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dílené disky\1_PROJEKTY\1_1_EFEKT\EFEKT OBCE 2024\Opava III. etapa\ZD\"/>
    </mc:Choice>
  </mc:AlternateContent>
  <xr:revisionPtr revIDLastSave="0" documentId="13_ncr:1_{EB8B9054-5560-4D4B-BE09-087E30080A37}" xr6:coauthVersionLast="47" xr6:coauthVersionMax="47" xr10:uidLastSave="{00000000-0000-0000-0000-000000000000}"/>
  <bookViews>
    <workbookView xWindow="30135" yWindow="0" windowWidth="26130" windowHeight="20985" activeTab="1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6" i="2" l="1"/>
  <c r="AD76" i="2"/>
  <c r="AL76" i="2" s="1"/>
  <c r="R75" i="2"/>
  <c r="R83" i="2" l="1"/>
  <c r="R77" i="2" l="1"/>
  <c r="R71" i="2"/>
  <c r="R68" i="2"/>
  <c r="Z64" i="2"/>
  <c r="AH64" i="2" s="1"/>
  <c r="Z65" i="2"/>
  <c r="AH65" i="2" s="1"/>
  <c r="Z66" i="2"/>
  <c r="AH66" i="2" s="1"/>
  <c r="Z67" i="2"/>
  <c r="AH67" i="2" s="1"/>
  <c r="R73" i="2"/>
  <c r="Z13" i="2" l="1"/>
  <c r="AH13" i="2" s="1"/>
  <c r="Z14" i="2"/>
  <c r="AH14" i="2" s="1"/>
  <c r="Z15" i="2"/>
  <c r="AH15" i="2" s="1"/>
  <c r="Z16" i="2"/>
  <c r="AH16" i="2" s="1"/>
  <c r="Z17" i="2"/>
  <c r="AH17" i="2" s="1"/>
  <c r="Z18" i="2"/>
  <c r="AH18" i="2" s="1"/>
  <c r="Z19" i="2"/>
  <c r="AH19" i="2" s="1"/>
  <c r="Z20" i="2"/>
  <c r="AH20" i="2" s="1"/>
  <c r="Z21" i="2"/>
  <c r="AH21" i="2" s="1"/>
  <c r="Z22" i="2"/>
  <c r="AH22" i="2" s="1"/>
  <c r="Z23" i="2"/>
  <c r="AH23" i="2" s="1"/>
  <c r="Z24" i="2"/>
  <c r="AH24" i="2" s="1"/>
  <c r="Z25" i="2"/>
  <c r="AH25" i="2" s="1"/>
  <c r="Z26" i="2"/>
  <c r="AH26" i="2" s="1"/>
  <c r="Z27" i="2"/>
  <c r="AH27" i="2" s="1"/>
  <c r="Z28" i="2"/>
  <c r="AH28" i="2" s="1"/>
  <c r="Z29" i="2"/>
  <c r="AH29" i="2" s="1"/>
  <c r="Z30" i="2"/>
  <c r="AH30" i="2" s="1"/>
  <c r="Z31" i="2"/>
  <c r="AH31" i="2" s="1"/>
  <c r="Z32" i="2"/>
  <c r="AH32" i="2" s="1"/>
  <c r="Z33" i="2"/>
  <c r="AH33" i="2" s="1"/>
  <c r="Z34" i="2"/>
  <c r="AH34" i="2" s="1"/>
  <c r="Z35" i="2"/>
  <c r="AH35" i="2" s="1"/>
  <c r="AD38" i="2"/>
  <c r="AL38" i="2" s="1"/>
  <c r="AD39" i="2"/>
  <c r="AL39" i="2" s="1"/>
  <c r="AD40" i="2"/>
  <c r="AL40" i="2" s="1"/>
  <c r="AD41" i="2"/>
  <c r="AL41" i="2" s="1"/>
  <c r="AD42" i="2"/>
  <c r="AL42" i="2" s="1"/>
  <c r="AD43" i="2"/>
  <c r="AL43" i="2" s="1"/>
  <c r="AD44" i="2"/>
  <c r="AL44" i="2" s="1"/>
  <c r="AD45" i="2"/>
  <c r="AL45" i="2" s="1"/>
  <c r="AD46" i="2"/>
  <c r="AL46" i="2" s="1"/>
  <c r="AD47" i="2"/>
  <c r="AL47" i="2" s="1"/>
  <c r="AD48" i="2"/>
  <c r="AL48" i="2" s="1"/>
  <c r="AD49" i="2"/>
  <c r="AL49" i="2" s="1"/>
  <c r="AD50" i="2"/>
  <c r="AL50" i="2" s="1"/>
  <c r="AD51" i="2"/>
  <c r="AL51" i="2" s="1"/>
  <c r="AD52" i="2"/>
  <c r="AL52" i="2" s="1"/>
  <c r="AD53" i="2"/>
  <c r="AL53" i="2" s="1"/>
  <c r="AD54" i="2"/>
  <c r="AL54" i="2"/>
  <c r="AD55" i="2"/>
  <c r="AL55" i="2" s="1"/>
  <c r="AD56" i="2"/>
  <c r="AL56" i="2" s="1"/>
  <c r="AD57" i="2"/>
  <c r="AL57" i="2" s="1"/>
  <c r="AD58" i="2"/>
  <c r="AL58" i="2" s="1"/>
  <c r="AD59" i="2"/>
  <c r="AL59" i="2" s="1"/>
  <c r="R90" i="2"/>
  <c r="R81" i="2"/>
  <c r="AD95" i="2"/>
  <c r="AL95" i="2" s="1"/>
  <c r="R80" i="2"/>
  <c r="Z80" i="2" s="1"/>
  <c r="AH80" i="2" s="1"/>
  <c r="R79" i="2"/>
  <c r="R85" i="2" s="1"/>
  <c r="R78" i="2"/>
  <c r="R86" i="2" s="1"/>
  <c r="Z69" i="2"/>
  <c r="AH69" i="2" s="1"/>
  <c r="Z71" i="2"/>
  <c r="AH71" i="2" s="1"/>
  <c r="AD90" i="2" l="1"/>
  <c r="AL90" i="2" s="1"/>
  <c r="AD96" i="2"/>
  <c r="AL96" i="2" s="1"/>
  <c r="Z94" i="2"/>
  <c r="AH94" i="2" s="1"/>
  <c r="Z93" i="2"/>
  <c r="AH93" i="2" s="1"/>
  <c r="AD92" i="2"/>
  <c r="AL92" i="2" s="1"/>
  <c r="AD88" i="2"/>
  <c r="AL88" i="2" s="1"/>
  <c r="AD91" i="2" l="1"/>
  <c r="AL91" i="2" s="1"/>
  <c r="Z89" i="2"/>
  <c r="AD37" i="2"/>
  <c r="AL37" i="2" s="1"/>
  <c r="AD36" i="2"/>
  <c r="AL36" i="2" s="1"/>
  <c r="AH89" i="2" l="1"/>
  <c r="Z87" i="2"/>
  <c r="AD82" i="2"/>
  <c r="AL82" i="2" s="1"/>
  <c r="M4" i="1"/>
  <c r="AD74" i="2" l="1"/>
  <c r="AD73" i="2"/>
  <c r="AD5" i="2" s="1"/>
  <c r="Z86" i="2"/>
  <c r="AH86" i="2" s="1"/>
  <c r="Z85" i="2"/>
  <c r="AH85" i="2" s="1"/>
  <c r="Z84" i="2"/>
  <c r="AH84" i="2" s="1"/>
  <c r="Z83" i="2"/>
  <c r="AH83" i="2" s="1"/>
  <c r="Z81" i="2"/>
  <c r="AH81" i="2" s="1"/>
  <c r="Z79" i="2"/>
  <c r="AH79" i="2" s="1"/>
  <c r="Z78" i="2"/>
  <c r="AH78" i="2" s="1"/>
  <c r="Z77" i="2"/>
  <c r="AH77" i="2" s="1"/>
  <c r="AL74" i="2"/>
  <c r="Z72" i="2"/>
  <c r="AH72" i="2" s="1"/>
  <c r="Z70" i="2"/>
  <c r="Z68" i="2"/>
  <c r="AH68" i="2" s="1"/>
  <c r="Z63" i="2"/>
  <c r="AH63" i="2" s="1"/>
  <c r="Z62" i="2"/>
  <c r="AH62" i="2" s="1"/>
  <c r="Z61" i="2"/>
  <c r="AH61" i="2" s="1"/>
  <c r="Z60" i="2"/>
  <c r="AH60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AH6" i="2" l="1"/>
  <c r="Z5" i="2"/>
  <c r="AH70" i="2"/>
  <c r="AL73" i="2"/>
  <c r="AL5" i="2" s="1"/>
  <c r="AD87" i="2"/>
  <c r="AD98" i="2" s="1"/>
  <c r="Z103" i="2" s="1"/>
  <c r="Z75" i="2"/>
  <c r="Z74" i="2" s="1"/>
  <c r="AH5" i="2" l="1"/>
  <c r="Q22" i="1"/>
  <c r="AH87" i="2"/>
  <c r="AH75" i="2"/>
  <c r="AH74" i="2" s="1"/>
  <c r="Q18" i="1"/>
  <c r="AL87" i="2"/>
  <c r="AL98" i="2" s="1"/>
  <c r="AK103" i="2" s="1"/>
  <c r="AG103" i="2" s="1"/>
  <c r="AH98" i="2" l="1"/>
  <c r="AK101" i="2" s="1"/>
  <c r="Q24" i="1"/>
  <c r="Q32" i="1" s="1"/>
  <c r="Q34" i="1" s="1"/>
  <c r="Q38" i="1" s="1"/>
  <c r="Z98" i="2"/>
  <c r="Z101" i="2" s="1"/>
  <c r="AK102" i="2" l="1"/>
  <c r="U102" i="2" s="1"/>
  <c r="U103" i="2" s="1"/>
  <c r="AG101" i="2"/>
  <c r="Z102" i="2"/>
  <c r="AG102" i="2" l="1"/>
</calcChain>
</file>

<file path=xl/sharedStrings.xml><?xml version="1.0" encoding="utf-8"?>
<sst xmlns="http://schemas.openxmlformats.org/spreadsheetml/2006/main" count="525" uniqueCount="235">
  <si>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</si>
  <si>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</si>
  <si>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</si>
  <si>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</si>
  <si>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</si>
  <si>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</si>
  <si>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</si>
  <si>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</si>
  <si>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</si>
  <si>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</si>
  <si>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</si>
  <si>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</si>
  <si>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</si>
  <si>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</si>
  <si>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</si>
  <si>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</si>
  <si>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</si>
  <si>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</si>
  <si>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</si>
  <si>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</si>
  <si>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</si>
  <si>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</si>
  <si>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</si>
  <si>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</si>
  <si>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</si>
  <si>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</si>
  <si>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</si>
  <si>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</si>
  <si>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</si>
  <si>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</si>
  <si>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</si>
  <si>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</si>
  <si>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</si>
  <si>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</si>
  <si>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</si>
  <si>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</si>
  <si>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</si>
  <si>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</si>
  <si>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</si>
  <si>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</si>
  <si>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</si>
  <si>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</si>
  <si>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</si>
  <si>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</si>
  <si>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</si>
  <si>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</si>
  <si>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</si>
  <si>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</si>
  <si>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</si>
  <si>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</si>
  <si>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</t>
  </si>
  <si>
    <t>1.15</t>
  </si>
  <si>
    <t>1.16</t>
  </si>
  <si>
    <t>1.17</t>
  </si>
  <si>
    <t>Podružný elektromateriál pro zapojení svítidel</t>
  </si>
  <si>
    <t>2.</t>
  </si>
  <si>
    <t>Montážní práce</t>
  </si>
  <si>
    <t>2.1</t>
  </si>
  <si>
    <t>2.3</t>
  </si>
  <si>
    <t>2.4</t>
  </si>
  <si>
    <t>2.5</t>
  </si>
  <si>
    <t>2.6</t>
  </si>
  <si>
    <t>2.7</t>
  </si>
  <si>
    <t>h</t>
  </si>
  <si>
    <t>2.8</t>
  </si>
  <si>
    <t>2.9</t>
  </si>
  <si>
    <t>2.10</t>
  </si>
  <si>
    <t>Demontáž rozvaděčové skříně RVO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</si>
  <si>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</si>
  <si>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</si>
  <si>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</si>
  <si>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</si>
  <si>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</si>
  <si>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</si>
  <si>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</si>
  <si>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</si>
  <si>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</si>
  <si>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</si>
  <si>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</si>
  <si>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</si>
  <si>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</si>
  <si>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</si>
  <si>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</si>
  <si>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</si>
  <si>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</si>
  <si>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</si>
  <si>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</si>
  <si>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</si>
  <si>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</si>
  <si>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</si>
  <si>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</si>
  <si>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1.18</t>
  </si>
  <si>
    <t>Demontáž stávající výzbroje RVO</t>
  </si>
  <si>
    <t>2.12</t>
  </si>
  <si>
    <t>Montáž výložníku - ocelový jednoramenný do 35 kg</t>
  </si>
  <si>
    <t>Materiál pro vybudování odpojovacího místa</t>
  </si>
  <si>
    <t>1.19</t>
  </si>
  <si>
    <t xml:space="preserve">Montáž odpojovacího místa </t>
  </si>
  <si>
    <t>HZS, elektromontér v tarifní třídě 7</t>
  </si>
  <si>
    <t>DIO, lávky, zajištění stavby, vytyčení inženýrských sítí, zajištění dopravní bezpečnosti v místě prací</t>
  </si>
  <si>
    <t>Výložník UNI 1 - 300</t>
  </si>
  <si>
    <t>Výložník UNI 1 - 1000</t>
  </si>
  <si>
    <t>Autorský dozor</t>
  </si>
  <si>
    <t>Výchozí zkoušky a revize elektroinstalace včetně vyhotovení revizní zprávy</t>
  </si>
  <si>
    <t>Materiál a práce potřebná k vyhotovení díla nad rámec stanoveného položkového rozpočtu dle konkrétního návrhu (atypické vyložení, stavební práce, doplňková inženýrská činnost apod.).</t>
  </si>
  <si>
    <t>Dokumentace skut. Provedení - Akt. pasportu VO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</si>
  <si>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</si>
  <si>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</t>
    </r>
  </si>
  <si>
    <t xml:space="preserve">Demontáž svítidel a výložníků </t>
  </si>
  <si>
    <t>Omezovač náběhových proudů pro LED technologii vč. souvisejícího materiálu</t>
  </si>
  <si>
    <t xml:space="preserve">Montážní plošina, montáž svítidel a výložníků </t>
  </si>
  <si>
    <t>Rekonstrukce RVO - přezbojení jističů a omezovačů, vč. přepěťových ochran</t>
  </si>
  <si>
    <t>Výložník UNI 1 - 500</t>
  </si>
  <si>
    <t>Výložník UNI 1 - 1500</t>
  </si>
  <si>
    <t>Výložník UNI 1 - 2000</t>
  </si>
  <si>
    <t>Výložník SK 1/60 - 500</t>
  </si>
  <si>
    <t>Výložník TRBK 1500 2/60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</si>
  <si>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</si>
  <si>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</si>
  <si>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</si>
  <si>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</si>
  <si>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</si>
  <si>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</si>
  <si>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</si>
  <si>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</si>
  <si>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</si>
  <si>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</si>
  <si>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</si>
  <si>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</si>
  <si>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 xml:space="preserve">Materiál pro rekonstrukci RVO 68 na betonovém stožáru </t>
  </si>
  <si>
    <t>Materiál pro rekonstrukci RVO 3, 7, 15, 22, 83 ve zděném pilíři (fasádě), vč. přepěťových ochran</t>
  </si>
  <si>
    <t>Rekonstrukce rozvaděče VO (RVO 3, 7, 15, 22, 68, 83)</t>
  </si>
  <si>
    <t>Město Opava</t>
  </si>
  <si>
    <t>Rekonstrukce veřejného osvětlení v Opavě, III. etapa</t>
  </si>
  <si>
    <t>746 01 Opava</t>
  </si>
  <si>
    <t>Horní náměstí 69</t>
  </si>
  <si>
    <t>IČ 00300535</t>
  </si>
  <si>
    <t xml:space="preserve">DIČ CZ00300535 </t>
  </si>
  <si>
    <t>3.4</t>
  </si>
  <si>
    <t>3.5</t>
  </si>
  <si>
    <t>2.2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</si>
  <si>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</si>
  <si>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</si>
  <si>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</si>
  <si>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</si>
  <si>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</si>
  <si>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</si>
  <si>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</si>
  <si>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</si>
  <si>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</si>
  <si>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</si>
  <si>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</si>
  <si>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</si>
  <si>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</si>
  <si>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</si>
  <si>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</si>
  <si>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</si>
  <si>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</si>
  <si>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</si>
  <si>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</si>
  <si>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</si>
  <si>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</si>
  <si>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</si>
  <si>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</si>
  <si>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</si>
  <si>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</si>
  <si>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</si>
  <si>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</si>
  <si>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</si>
  <si>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</si>
  <si>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</si>
  <si>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</si>
  <si>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</si>
  <si>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</si>
  <si>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</si>
  <si>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</si>
  <si>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</si>
  <si>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</si>
  <si>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Montáž svítidla veřejného osvětlení  - uznatelné</t>
  </si>
  <si>
    <t>Montáž svítidla veřejného osvětlení  - neuznatelné</t>
  </si>
  <si>
    <t>Výložník TRBK 1500 1/60</t>
  </si>
  <si>
    <t>Svítidlo LED  s ZHAGA konektorem pro přípravu inteligentního řízení - úsek 1.1, třída M3</t>
  </si>
  <si>
    <t>Svítidlo LED  s ZHAGA konektorem pro přípravu inteligentního řízení - úsek 4.1, třída M4</t>
  </si>
  <si>
    <t>Svítidlo LED  s ZHAGA konektorem pro přípravu inteligentního řízení - úsek 7.1, třída M5</t>
  </si>
  <si>
    <t>Svítidlo LED  s ZHAGA konektorem pro přípravu inteligentního řízení - úsek 8.1, třída M5</t>
  </si>
  <si>
    <t>Svítidlo LED  s ZHAGA konektorem pro přípravu inteligentního řízení - úsek 9.1, třída M5</t>
  </si>
  <si>
    <t>Svítidlo LED  s ZHAGA konektorem pro přípravu inteligentního řízení - úsek 10.1, třída M5</t>
  </si>
  <si>
    <t>Svítidlo LED  s ZHAGA konektorem pro přípravu inteligentního řízení - úsek 11.1, třída M5</t>
  </si>
  <si>
    <t>Svítidlo LED  s ZHAGA konektorem pro přípravu inteligentního řízení - úsek 13.1, třída M5</t>
  </si>
  <si>
    <t>Svítidlo LED  s ZHAGA konektorem pro přípravu inteligentního řízení - úseky 14.1, 14.2, třída M5</t>
  </si>
  <si>
    <t>Svítidlo LED  s ZHAGA konektorem pro přípravu inteligentního řízení - úseky 16.1, 16.2, 16.3, 16.4, třída M5</t>
  </si>
  <si>
    <t>Svítidlo LED  s ZHAGA konektorem pro přípravu inteligentního řízení - úsek 17.1, třída M5</t>
  </si>
  <si>
    <t>Svítidlo LED  s ZHAGA konektorem pro přípravu inteligentního řízení - úsek 18.1, třída M5</t>
  </si>
  <si>
    <t>Svítidlo LED  s ZHAGA konektorem pro přípravu inteligentního řízení - úseky 19.1, 19.2, třída M5</t>
  </si>
  <si>
    <t>Svítidlo LED  s ZHAGA konektorem pro přípravu inteligentního řízení - úseky 20.1, 20.2, třída M5</t>
  </si>
  <si>
    <t>Svítidlo LED  s ZHAGA konektorem pro přípravu inteligentního řízení - úsek 22.1, třída M6</t>
  </si>
  <si>
    <t>Svítidlo LED  s ZHAGA konektorem pro přípravu inteligentního řízení - úsek 24.1, třída M6</t>
  </si>
  <si>
    <t>Svítidlo LED  s ZHAGA konektorem pro přípravu inteligentního řízení - úseky 30.1, 30.2, třída P4</t>
  </si>
  <si>
    <t>Svítidlo LED  s ZHAGA konektorem pro přípravu inteligentního řízení - úseky 31.1, 31.2, třída P4</t>
  </si>
  <si>
    <t>Svítidlo LED  s ZHAGA konektorem pro přípravu inteligentního řízení - úsek 33.1, třída P4</t>
  </si>
  <si>
    <t>Svítidlo LED  s ZHAGA konektorem pro přípravu inteligentního řízení - úsek 34.1, třída P4</t>
  </si>
  <si>
    <t>Svítidlo LED  s ZHAGA konektorem pro přípravu inteligentního řízení - úsek 36.1, třída P5</t>
  </si>
  <si>
    <t>Svítidlo LED  s ZHAGA konektorem pro přípravu inteligentního řízení - úseky 37.1, 37.2, 37.3, 37.4, 37.5, 37.6, 37.7, 37.8, 37.9, 37.10, třída P5</t>
  </si>
  <si>
    <t>Svítidlo LED  s ZHAGA konektorem pro přípravu inteligentního řízení - úsek 38.1, třída P5</t>
  </si>
  <si>
    <t>Svítidlo LED  s ZHAGA konektorem pro přípravu inteligentního řízení - úsek 39.1, třída P5</t>
  </si>
  <si>
    <t>Svítidlo LED  s ZHAGA konektorem pro přípravu inteligentního řízení - úsek 45.1, třída M5</t>
  </si>
  <si>
    <t>Svítidlo LED  s ZHAGA konektorem pro přípravu inteligentního řízení - úsek 46.1, třída M5</t>
  </si>
  <si>
    <t>Svítidlo LED  s ZHAGA konektorem pro přípravu inteligentního řízení - úsek 48.1, třída M55</t>
  </si>
  <si>
    <t>Svítidlo LED  s ZHAGA konektorem pro přípravu inteligentního řízení - úsek 49.1, třída P5</t>
  </si>
  <si>
    <t>Svítidlo LED  s ZHAGA konektorem pro přípravu inteligentního řízení - úsek K.1, třída M4</t>
  </si>
  <si>
    <t>Svítidlo LED  s ZHAGA konektorem pro přípravu inteligentního řízení - úsek K.2, třída M5</t>
  </si>
  <si>
    <t>Svítidlo LED  s ZHAGA konektorem pro přípravu inteligentního řízení - úseky 2.1, 2.2, třída M3</t>
  </si>
  <si>
    <t>Svítidlo LED  s ZHAGA konektorem pro přípravu inteligentního řízení - úsek 3.1, třída M4</t>
  </si>
  <si>
    <t>Svítidlo LED  s ZHAGA konektorem pro přípravu inteligentního řízení - úsek 5.1, třída M4</t>
  </si>
  <si>
    <t>Svítidlo LED s ZHAGA konektorem pro přípravu inteligentního řízení - úsek 6.1, třída M5</t>
  </si>
  <si>
    <t>Svítidlo LED s ZHAGA konektorem pro přípravu inteligentního řízení - úsek 12.1, třída M5</t>
  </si>
  <si>
    <t>Svítidlo LED s ZHAGA konektorem pro přípravu inteligentního řízení - úsek 15.1, třída M5</t>
  </si>
  <si>
    <t>Svítidlo LED s ZHAGA konektorem pro přípravu inteligentního řízení - úsek 21.1, třída M5</t>
  </si>
  <si>
    <t>Svítidlo LED s ZHAGA konektorem pro přípravu inteligentního řízení - úsek 23.1, třída M6</t>
  </si>
  <si>
    <t>Svítidlo LED s ZHAGA konektorem pro přípravu inteligentního řízení - úsek 25.1, třída P3</t>
  </si>
  <si>
    <t>Svítidlo LED s ZHAGA konektorem pro přípravu inteligentního řízení - úsek 26.1, třída P3</t>
  </si>
  <si>
    <t>Svítidlo LED s ZHAGA konektorem pro přípravu inteligentního řízení - úsek 27.1, třída P4</t>
  </si>
  <si>
    <t>Svítidlo LED s ZHAGA konektorem pro přípravu inteligentního řízení - úsek 28.1, třída P4</t>
  </si>
  <si>
    <t>Svítidlo LED s ZHAGA konektorem pro přípravu inteligentního řízení - úsek 29.1, třída P4</t>
  </si>
  <si>
    <t>Svítidlo LED s ZHAGA konektorem pro přípravu inteligentního řízení - úsek 32.1, třída P4</t>
  </si>
  <si>
    <t>Svítidlo LED s ZHAGA konektorem pro přípravu inteligentního řízení - úsek 35.1, třída P4</t>
  </si>
  <si>
    <t>Svítidlo LED s ZHAGA konektorem pro přípravu inteligentního řízení - úsek 40.1, třída P5</t>
  </si>
  <si>
    <t>Svítidlo LED s ZHAGA konektorem pro přípravu inteligentního řízení - úsek 41.1, třída P5</t>
  </si>
  <si>
    <t>Svítidlo LED s ZHAGA konektorem pro přípravu inteligentního řízení - úsek 42.1, třída P6</t>
  </si>
  <si>
    <t>Svítidlo LED s ZHAGA konektorem pro přípravu inteligentního řízení - úsek 43.1, třída PMK</t>
  </si>
  <si>
    <t>Svítidlo LED s ZHAGA konektorem pro přípravu inteligentního řízení - úsek 44.1, třída PMK</t>
  </si>
  <si>
    <t>Svítidlo LED s ZHAGA konektorem pro přípravu inteligentního řízení - úsek 47.1, třída P4</t>
  </si>
  <si>
    <t>Svítidlo LED s ZHAGA konektorem pro přípravu inteligentního řízení - úsek 50.1, třída P5</t>
  </si>
  <si>
    <t>Svítidlo LED s ZHAGA konektorem pro přípravu inteligentního řízení - úsek 51.1, třída P4</t>
  </si>
  <si>
    <t>Svítidlo LED s ZHAGA konektorem pro přípravu inteligentního řízení - úsek LED Zdroj, třída 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</si>
</sst>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4" fontId="16" fillId="0" borderId="4" xfId="1" applyNumberFormat="1" applyFont="1" applyBorder="1" applyAlignment="1">
      <alignment horizontal="right" vertical="center"/>
    </xf>
    <xf numFmtId="4" fontId="16" fillId="0" borderId="2" xfId="1" applyNumberFormat="1" applyFont="1" applyBorder="1" applyAlignment="1">
      <alignment horizontal="right" vertical="center"/>
    </xf>
    <xf numFmtId="4" fontId="16" fillId="0" borderId="13" xfId="1" applyNumberFormat="1" applyFont="1" applyBorder="1" applyAlignment="1">
      <alignment horizontal="right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4" fontId="16" fillId="0" borderId="3" xfId="1" applyNumberFormat="1" applyFont="1" applyBorder="1" applyAlignment="1">
      <alignment horizontal="right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4" fontId="16" fillId="0" borderId="18" xfId="2" applyNumberFormat="1" applyFont="1" applyBorder="1" applyAlignment="1">
      <alignment horizontal="right" vertical="center"/>
    </xf>
    <xf numFmtId="0" fontId="25" fillId="0" borderId="19" xfId="2" applyFont="1" applyBorder="1" applyAlignment="1">
      <alignment vertical="center"/>
    </xf>
    <xf numFmtId="0" fontId="25" fillId="0" borderId="20" xfId="2" applyFont="1" applyBorder="1" applyAlignment="1">
      <alignment vertical="center"/>
    </xf>
    <xf numFmtId="4" fontId="16" fillId="0" borderId="3" xfId="1" applyNumberFormat="1" applyFont="1" applyBorder="1" applyAlignment="1">
      <alignment horizontal="center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16" fillId="0" borderId="10" xfId="1" applyNumberFormat="1" applyFont="1" applyBorder="1" applyAlignment="1">
      <alignment horizontal="right" vertical="center"/>
    </xf>
    <xf numFmtId="4" fontId="16" fillId="0" borderId="10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/>
    </xf>
    <xf numFmtId="9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4" fontId="16" fillId="0" borderId="3" xfId="2" applyNumberFormat="1" applyFont="1" applyBorder="1" applyAlignment="1">
      <alignment horizontal="right" vertical="center"/>
    </xf>
    <xf numFmtId="0" fontId="25" fillId="0" borderId="3" xfId="2" applyFont="1" applyBorder="1" applyAlignment="1">
      <alignment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" fontId="16" fillId="0" borderId="24" xfId="2" applyNumberFormat="1" applyFont="1" applyBorder="1" applyAlignment="1">
      <alignment horizontal="right" vertical="center"/>
    </xf>
    <xf numFmtId="0" fontId="25" fillId="0" borderId="25" xfId="2" applyFont="1" applyBorder="1" applyAlignment="1">
      <alignment vertical="center"/>
    </xf>
    <xf numFmtId="0" fontId="25" fillId="0" borderId="26" xfId="2" applyFont="1" applyBorder="1" applyAlignment="1">
      <alignment vertical="center"/>
    </xf>
    <xf numFmtId="4" fontId="16" fillId="0" borderId="5" xfId="1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/>
    </xf>
    <xf numFmtId="4" fontId="16" fillId="0" borderId="7" xfId="1" applyNumberFormat="1" applyFont="1" applyBorder="1" applyAlignment="1">
      <alignment horizontal="center" vertical="center"/>
    </xf>
    <xf numFmtId="49" fontId="27" fillId="3" borderId="3" xfId="1" applyNumberFormat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4" fontId="17" fillId="3" borderId="14" xfId="1" applyNumberFormat="1" applyFont="1" applyFill="1" applyBorder="1" applyAlignment="1">
      <alignment horizontal="center" vertical="center"/>
    </xf>
    <xf numFmtId="4" fontId="17" fillId="3" borderId="15" xfId="1" applyNumberFormat="1" applyFont="1" applyFill="1" applyBorder="1" applyAlignment="1">
      <alignment horizontal="center" vertical="center"/>
    </xf>
    <xf numFmtId="4" fontId="17" fillId="3" borderId="16" xfId="1" applyNumberFormat="1" applyFont="1" applyFill="1" applyBorder="1" applyAlignment="1">
      <alignment horizontal="center" vertical="center"/>
    </xf>
    <xf numFmtId="4" fontId="17" fillId="3" borderId="4" xfId="1" applyNumberFormat="1" applyFont="1" applyFill="1" applyBorder="1" applyAlignment="1">
      <alignment horizontal="right" vertical="center"/>
    </xf>
    <xf numFmtId="4" fontId="17" fillId="3" borderId="2" xfId="1" applyNumberFormat="1" applyFont="1" applyFill="1" applyBorder="1" applyAlignment="1">
      <alignment horizontal="right" vertical="center"/>
    </xf>
    <xf numFmtId="4" fontId="17" fillId="3" borderId="13" xfId="1" applyNumberFormat="1" applyFont="1" applyFill="1" applyBorder="1" applyAlignment="1">
      <alignment horizontal="right" vertical="center"/>
    </xf>
    <xf numFmtId="4" fontId="16" fillId="0" borderId="22" xfId="1" applyNumberFormat="1" applyFont="1" applyBorder="1" applyAlignment="1">
      <alignment horizontal="right" vertical="center"/>
    </xf>
    <xf numFmtId="4" fontId="27" fillId="3" borderId="3" xfId="1" applyNumberFormat="1" applyFont="1" applyFill="1" applyBorder="1" applyAlignment="1">
      <alignment horizontal="right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3" xfId="2" applyNumberFormat="1" applyFont="1" applyBorder="1" applyAlignment="1">
      <alignment horizontal="right" vertical="center"/>
    </xf>
    <xf numFmtId="4" fontId="16" fillId="0" borderId="20" xfId="2" applyNumberFormat="1" applyFont="1" applyBorder="1" applyAlignment="1">
      <alignment horizontal="right" vertical="center"/>
    </xf>
    <xf numFmtId="4" fontId="16" fillId="0" borderId="22" xfId="1" applyNumberFormat="1" applyFont="1" applyBorder="1" applyAlignment="1">
      <alignment horizontal="center" vertical="center"/>
    </xf>
    <xf numFmtId="4" fontId="16" fillId="0" borderId="21" xfId="2" applyNumberFormat="1" applyFont="1" applyBorder="1" applyAlignment="1">
      <alignment horizontal="right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4" fontId="17" fillId="3" borderId="3" xfId="1" applyNumberFormat="1" applyFont="1" applyFill="1" applyBorder="1" applyAlignment="1">
      <alignment horizontal="right" vertical="center"/>
    </xf>
    <xf numFmtId="0" fontId="16" fillId="0" borderId="18" xfId="2" applyFont="1" applyBorder="1" applyAlignment="1">
      <alignment horizontal="left" vertical="center"/>
    </xf>
    <xf numFmtId="4" fontId="17" fillId="0" borderId="3" xfId="1" applyNumberFormat="1" applyFont="1" applyBorder="1" applyAlignment="1">
      <alignment horizontal="center" vertical="center"/>
    </xf>
    <xf numFmtId="49" fontId="17" fillId="3" borderId="4" xfId="1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" fontId="24" fillId="0" borderId="3" xfId="1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3" fontId="16" fillId="0" borderId="4" xfId="1" applyNumberFormat="1" applyFont="1" applyBorder="1" applyAlignment="1">
      <alignment horizontal="center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topLeftCell="A2" zoomScaleNormal="100" workbookViewId="0">
      <selection activeCell="AB22" sqref="AB22"/>
    </sheetView>
  </sheetViews>
  <sheetFormatPr defaultColWidth="9.85546875" defaultRowHeight="15.75" x14ac:dyDescent="0.25"/>
  <cols>
    <col min="1" max="27" width="3.42578125" style="1" customWidth="1"/>
    <col min="28" max="16384" width="9.85546875" style="1"/>
  </cols>
  <sheetData>
    <row r="1" spans="2:28" ht="18" x14ac:dyDescent="0.25">
      <c r="M1" s="27" t="s">
        <v>0</v>
      </c>
    </row>
    <row r="2" spans="2:28" ht="18" x14ac:dyDescent="0.25">
      <c r="M2" s="28"/>
    </row>
    <row r="3" spans="2:28" ht="18" x14ac:dyDescent="0.25">
      <c r="M3" s="29" t="s">
        <v>133</v>
      </c>
    </row>
    <row r="4" spans="2:28" ht="18" x14ac:dyDescent="0.25">
      <c r="M4" s="27" t="str">
        <f>C7</f>
        <v>Město Opava</v>
      </c>
    </row>
    <row r="6" spans="2:28" x14ac:dyDescent="0.25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25">
      <c r="C7" s="3" t="s">
        <v>132</v>
      </c>
      <c r="D7" s="3"/>
      <c r="E7" s="3"/>
      <c r="F7" s="3"/>
      <c r="G7" s="3"/>
      <c r="R7" s="93"/>
      <c r="S7" s="93"/>
      <c r="T7" s="93"/>
      <c r="U7" s="93"/>
      <c r="V7" s="93"/>
      <c r="AB7" s="5"/>
    </row>
    <row r="8" spans="2:28" x14ac:dyDescent="0.25">
      <c r="C8" s="6" t="s">
        <v>134</v>
      </c>
      <c r="D8" s="6"/>
      <c r="E8" s="6"/>
      <c r="F8" s="6"/>
      <c r="G8" s="6"/>
      <c r="R8" s="110"/>
      <c r="S8" s="110"/>
      <c r="T8" s="110"/>
      <c r="U8" s="110"/>
      <c r="V8" s="110"/>
    </row>
    <row r="9" spans="2:28" x14ac:dyDescent="0.25">
      <c r="C9" s="6" t="s">
        <v>135</v>
      </c>
      <c r="D9" s="6"/>
      <c r="E9" s="6"/>
      <c r="F9" s="6"/>
      <c r="G9" s="6"/>
      <c r="R9" s="110"/>
      <c r="S9" s="110"/>
      <c r="T9" s="110"/>
      <c r="U9" s="110"/>
      <c r="V9" s="110"/>
      <c r="AB9" s="5"/>
    </row>
    <row r="10" spans="2:28" x14ac:dyDescent="0.25">
      <c r="C10" s="6" t="s">
        <v>136</v>
      </c>
      <c r="D10" s="6"/>
      <c r="E10" s="6"/>
      <c r="F10" s="6"/>
      <c r="G10" s="6"/>
      <c r="R10" s="110"/>
      <c r="S10" s="110"/>
      <c r="T10" s="110"/>
      <c r="U10" s="110"/>
      <c r="V10" s="110"/>
    </row>
    <row r="11" spans="2:28" x14ac:dyDescent="0.25">
      <c r="C11" s="6" t="s">
        <v>137</v>
      </c>
      <c r="D11" s="6"/>
      <c r="E11" s="6"/>
      <c r="F11" s="6"/>
      <c r="G11" s="6"/>
      <c r="R11" s="110"/>
      <c r="S11" s="110"/>
      <c r="T11" s="110"/>
      <c r="U11" s="110"/>
      <c r="V11" s="110"/>
      <c r="AB11" s="7"/>
    </row>
    <row r="13" spans="2:28" x14ac:dyDescent="0.25">
      <c r="B13" s="4" t="s">
        <v>3</v>
      </c>
    </row>
    <row r="14" spans="2:28" ht="15" customHeight="1" x14ac:dyDescent="0.25">
      <c r="B14" s="78" t="s">
        <v>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09"/>
      <c r="Q14" s="82">
        <v>0</v>
      </c>
      <c r="R14" s="83"/>
      <c r="S14" s="83"/>
      <c r="T14" s="83"/>
      <c r="U14" s="83"/>
      <c r="V14" s="83"/>
      <c r="W14" s="86" t="s">
        <v>5</v>
      </c>
      <c r="X14" s="87"/>
    </row>
    <row r="15" spans="2:28" ht="15" customHeight="1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09"/>
      <c r="Q15" s="99"/>
      <c r="R15" s="96"/>
      <c r="S15" s="96"/>
      <c r="T15" s="96"/>
      <c r="U15" s="96"/>
      <c r="V15" s="96"/>
      <c r="W15" s="97"/>
      <c r="X15" s="98"/>
    </row>
    <row r="16" spans="2:28" ht="15" customHeight="1" x14ac:dyDescent="0.25">
      <c r="B16" s="78" t="s">
        <v>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82">
        <v>0</v>
      </c>
      <c r="R16" s="83"/>
      <c r="S16" s="83"/>
      <c r="T16" s="83"/>
      <c r="U16" s="83"/>
      <c r="V16" s="83"/>
      <c r="W16" s="86" t="s">
        <v>5</v>
      </c>
      <c r="X16" s="87"/>
    </row>
    <row r="17" spans="2:28" ht="15" customHeight="1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99"/>
      <c r="R17" s="96"/>
      <c r="S17" s="96"/>
      <c r="T17" s="96"/>
      <c r="U17" s="96"/>
      <c r="V17" s="96"/>
      <c r="W17" s="97"/>
      <c r="X17" s="98"/>
    </row>
    <row r="18" spans="2:28" ht="15" customHeight="1" x14ac:dyDescent="0.25">
      <c r="B18" s="78" t="s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82">
        <f>SUM('9.2'!Z5:AG5,'9.2'!Z74:AG74)</f>
        <v>0</v>
      </c>
      <c r="R18" s="83"/>
      <c r="S18" s="83"/>
      <c r="T18" s="83"/>
      <c r="U18" s="83"/>
      <c r="V18" s="83"/>
      <c r="W18" s="86" t="s">
        <v>5</v>
      </c>
      <c r="X18" s="87"/>
    </row>
    <row r="19" spans="2:28" ht="15" customHeight="1" x14ac:dyDescent="0.25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99"/>
      <c r="R19" s="96"/>
      <c r="S19" s="96"/>
      <c r="T19" s="96"/>
      <c r="U19" s="96"/>
      <c r="V19" s="96"/>
      <c r="W19" s="97"/>
      <c r="X19" s="98"/>
    </row>
    <row r="20" spans="2:28" ht="15" customHeight="1" x14ac:dyDescent="0.25">
      <c r="B20" s="78" t="s">
        <v>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82">
        <v>0</v>
      </c>
      <c r="R20" s="83"/>
      <c r="S20" s="83"/>
      <c r="T20" s="83"/>
      <c r="U20" s="83"/>
      <c r="V20" s="83"/>
      <c r="W20" s="86" t="s">
        <v>5</v>
      </c>
      <c r="X20" s="87"/>
    </row>
    <row r="21" spans="2:28" ht="15" customHeight="1" x14ac:dyDescent="0.2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99"/>
      <c r="R21" s="96"/>
      <c r="S21" s="96"/>
      <c r="T21" s="96"/>
      <c r="U21" s="96"/>
      <c r="V21" s="96"/>
      <c r="W21" s="97"/>
      <c r="X21" s="98"/>
      <c r="AB21" s="5"/>
    </row>
    <row r="22" spans="2:28" ht="15" customHeight="1" x14ac:dyDescent="0.25">
      <c r="B22" s="78" t="s">
        <v>9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82">
        <f>'9.2'!Z87+'9.2'!AD87</f>
        <v>0</v>
      </c>
      <c r="R22" s="83"/>
      <c r="S22" s="83"/>
      <c r="T22" s="83"/>
      <c r="U22" s="83"/>
      <c r="V22" s="83"/>
      <c r="W22" s="86" t="s">
        <v>5</v>
      </c>
      <c r="X22" s="87"/>
      <c r="AB22" s="5"/>
    </row>
    <row r="23" spans="2:28" ht="15" customHeight="1" x14ac:dyDescent="0.2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99"/>
      <c r="R23" s="96"/>
      <c r="S23" s="96"/>
      <c r="T23" s="96"/>
      <c r="U23" s="96"/>
      <c r="V23" s="96"/>
      <c r="W23" s="97"/>
      <c r="X23" s="98"/>
    </row>
    <row r="24" spans="2:28" ht="15" customHeight="1" x14ac:dyDescent="0.25">
      <c r="B24" s="100" t="s">
        <v>10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>
        <f>SUM(Q14:V23)</f>
        <v>0</v>
      </c>
      <c r="R24" s="102"/>
      <c r="S24" s="102"/>
      <c r="T24" s="102"/>
      <c r="U24" s="102"/>
      <c r="V24" s="102"/>
      <c r="W24" s="105" t="s">
        <v>5</v>
      </c>
      <c r="X24" s="106"/>
    </row>
    <row r="25" spans="2:28" ht="15" customHeight="1" x14ac:dyDescent="0.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3"/>
      <c r="R25" s="104"/>
      <c r="S25" s="104"/>
      <c r="T25" s="104"/>
      <c r="U25" s="104"/>
      <c r="V25" s="104"/>
      <c r="W25" s="107"/>
      <c r="X25" s="108"/>
    </row>
    <row r="26" spans="2:28" x14ac:dyDescent="0.25">
      <c r="Q26" s="8"/>
      <c r="R26" s="8"/>
      <c r="S26" s="8"/>
      <c r="T26" s="8"/>
      <c r="U26" s="8"/>
      <c r="V26" s="8"/>
    </row>
    <row r="27" spans="2:28" x14ac:dyDescent="0.25">
      <c r="B27" s="4" t="s">
        <v>11</v>
      </c>
      <c r="Q27" s="8"/>
      <c r="R27" s="8"/>
      <c r="S27" s="8"/>
      <c r="T27" s="8"/>
      <c r="U27" s="8"/>
      <c r="V27" s="8"/>
    </row>
    <row r="28" spans="2:28" x14ac:dyDescent="0.25">
      <c r="B28" s="78" t="s">
        <v>12</v>
      </c>
      <c r="C28" s="78"/>
      <c r="D28" s="78"/>
      <c r="E28" s="78"/>
      <c r="F28" s="78"/>
      <c r="G28" s="78"/>
      <c r="H28" s="78"/>
      <c r="I28" s="78"/>
      <c r="J28" s="78"/>
      <c r="K28" s="80" t="s">
        <v>13</v>
      </c>
      <c r="L28" s="80"/>
      <c r="M28" s="80"/>
      <c r="N28" s="80"/>
      <c r="O28" s="80"/>
      <c r="P28" s="80"/>
      <c r="Q28" s="82">
        <v>0</v>
      </c>
      <c r="R28" s="83"/>
      <c r="S28" s="83"/>
      <c r="T28" s="83"/>
      <c r="U28" s="83"/>
      <c r="V28" s="83"/>
      <c r="W28" s="86" t="s">
        <v>5</v>
      </c>
      <c r="X28" s="87"/>
    </row>
    <row r="29" spans="2:28" x14ac:dyDescent="0.25">
      <c r="B29" s="78"/>
      <c r="C29" s="78"/>
      <c r="D29" s="78"/>
      <c r="E29" s="78"/>
      <c r="F29" s="78"/>
      <c r="G29" s="78"/>
      <c r="H29" s="78"/>
      <c r="I29" s="78"/>
      <c r="J29" s="78"/>
      <c r="K29" s="80"/>
      <c r="L29" s="80"/>
      <c r="M29" s="80"/>
      <c r="N29" s="80"/>
      <c r="O29" s="80"/>
      <c r="P29" s="80"/>
      <c r="Q29" s="99"/>
      <c r="R29" s="96"/>
      <c r="S29" s="96"/>
      <c r="T29" s="96"/>
      <c r="U29" s="96"/>
      <c r="V29" s="96"/>
      <c r="W29" s="97"/>
      <c r="X29" s="98"/>
    </row>
    <row r="30" spans="2:28" x14ac:dyDescent="0.25">
      <c r="B30" s="78" t="s">
        <v>14</v>
      </c>
      <c r="C30" s="78"/>
      <c r="D30" s="78"/>
      <c r="E30" s="78"/>
      <c r="F30" s="78"/>
      <c r="G30" s="78"/>
      <c r="H30" s="78"/>
      <c r="I30" s="78"/>
      <c r="J30" s="78"/>
      <c r="K30" s="80" t="s">
        <v>13</v>
      </c>
      <c r="L30" s="80"/>
      <c r="M30" s="80"/>
      <c r="N30" s="80"/>
      <c r="O30" s="80"/>
      <c r="P30" s="80"/>
      <c r="Q30" s="82">
        <v>0</v>
      </c>
      <c r="R30" s="83"/>
      <c r="S30" s="83"/>
      <c r="T30" s="83"/>
      <c r="U30" s="83"/>
      <c r="V30" s="83"/>
      <c r="W30" s="86" t="s">
        <v>5</v>
      </c>
      <c r="X30" s="87"/>
    </row>
    <row r="31" spans="2:28" x14ac:dyDescent="0.25">
      <c r="B31" s="78"/>
      <c r="C31" s="78"/>
      <c r="D31" s="78"/>
      <c r="E31" s="78"/>
      <c r="F31" s="78"/>
      <c r="G31" s="78"/>
      <c r="H31" s="78"/>
      <c r="I31" s="78"/>
      <c r="J31" s="78"/>
      <c r="K31" s="80"/>
      <c r="L31" s="80"/>
      <c r="M31" s="80"/>
      <c r="N31" s="80"/>
      <c r="O31" s="80"/>
      <c r="P31" s="80"/>
      <c r="Q31" s="99"/>
      <c r="R31" s="96"/>
      <c r="S31" s="96"/>
      <c r="T31" s="96"/>
      <c r="U31" s="96"/>
      <c r="V31" s="96"/>
      <c r="W31" s="97"/>
      <c r="X31" s="98"/>
    </row>
    <row r="32" spans="2:28" x14ac:dyDescent="0.25">
      <c r="B32" s="78" t="s">
        <v>15</v>
      </c>
      <c r="C32" s="78"/>
      <c r="D32" s="78"/>
      <c r="E32" s="78"/>
      <c r="F32" s="78"/>
      <c r="G32" s="78"/>
      <c r="H32" s="78"/>
      <c r="I32" s="78"/>
      <c r="J32" s="78"/>
      <c r="K32" s="80" t="s">
        <v>16</v>
      </c>
      <c r="L32" s="80"/>
      <c r="M32" s="80"/>
      <c r="N32" s="80"/>
      <c r="O32" s="80"/>
      <c r="P32" s="80"/>
      <c r="Q32" s="82">
        <f>Q24</f>
        <v>0</v>
      </c>
      <c r="R32" s="83"/>
      <c r="S32" s="83"/>
      <c r="T32" s="83"/>
      <c r="U32" s="83"/>
      <c r="V32" s="83"/>
      <c r="W32" s="86" t="s">
        <v>5</v>
      </c>
      <c r="X32" s="87"/>
    </row>
    <row r="33" spans="1:27" x14ac:dyDescent="0.25">
      <c r="B33" s="78"/>
      <c r="C33" s="78"/>
      <c r="D33" s="78"/>
      <c r="E33" s="78"/>
      <c r="F33" s="78"/>
      <c r="G33" s="78"/>
      <c r="H33" s="78"/>
      <c r="I33" s="78"/>
      <c r="J33" s="78"/>
      <c r="K33" s="80"/>
      <c r="L33" s="80"/>
      <c r="M33" s="80"/>
      <c r="N33" s="80"/>
      <c r="O33" s="80"/>
      <c r="P33" s="80"/>
      <c r="Q33" s="99"/>
      <c r="R33" s="96"/>
      <c r="S33" s="96"/>
      <c r="T33" s="96"/>
      <c r="U33" s="96"/>
      <c r="V33" s="96"/>
      <c r="W33" s="97"/>
      <c r="X33" s="98"/>
    </row>
    <row r="34" spans="1:27" x14ac:dyDescent="0.25">
      <c r="B34" s="78" t="s">
        <v>17</v>
      </c>
      <c r="C34" s="78"/>
      <c r="D34" s="78"/>
      <c r="E34" s="78"/>
      <c r="F34" s="78"/>
      <c r="G34" s="78"/>
      <c r="H34" s="78"/>
      <c r="I34" s="78"/>
      <c r="J34" s="78"/>
      <c r="K34" s="80" t="s">
        <v>16</v>
      </c>
      <c r="L34" s="80"/>
      <c r="M34" s="80"/>
      <c r="N34" s="80"/>
      <c r="O34" s="80"/>
      <c r="P34" s="80"/>
      <c r="Q34" s="82">
        <f>Q32*0.21</f>
        <v>0</v>
      </c>
      <c r="R34" s="83"/>
      <c r="S34" s="83"/>
      <c r="T34" s="83"/>
      <c r="U34" s="83"/>
      <c r="V34" s="83"/>
      <c r="W34" s="86" t="s">
        <v>5</v>
      </c>
      <c r="X34" s="87"/>
    </row>
    <row r="35" spans="1:27" x14ac:dyDescent="0.25">
      <c r="B35" s="79"/>
      <c r="C35" s="79"/>
      <c r="D35" s="79"/>
      <c r="E35" s="79"/>
      <c r="F35" s="79"/>
      <c r="G35" s="79"/>
      <c r="H35" s="79"/>
      <c r="I35" s="79"/>
      <c r="J35" s="79"/>
      <c r="K35" s="81"/>
      <c r="L35" s="81"/>
      <c r="M35" s="81"/>
      <c r="N35" s="81"/>
      <c r="O35" s="81"/>
      <c r="P35" s="81"/>
      <c r="Q35" s="84"/>
      <c r="R35" s="85"/>
      <c r="S35" s="85"/>
      <c r="T35" s="85"/>
      <c r="U35" s="85"/>
      <c r="V35" s="85"/>
      <c r="W35" s="88"/>
      <c r="X35" s="89"/>
    </row>
    <row r="36" spans="1:27" x14ac:dyDescent="0.25">
      <c r="B36" s="90" t="s">
        <v>18</v>
      </c>
      <c r="C36" s="91"/>
      <c r="D36" s="91"/>
      <c r="E36" s="91"/>
      <c r="F36" s="91"/>
      <c r="G36" s="91"/>
      <c r="H36" s="91"/>
      <c r="I36" s="91"/>
      <c r="J36" s="91"/>
      <c r="K36" s="94"/>
      <c r="L36" s="94"/>
      <c r="M36" s="94"/>
      <c r="N36" s="94"/>
      <c r="O36" s="94"/>
      <c r="P36" s="94"/>
      <c r="Q36" s="83">
        <v>0</v>
      </c>
      <c r="R36" s="83"/>
      <c r="S36" s="83"/>
      <c r="T36" s="83"/>
      <c r="U36" s="83"/>
      <c r="V36" s="83"/>
      <c r="W36" s="86" t="s">
        <v>5</v>
      </c>
      <c r="X36" s="87"/>
    </row>
    <row r="37" spans="1:27" x14ac:dyDescent="0.25">
      <c r="B37" s="92"/>
      <c r="C37" s="93"/>
      <c r="D37" s="93"/>
      <c r="E37" s="93"/>
      <c r="F37" s="93"/>
      <c r="G37" s="93"/>
      <c r="H37" s="93"/>
      <c r="I37" s="93"/>
      <c r="J37" s="93"/>
      <c r="K37" s="95"/>
      <c r="L37" s="95"/>
      <c r="M37" s="95"/>
      <c r="N37" s="95"/>
      <c r="O37" s="95"/>
      <c r="P37" s="95"/>
      <c r="Q37" s="96"/>
      <c r="R37" s="96"/>
      <c r="S37" s="96"/>
      <c r="T37" s="96"/>
      <c r="U37" s="96"/>
      <c r="V37" s="96"/>
      <c r="W37" s="97"/>
      <c r="X37" s="98"/>
    </row>
    <row r="38" spans="1:27" x14ac:dyDescent="0.25">
      <c r="B38" s="68" t="s">
        <v>19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2">
        <f>Q32+Q34</f>
        <v>0</v>
      </c>
      <c r="R38" s="72"/>
      <c r="S38" s="72"/>
      <c r="T38" s="72"/>
      <c r="U38" s="72"/>
      <c r="V38" s="72"/>
      <c r="W38" s="74" t="s">
        <v>5</v>
      </c>
      <c r="X38" s="75"/>
    </row>
    <row r="39" spans="1:27" x14ac:dyDescent="0.25"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3"/>
      <c r="R39" s="73"/>
      <c r="S39" s="73"/>
      <c r="T39" s="73"/>
      <c r="U39" s="73"/>
      <c r="V39" s="73"/>
      <c r="W39" s="76"/>
      <c r="X39" s="77"/>
    </row>
    <row r="41" spans="1:27" x14ac:dyDescent="0.25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5">
      <c r="Z43" s="4"/>
      <c r="AA43" s="4"/>
    </row>
    <row r="44" spans="1:27" ht="15" customHeight="1" x14ac:dyDescent="0.25">
      <c r="Z44" s="4"/>
      <c r="AA44" s="4"/>
    </row>
    <row r="45" spans="1:27" x14ac:dyDescent="0.25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4"/>
    </row>
    <row r="49" spans="1:28" x14ac:dyDescent="0.25">
      <c r="AA49" s="4"/>
    </row>
    <row r="50" spans="1:28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4"/>
    </row>
    <row r="53" spans="1:28" x14ac:dyDescent="0.25">
      <c r="AA53" s="4"/>
    </row>
    <row r="54" spans="1:28" x14ac:dyDescent="0.25">
      <c r="Z54" s="4"/>
      <c r="AA54" s="4"/>
    </row>
    <row r="55" spans="1:28" x14ac:dyDescent="0.25">
      <c r="Z55" s="4"/>
      <c r="AA55" s="4"/>
    </row>
    <row r="56" spans="1:28" x14ac:dyDescent="0.25">
      <c r="Z56" s="10"/>
      <c r="AA56" s="11"/>
    </row>
    <row r="57" spans="1:28" x14ac:dyDescent="0.25">
      <c r="AA57" s="4"/>
    </row>
    <row r="58" spans="1:28" x14ac:dyDescent="0.25">
      <c r="Z58" s="4"/>
      <c r="AA58" s="4"/>
    </row>
    <row r="59" spans="1:28" x14ac:dyDescent="0.25">
      <c r="Z59" s="4"/>
      <c r="AA59" s="4"/>
    </row>
    <row r="60" spans="1:28" x14ac:dyDescent="0.25">
      <c r="Z60" s="10"/>
      <c r="AA60" s="11"/>
    </row>
    <row r="61" spans="1:28" x14ac:dyDescent="0.25">
      <c r="Z61" s="10"/>
      <c r="AA61" s="11"/>
    </row>
    <row r="62" spans="1:28" x14ac:dyDescent="0.25">
      <c r="AA62" s="4"/>
    </row>
    <row r="63" spans="1:28" x14ac:dyDescent="0.25">
      <c r="AA63" s="4"/>
      <c r="AB63" s="5"/>
    </row>
    <row r="64" spans="1:28" x14ac:dyDescent="0.25">
      <c r="AA64" s="4"/>
    </row>
    <row r="65" spans="27:27" x14ac:dyDescent="0.25">
      <c r="AA65" s="4"/>
    </row>
    <row r="66" spans="27:27" x14ac:dyDescent="0.25">
      <c r="AA66" s="4"/>
    </row>
    <row r="67" spans="27:27" x14ac:dyDescent="0.25">
      <c r="AA67" s="4"/>
    </row>
    <row r="68" spans="27:27" x14ac:dyDescent="0.25">
      <c r="AA68" s="4"/>
    </row>
    <row r="69" spans="27:27" x14ac:dyDescent="0.25">
      <c r="AA69" s="4"/>
    </row>
    <row r="70" spans="27:27" x14ac:dyDescent="0.25">
      <c r="AA70" s="4"/>
    </row>
    <row r="71" spans="27:27" x14ac:dyDescent="0.25">
      <c r="AA71" s="4"/>
    </row>
    <row r="72" spans="27:27" x14ac:dyDescent="0.25">
      <c r="AA72" s="4"/>
    </row>
    <row r="73" spans="27:27" x14ac:dyDescent="0.25">
      <c r="AA73" s="4"/>
    </row>
    <row r="74" spans="27:27" x14ac:dyDescent="0.25">
      <c r="AA74" s="4"/>
    </row>
    <row r="97" spans="26:28" ht="15" customHeight="1" x14ac:dyDescent="0.25">
      <c r="Z97" s="4"/>
      <c r="AA97" s="4"/>
    </row>
    <row r="99" spans="26:28" x14ac:dyDescent="0.25">
      <c r="Z99" s="12"/>
      <c r="AA99" s="12"/>
      <c r="AB99" s="13"/>
    </row>
    <row r="100" spans="26:28" x14ac:dyDescent="0.25">
      <c r="Z100" s="12"/>
      <c r="AA100" s="12"/>
    </row>
    <row r="101" spans="26:28" x14ac:dyDescent="0.25">
      <c r="Z101" s="14"/>
      <c r="AA101" s="14"/>
    </row>
    <row r="102" spans="26:28" x14ac:dyDescent="0.25">
      <c r="Z102" s="12"/>
      <c r="AA102" s="12"/>
    </row>
    <row r="103" spans="26:28" x14ac:dyDescent="0.25">
      <c r="Z103" s="12"/>
      <c r="AA103" s="12"/>
    </row>
    <row r="104" spans="26:28" x14ac:dyDescent="0.25">
      <c r="Z104" s="12"/>
      <c r="AA104" s="12"/>
    </row>
    <row r="106" spans="26:28" x14ac:dyDescent="0.25">
      <c r="Z106" s="4"/>
      <c r="AA106" s="4"/>
    </row>
    <row r="118" spans="26:28" x14ac:dyDescent="0.25">
      <c r="Z118" s="4"/>
      <c r="AA118" s="4"/>
    </row>
    <row r="120" spans="26:28" x14ac:dyDescent="0.25">
      <c r="AB120" s="13"/>
    </row>
    <row r="121" spans="26:28" x14ac:dyDescent="0.25">
      <c r="Z121" s="15"/>
      <c r="AA121" s="15"/>
    </row>
    <row r="123" spans="26:28" x14ac:dyDescent="0.25">
      <c r="Z123" s="15"/>
      <c r="AA123" s="15"/>
    </row>
    <row r="125" spans="26:28" x14ac:dyDescent="0.25">
      <c r="Z125" s="15"/>
      <c r="AA125" s="15"/>
    </row>
    <row r="126" spans="26:28" x14ac:dyDescent="0.25">
      <c r="Z126" s="4"/>
      <c r="AA126" s="4"/>
    </row>
    <row r="129" spans="26:27" x14ac:dyDescent="0.25">
      <c r="Z129" s="15"/>
      <c r="AA129" s="15"/>
    </row>
    <row r="131" spans="26:27" x14ac:dyDescent="0.25">
      <c r="Z131" s="15"/>
      <c r="AA131" s="15"/>
    </row>
    <row r="133" spans="26:27" x14ac:dyDescent="0.25">
      <c r="Z133" s="15"/>
      <c r="AA133" s="15"/>
    </row>
    <row r="135" spans="26:27" x14ac:dyDescent="0.25">
      <c r="Z135" s="15"/>
      <c r="AA135" s="15"/>
    </row>
    <row r="139" spans="26:27" x14ac:dyDescent="0.25">
      <c r="Z139" s="15"/>
      <c r="AA139" s="15"/>
    </row>
    <row r="141" spans="26:27" x14ac:dyDescent="0.25">
      <c r="Z141" s="15"/>
      <c r="AA141" s="15"/>
    </row>
    <row r="142" spans="26:27" x14ac:dyDescent="0.25">
      <c r="Z142" s="15"/>
      <c r="AA142" s="15"/>
    </row>
    <row r="143" spans="26:27" x14ac:dyDescent="0.25">
      <c r="Z143" s="15"/>
      <c r="AA143" s="15"/>
    </row>
    <row r="144" spans="26:27" x14ac:dyDescent="0.25">
      <c r="Z144" s="15"/>
      <c r="AA144" s="15"/>
    </row>
    <row r="145" spans="26:28" x14ac:dyDescent="0.25">
      <c r="Z145" s="15"/>
      <c r="AA145" s="15"/>
    </row>
    <row r="146" spans="26:28" x14ac:dyDescent="0.25">
      <c r="Z146" s="15"/>
      <c r="AA146" s="15"/>
    </row>
    <row r="147" spans="26:28" x14ac:dyDescent="0.25">
      <c r="Z147" s="15"/>
      <c r="AA147" s="15"/>
    </row>
    <row r="148" spans="26:28" x14ac:dyDescent="0.25">
      <c r="Z148" s="15"/>
      <c r="AA148" s="15"/>
    </row>
    <row r="149" spans="26:28" x14ac:dyDescent="0.25">
      <c r="Z149" s="15"/>
      <c r="AA149" s="15"/>
    </row>
    <row r="151" spans="26:28" x14ac:dyDescent="0.25">
      <c r="Z151" s="4"/>
      <c r="AA151" s="4"/>
    </row>
    <row r="153" spans="26:28" x14ac:dyDescent="0.25">
      <c r="Z153" s="12"/>
      <c r="AA153" s="12"/>
      <c r="AB153" s="13"/>
    </row>
    <row r="154" spans="26:28" x14ac:dyDescent="0.25">
      <c r="Z154" s="12"/>
      <c r="AA154" s="12"/>
      <c r="AB154" s="13"/>
    </row>
    <row r="155" spans="26:28" x14ac:dyDescent="0.25">
      <c r="Z155" s="12"/>
      <c r="AA155" s="12"/>
    </row>
    <row r="156" spans="26:28" x14ac:dyDescent="0.25">
      <c r="Z156" s="12"/>
      <c r="AA156" s="12"/>
    </row>
    <row r="158" spans="26:28" x14ac:dyDescent="0.25">
      <c r="Z158" s="4"/>
      <c r="AA158" s="4"/>
    </row>
    <row r="166" spans="26:27" x14ac:dyDescent="0.25">
      <c r="Z166" s="10"/>
      <c r="AA166" s="10"/>
    </row>
    <row r="167" spans="26:27" x14ac:dyDescent="0.25">
      <c r="Z167" s="10"/>
      <c r="AA167" s="10"/>
    </row>
    <row r="168" spans="26:27" x14ac:dyDescent="0.25">
      <c r="Z168" s="14"/>
    </row>
    <row r="171" spans="26:27" x14ac:dyDescent="0.25">
      <c r="Z171" s="10"/>
      <c r="AA171" s="10"/>
    </row>
    <row r="172" spans="26:27" x14ac:dyDescent="0.25">
      <c r="Z172" s="10"/>
      <c r="AA172" s="10"/>
    </row>
    <row r="175" spans="26:27" x14ac:dyDescent="0.25">
      <c r="Z175" s="4"/>
      <c r="AA175" s="4"/>
    </row>
    <row r="177" spans="26:28" x14ac:dyDescent="0.25">
      <c r="Z177" s="12"/>
      <c r="AA177" s="12"/>
      <c r="AB177" s="5"/>
    </row>
    <row r="178" spans="26:28" x14ac:dyDescent="0.25">
      <c r="Z178" s="12"/>
      <c r="AA178" s="12"/>
      <c r="AB178" s="5"/>
    </row>
    <row r="179" spans="26:28" x14ac:dyDescent="0.25">
      <c r="Z179" s="12"/>
      <c r="AA179" s="12"/>
    </row>
    <row r="180" spans="26:28" x14ac:dyDescent="0.25">
      <c r="Z180" s="12"/>
      <c r="AA180" s="12"/>
    </row>
    <row r="182" spans="26:28" x14ac:dyDescent="0.25">
      <c r="Z182" s="4"/>
      <c r="AA182" s="4"/>
    </row>
    <row r="183" spans="26:28" x14ac:dyDescent="0.25">
      <c r="Z183" s="4"/>
      <c r="AA183" s="4"/>
    </row>
    <row r="184" spans="26:28" x14ac:dyDescent="0.25">
      <c r="Z184" s="12"/>
      <c r="AA184" s="12"/>
      <c r="AB184" s="5"/>
    </row>
    <row r="185" spans="26:28" x14ac:dyDescent="0.25">
      <c r="Z185" s="12"/>
      <c r="AA185" s="12"/>
      <c r="AB185" s="5"/>
    </row>
    <row r="186" spans="26:28" x14ac:dyDescent="0.25">
      <c r="Z186" s="12"/>
      <c r="AA186" s="12"/>
    </row>
    <row r="187" spans="26:28" x14ac:dyDescent="0.25">
      <c r="Z187" s="14"/>
      <c r="AA187" s="14"/>
    </row>
    <row r="189" spans="26:28" x14ac:dyDescent="0.25">
      <c r="Z189" s="11"/>
      <c r="AA189" s="11"/>
    </row>
    <row r="190" spans="26:28" x14ac:dyDescent="0.25">
      <c r="Z190" s="11"/>
      <c r="AA190" s="11"/>
    </row>
    <row r="191" spans="26:28" x14ac:dyDescent="0.25">
      <c r="Z191" s="12"/>
      <c r="AA191" s="12"/>
      <c r="AB191" s="5"/>
    </row>
    <row r="192" spans="26:28" x14ac:dyDescent="0.25">
      <c r="Z192" s="12"/>
      <c r="AA192" s="12"/>
    </row>
    <row r="193" spans="26:28" x14ac:dyDescent="0.25">
      <c r="Z193" s="12"/>
      <c r="AA193" s="12"/>
    </row>
    <row r="194" spans="26:28" x14ac:dyDescent="0.25">
      <c r="Z194" s="12"/>
      <c r="AA194" s="12"/>
    </row>
    <row r="195" spans="26:28" x14ac:dyDescent="0.25">
      <c r="Z195" s="12"/>
      <c r="AA195" s="12"/>
    </row>
    <row r="196" spans="26:28" x14ac:dyDescent="0.25">
      <c r="Z196" s="12"/>
      <c r="AA196" s="12"/>
      <c r="AB196" s="5"/>
    </row>
    <row r="197" spans="26:28" x14ac:dyDescent="0.25">
      <c r="Z197" s="12"/>
      <c r="AA197" s="12"/>
      <c r="AB197" s="5"/>
    </row>
    <row r="198" spans="26:28" x14ac:dyDescent="0.25">
      <c r="Z198" s="14"/>
      <c r="AA198" s="14"/>
      <c r="AB198" s="5"/>
    </row>
    <row r="199" spans="26:28" x14ac:dyDescent="0.25">
      <c r="Z199" s="11"/>
      <c r="AA199" s="11"/>
      <c r="AB199" s="5"/>
    </row>
    <row r="200" spans="26:28" x14ac:dyDescent="0.25">
      <c r="Z200" s="16"/>
      <c r="AA200" s="16"/>
      <c r="AB200" s="5"/>
    </row>
    <row r="201" spans="26:28" x14ac:dyDescent="0.25">
      <c r="Z201" s="10"/>
      <c r="AA201" s="10"/>
      <c r="AB201" s="5"/>
    </row>
    <row r="202" spans="26:28" x14ac:dyDescent="0.25">
      <c r="Z202" s="17"/>
      <c r="AA202" s="17"/>
      <c r="AB202" s="5"/>
    </row>
    <row r="203" spans="26:28" x14ac:dyDescent="0.25">
      <c r="Z203" s="18"/>
      <c r="AA203" s="18"/>
      <c r="AB203" s="5"/>
    </row>
    <row r="204" spans="26:28" x14ac:dyDescent="0.25">
      <c r="Z204" s="18"/>
      <c r="AA204" s="18"/>
      <c r="AB204" s="5"/>
    </row>
    <row r="205" spans="26:28" x14ac:dyDescent="0.25">
      <c r="Z205" s="17"/>
      <c r="AA205" s="17"/>
      <c r="AB205" s="5"/>
    </row>
    <row r="206" spans="26:28" x14ac:dyDescent="0.25">
      <c r="Z206" s="19"/>
      <c r="AA206" s="19"/>
      <c r="AB206" s="13"/>
    </row>
    <row r="207" spans="26:28" x14ac:dyDescent="0.25">
      <c r="Z207" s="19"/>
      <c r="AA207" s="19"/>
    </row>
    <row r="208" spans="26:28" x14ac:dyDescent="0.25">
      <c r="Z208" s="20"/>
      <c r="AA208" s="20"/>
    </row>
    <row r="209" spans="26:28" x14ac:dyDescent="0.25">
      <c r="Z209" s="21"/>
      <c r="AA209" s="21"/>
      <c r="AB209" s="5"/>
    </row>
    <row r="210" spans="26:28" x14ac:dyDescent="0.25">
      <c r="Z210" s="22"/>
      <c r="AA210" s="22"/>
    </row>
    <row r="211" spans="26:28" x14ac:dyDescent="0.25">
      <c r="Z211" s="23"/>
      <c r="AA211" s="23"/>
    </row>
    <row r="212" spans="26:28" x14ac:dyDescent="0.25">
      <c r="Z212" s="22"/>
      <c r="AA212" s="22"/>
      <c r="AB212" s="10"/>
    </row>
    <row r="213" spans="26:28" x14ac:dyDescent="0.25">
      <c r="Z213" s="22"/>
      <c r="AA213" s="22"/>
      <c r="AB213" s="10"/>
    </row>
    <row r="214" spans="26:28" x14ac:dyDescent="0.25">
      <c r="Z214" s="22"/>
      <c r="AA214" s="22"/>
      <c r="AB214" s="10"/>
    </row>
    <row r="215" spans="26:28" x14ac:dyDescent="0.25">
      <c r="Z215" s="22"/>
      <c r="AA215" s="22"/>
    </row>
    <row r="216" spans="26:28" x14ac:dyDescent="0.25">
      <c r="Z216" s="22"/>
      <c r="AA216" s="22"/>
    </row>
    <row r="217" spans="26:28" x14ac:dyDescent="0.25">
      <c r="Z217" s="23"/>
      <c r="AA217" s="23"/>
    </row>
    <row r="218" spans="26:28" x14ac:dyDescent="0.25">
      <c r="Z218" s="22"/>
      <c r="AA218" s="22"/>
    </row>
    <row r="219" spans="26:28" x14ac:dyDescent="0.25">
      <c r="Z219" s="17"/>
      <c r="AA219" s="17"/>
    </row>
    <row r="220" spans="26:28" x14ac:dyDescent="0.25">
      <c r="Z220" s="12"/>
      <c r="AA220" s="12"/>
      <c r="AB220" s="5"/>
    </row>
    <row r="221" spans="26:28" x14ac:dyDescent="0.25">
      <c r="Z221" s="12"/>
      <c r="AA221" s="12"/>
    </row>
    <row r="222" spans="26:28" x14ac:dyDescent="0.25">
      <c r="Z222" s="12"/>
      <c r="AA222" s="12"/>
    </row>
    <row r="223" spans="26:28" x14ac:dyDescent="0.25">
      <c r="Z223" s="12"/>
      <c r="AA223" s="12"/>
    </row>
    <row r="224" spans="26:28" x14ac:dyDescent="0.25">
      <c r="Z224" s="12"/>
      <c r="AA224" s="12"/>
    </row>
    <row r="225" spans="26:28" x14ac:dyDescent="0.25">
      <c r="Z225" s="12"/>
      <c r="AA225" s="12"/>
    </row>
    <row r="226" spans="26:28" x14ac:dyDescent="0.25">
      <c r="Z226" s="14"/>
      <c r="AA226" s="14"/>
    </row>
    <row r="227" spans="26:28" x14ac:dyDescent="0.25">
      <c r="Z227" s="24"/>
      <c r="AA227" s="24"/>
    </row>
    <row r="228" spans="26:28" x14ac:dyDescent="0.25">
      <c r="Z228" s="24"/>
      <c r="AA228" s="24"/>
    </row>
    <row r="229" spans="26:28" x14ac:dyDescent="0.25">
      <c r="AB229" s="5"/>
    </row>
    <row r="254" spans="26:28" x14ac:dyDescent="0.25">
      <c r="AB254" s="5"/>
    </row>
    <row r="255" spans="26:28" x14ac:dyDescent="0.25">
      <c r="Z255" s="14"/>
      <c r="AA255" s="14"/>
      <c r="AB255" s="5"/>
    </row>
    <row r="256" spans="26:28" x14ac:dyDescent="0.25">
      <c r="Z256" s="11"/>
      <c r="AA256" s="11"/>
      <c r="AB256" s="5"/>
    </row>
    <row r="257" spans="26:28" x14ac:dyDescent="0.25">
      <c r="Z257" s="14"/>
      <c r="AA257" s="14"/>
      <c r="AB257" s="5"/>
    </row>
    <row r="258" spans="26:28" x14ac:dyDescent="0.25">
      <c r="Z258" s="12"/>
      <c r="AA258" s="12"/>
      <c r="AB258" s="13"/>
    </row>
    <row r="259" spans="26:28" x14ac:dyDescent="0.25">
      <c r="Z259" s="12"/>
      <c r="AA259" s="12"/>
      <c r="AB259" s="13"/>
    </row>
    <row r="260" spans="26:28" x14ac:dyDescent="0.25">
      <c r="Z260" s="17"/>
      <c r="AA260" s="17"/>
      <c r="AB260" s="5"/>
    </row>
    <row r="261" spans="26:28" x14ac:dyDescent="0.25">
      <c r="Z261" s="11"/>
      <c r="AA261" s="11"/>
      <c r="AB261" s="5"/>
    </row>
    <row r="262" spans="26:28" x14ac:dyDescent="0.25">
      <c r="Z262" s="12"/>
      <c r="AA262" s="12"/>
      <c r="AB262" s="5"/>
    </row>
    <row r="263" spans="26:28" x14ac:dyDescent="0.25">
      <c r="Z263" s="12"/>
      <c r="AA263" s="12"/>
      <c r="AB263" s="5"/>
    </row>
    <row r="264" spans="26:28" x14ac:dyDescent="0.25">
      <c r="Z264" s="12"/>
      <c r="AA264" s="12"/>
      <c r="AB264" s="5"/>
    </row>
    <row r="265" spans="26:28" x14ac:dyDescent="0.25">
      <c r="Z265" s="16"/>
      <c r="AA265" s="16"/>
      <c r="AB265" s="5"/>
    </row>
    <row r="266" spans="26:28" x14ac:dyDescent="0.25">
      <c r="Z266" s="11"/>
      <c r="AA266" s="11"/>
      <c r="AB266" s="5"/>
    </row>
    <row r="267" spans="26:28" x14ac:dyDescent="0.25">
      <c r="Z267" s="12"/>
      <c r="AA267" s="12"/>
      <c r="AB267" s="5"/>
    </row>
    <row r="268" spans="26:28" x14ac:dyDescent="0.25">
      <c r="Z268" s="12"/>
      <c r="AA268" s="12"/>
      <c r="AB268" s="5"/>
    </row>
    <row r="269" spans="26:28" x14ac:dyDescent="0.25">
      <c r="Z269" s="12"/>
      <c r="AA269" s="12"/>
      <c r="AB269" s="5"/>
    </row>
    <row r="270" spans="26:28" x14ac:dyDescent="0.25">
      <c r="Z270" s="12"/>
      <c r="AA270" s="12"/>
      <c r="AB270" s="5"/>
    </row>
    <row r="271" spans="26:28" x14ac:dyDescent="0.25">
      <c r="Z271" s="14"/>
      <c r="AA271" s="14"/>
      <c r="AB271" s="5"/>
    </row>
    <row r="273" spans="26:28" x14ac:dyDescent="0.25">
      <c r="AB273" s="5"/>
    </row>
    <row r="286" spans="26:28" x14ac:dyDescent="0.25">
      <c r="Z286" s="15"/>
      <c r="AA286" s="15"/>
    </row>
    <row r="287" spans="26:28" x14ac:dyDescent="0.25">
      <c r="Z287" s="11"/>
      <c r="AA287" s="11"/>
      <c r="AB287" s="5"/>
    </row>
    <row r="288" spans="26:28" x14ac:dyDescent="0.25">
      <c r="Z288" s="11"/>
      <c r="AA288" s="11"/>
      <c r="AB288" s="5"/>
    </row>
    <row r="289" spans="26:28" x14ac:dyDescent="0.25">
      <c r="Z289" s="12"/>
      <c r="AA289" s="12"/>
      <c r="AB289" s="13"/>
    </row>
    <row r="290" spans="26:28" x14ac:dyDescent="0.25">
      <c r="Z290" s="12"/>
      <c r="AA290" s="12"/>
    </row>
    <row r="291" spans="26:28" x14ac:dyDescent="0.25">
      <c r="Z291" s="12"/>
      <c r="AA291" s="12"/>
    </row>
    <row r="292" spans="26:28" x14ac:dyDescent="0.25">
      <c r="Z292" s="14"/>
      <c r="AA292" s="14"/>
    </row>
    <row r="297" spans="26:28" x14ac:dyDescent="0.25">
      <c r="AB297" s="5"/>
    </row>
    <row r="304" spans="26:28" x14ac:dyDescent="0.25">
      <c r="Z304" s="4"/>
      <c r="AA304" s="4"/>
    </row>
    <row r="305" spans="26:28" x14ac:dyDescent="0.25">
      <c r="Z305" s="25"/>
      <c r="AA305" s="25"/>
      <c r="AB305" s="13"/>
    </row>
    <row r="306" spans="26:28" x14ac:dyDescent="0.25">
      <c r="Z306" s="25"/>
      <c r="AA306" s="25"/>
      <c r="AB306" s="13"/>
    </row>
    <row r="307" spans="26:28" x14ac:dyDescent="0.25">
      <c r="Z307" s="25"/>
      <c r="AA307" s="25"/>
      <c r="AB307" s="13"/>
    </row>
    <row r="308" spans="26:28" x14ac:dyDescent="0.25">
      <c r="Z308" s="25"/>
      <c r="AA308" s="25"/>
      <c r="AB308" s="13"/>
    </row>
    <row r="309" spans="26:28" x14ac:dyDescent="0.25">
      <c r="Z309" s="25"/>
      <c r="AA309" s="25"/>
      <c r="AB309" s="13"/>
    </row>
    <row r="310" spans="26:28" x14ac:dyDescent="0.25">
      <c r="Z310" s="25"/>
      <c r="AA310" s="25"/>
    </row>
    <row r="311" spans="26:28" x14ac:dyDescent="0.25">
      <c r="Z311" s="15"/>
      <c r="AA311" s="15"/>
    </row>
    <row r="312" spans="26:28" x14ac:dyDescent="0.25">
      <c r="AB312" s="5"/>
    </row>
    <row r="313" spans="26:28" x14ac:dyDescent="0.25">
      <c r="AB313" s="5"/>
    </row>
    <row r="314" spans="26:28" x14ac:dyDescent="0.25">
      <c r="AB314" s="5"/>
    </row>
    <row r="315" spans="26:28" x14ac:dyDescent="0.25">
      <c r="AB315" s="5"/>
    </row>
    <row r="316" spans="26:28" x14ac:dyDescent="0.25">
      <c r="AB316" s="5"/>
    </row>
    <row r="319" spans="26:28" x14ac:dyDescent="0.25">
      <c r="AB319" s="5"/>
    </row>
    <row r="335" spans="28:28" x14ac:dyDescent="0.25">
      <c r="AB335" s="5"/>
    </row>
    <row r="336" spans="28:28" x14ac:dyDescent="0.25">
      <c r="AB336" s="5"/>
    </row>
    <row r="340" spans="26:28" x14ac:dyDescent="0.25">
      <c r="AB340" s="5"/>
    </row>
    <row r="342" spans="26:28" x14ac:dyDescent="0.25">
      <c r="AB342" s="13"/>
    </row>
    <row r="343" spans="26:28" x14ac:dyDescent="0.25">
      <c r="AB343" s="13"/>
    </row>
    <row r="346" spans="26:28" x14ac:dyDescent="0.25">
      <c r="AB346" s="13"/>
    </row>
    <row r="347" spans="26:28" x14ac:dyDescent="0.25">
      <c r="Z347" s="12"/>
      <c r="AA347" s="12"/>
    </row>
    <row r="348" spans="26:28" x14ac:dyDescent="0.25">
      <c r="Z348" s="26"/>
      <c r="AA348" s="26"/>
    </row>
    <row r="349" spans="26:28" x14ac:dyDescent="0.25">
      <c r="Z349" s="4"/>
      <c r="AA349" s="4"/>
    </row>
    <row r="350" spans="26:28" x14ac:dyDescent="0.25">
      <c r="Z350" s="12"/>
      <c r="AA350" s="12"/>
      <c r="AB350" s="13"/>
    </row>
    <row r="351" spans="26:28" x14ac:dyDescent="0.25">
      <c r="Z351" s="12"/>
      <c r="AA351" s="12"/>
      <c r="AB351" s="13"/>
    </row>
    <row r="352" spans="26:28" x14ac:dyDescent="0.25">
      <c r="Z352" s="14"/>
      <c r="AA352" s="14"/>
    </row>
    <row r="353" spans="26:28" x14ac:dyDescent="0.25">
      <c r="Z353" s="12"/>
      <c r="AA353" s="12"/>
      <c r="AB353" s="5"/>
    </row>
    <row r="354" spans="26:28" x14ac:dyDescent="0.25">
      <c r="Z354" s="12"/>
      <c r="AA354" s="12"/>
      <c r="AB354" s="5"/>
    </row>
    <row r="355" spans="26:28" x14ac:dyDescent="0.25">
      <c r="Z355" s="12"/>
      <c r="AA355" s="12"/>
      <c r="AB355" s="5"/>
    </row>
    <row r="356" spans="26:28" x14ac:dyDescent="0.25">
      <c r="Z356" s="14"/>
      <c r="AA356" s="14"/>
      <c r="AB356" s="5"/>
    </row>
    <row r="357" spans="26:28" x14ac:dyDescent="0.25">
      <c r="Z357" s="4"/>
      <c r="AA357" s="4"/>
    </row>
    <row r="358" spans="26:28" x14ac:dyDescent="0.25">
      <c r="Z358" s="12"/>
      <c r="AA358" s="12"/>
      <c r="AB358" s="13"/>
    </row>
    <row r="359" spans="26:28" x14ac:dyDescent="0.25">
      <c r="Z359" s="12"/>
      <c r="AA359" s="12"/>
      <c r="AB359" s="5"/>
    </row>
    <row r="360" spans="26:28" x14ac:dyDescent="0.25">
      <c r="Z360" s="12"/>
      <c r="AA360" s="12"/>
    </row>
    <row r="361" spans="26:28" x14ac:dyDescent="0.25">
      <c r="Z361" s="12"/>
      <c r="AA361" s="12"/>
    </row>
    <row r="362" spans="26:28" x14ac:dyDescent="0.25">
      <c r="Z362" s="12"/>
      <c r="AA362" s="12"/>
    </row>
    <row r="363" spans="26:28" x14ac:dyDescent="0.25">
      <c r="Z363" s="12"/>
      <c r="AA363" s="12"/>
    </row>
    <row r="364" spans="26:28" x14ac:dyDescent="0.25">
      <c r="Z364" s="12"/>
      <c r="AA364" s="12"/>
    </row>
    <row r="365" spans="26:28" x14ac:dyDescent="0.25">
      <c r="Z365" s="12"/>
      <c r="AA365" s="12"/>
    </row>
    <row r="366" spans="26:28" x14ac:dyDescent="0.25">
      <c r="Z366" s="12"/>
      <c r="AA366" s="12"/>
    </row>
    <row r="367" spans="26:28" x14ac:dyDescent="0.25">
      <c r="Z367" s="12"/>
      <c r="AA367" s="12"/>
    </row>
    <row r="369" spans="26:28" x14ac:dyDescent="0.25">
      <c r="Z369" s="11"/>
      <c r="AA369" s="11"/>
    </row>
    <row r="370" spans="26:28" x14ac:dyDescent="0.25">
      <c r="Z370" s="12"/>
      <c r="AA370" s="12"/>
      <c r="AB370" s="13"/>
    </row>
    <row r="371" spans="26:28" x14ac:dyDescent="0.25">
      <c r="Z371" s="12"/>
      <c r="AA371" s="12"/>
      <c r="AB371" s="13"/>
    </row>
    <row r="372" spans="26:28" x14ac:dyDescent="0.25">
      <c r="Z372" s="12"/>
      <c r="AA372" s="12"/>
    </row>
    <row r="377" spans="26:28" x14ac:dyDescent="0.25">
      <c r="Z377" s="12"/>
      <c r="AA377" s="12"/>
    </row>
    <row r="379" spans="26:28" x14ac:dyDescent="0.25">
      <c r="Z379" s="12"/>
      <c r="AA379" s="12"/>
    </row>
    <row r="380" spans="26:28" x14ac:dyDescent="0.25">
      <c r="AB380" s="13"/>
    </row>
    <row r="381" spans="26:28" x14ac:dyDescent="0.25">
      <c r="Z381" s="12"/>
      <c r="AA381" s="12"/>
    </row>
    <row r="383" spans="26:28" x14ac:dyDescent="0.25">
      <c r="Z383" s="12"/>
      <c r="AA383" s="12"/>
    </row>
    <row r="385" spans="1:28" x14ac:dyDescent="0.25">
      <c r="Z385" s="12"/>
      <c r="AA385" s="12"/>
    </row>
    <row r="387" spans="1:28" x14ac:dyDescent="0.25">
      <c r="Z387" s="12"/>
      <c r="AA387" s="12"/>
    </row>
    <row r="389" spans="1:28" x14ac:dyDescent="0.25">
      <c r="Z389" s="12"/>
      <c r="AA389" s="12"/>
    </row>
    <row r="391" spans="1:28" s="4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5">
      <c r="Z393" s="12"/>
      <c r="AA393" s="12"/>
      <c r="AB393" s="13"/>
    </row>
    <row r="395" spans="1:28" x14ac:dyDescent="0.25">
      <c r="Z395" s="12"/>
      <c r="AA395" s="12"/>
    </row>
    <row r="398" spans="1:28" x14ac:dyDescent="0.25">
      <c r="Z398" s="11"/>
      <c r="AA398" s="11"/>
    </row>
    <row r="407" spans="28:28" x14ac:dyDescent="0.25">
      <c r="AB407" s="7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Z456"/>
  <sheetViews>
    <sheetView tabSelected="1" topLeftCell="A47" zoomScaleNormal="100" workbookViewId="0">
      <selection activeCell="W73" sqref="W6:Y73"/>
    </sheetView>
  </sheetViews>
  <sheetFormatPr defaultColWidth="9.85546875" defaultRowHeight="14.25" x14ac:dyDescent="0.25"/>
  <cols>
    <col min="1" max="2" width="3.140625" style="54" customWidth="1"/>
    <col min="3" max="16" width="3.140625" style="30" customWidth="1"/>
    <col min="17" max="17" width="82.85546875" style="30" customWidth="1"/>
    <col min="18" max="24" width="3.140625" style="30" customWidth="1"/>
    <col min="25" max="25" width="4.42578125" style="30" customWidth="1"/>
    <col min="26" max="28" width="3.140625" style="30" customWidth="1"/>
    <col min="29" max="29" width="5.42578125" style="30" customWidth="1"/>
    <col min="30" max="32" width="3.140625" style="30" customWidth="1"/>
    <col min="33" max="33" width="4.42578125" style="30" customWidth="1"/>
    <col min="34" max="36" width="3.140625" style="30" customWidth="1"/>
    <col min="37" max="37" width="6" style="30" customWidth="1"/>
    <col min="38" max="40" width="3.140625" style="30" customWidth="1"/>
    <col min="41" max="41" width="5.42578125" style="30" customWidth="1"/>
    <col min="42" max="67" width="3.140625" style="30" customWidth="1"/>
    <col min="68" max="16384" width="9.85546875" style="30"/>
  </cols>
  <sheetData>
    <row r="1" spans="1:41" ht="18" x14ac:dyDescent="0.25">
      <c r="U1" s="27" t="s">
        <v>0</v>
      </c>
      <c r="AC1" s="55"/>
    </row>
    <row r="3" spans="1:41" x14ac:dyDescent="0.25">
      <c r="A3" s="184" t="s">
        <v>24</v>
      </c>
      <c r="B3" s="184"/>
      <c r="C3" s="185" t="s">
        <v>25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 t="s">
        <v>26</v>
      </c>
      <c r="V3" s="185"/>
      <c r="W3" s="185" t="s">
        <v>27</v>
      </c>
      <c r="X3" s="185"/>
      <c r="Y3" s="185"/>
      <c r="Z3" s="185"/>
      <c r="AA3" s="185"/>
      <c r="AB3" s="185"/>
      <c r="AC3" s="185"/>
      <c r="AD3" s="185"/>
      <c r="AE3" s="185"/>
      <c r="AF3" s="185"/>
      <c r="AG3" s="186"/>
      <c r="AH3" s="185" t="s">
        <v>28</v>
      </c>
      <c r="AI3" s="185"/>
      <c r="AJ3" s="185"/>
      <c r="AK3" s="185"/>
      <c r="AL3" s="185"/>
      <c r="AM3" s="185"/>
      <c r="AN3" s="185"/>
      <c r="AO3" s="185"/>
    </row>
    <row r="4" spans="1:41" s="33" customFormat="1" x14ac:dyDescent="0.25">
      <c r="A4" s="184"/>
      <c r="B4" s="184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79" t="s">
        <v>29</v>
      </c>
      <c r="X4" s="179"/>
      <c r="Y4" s="179"/>
      <c r="Z4" s="179" t="s">
        <v>30</v>
      </c>
      <c r="AA4" s="179"/>
      <c r="AB4" s="179"/>
      <c r="AC4" s="179"/>
      <c r="AD4" s="187" t="s">
        <v>31</v>
      </c>
      <c r="AE4" s="187"/>
      <c r="AF4" s="187"/>
      <c r="AG4" s="188"/>
      <c r="AH4" s="179" t="s">
        <v>30</v>
      </c>
      <c r="AI4" s="179"/>
      <c r="AJ4" s="179"/>
      <c r="AK4" s="179"/>
      <c r="AL4" s="179" t="s">
        <v>31</v>
      </c>
      <c r="AM4" s="179"/>
      <c r="AN4" s="179"/>
      <c r="AO4" s="179"/>
    </row>
    <row r="5" spans="1:41" x14ac:dyDescent="0.25">
      <c r="A5" s="180" t="s">
        <v>32</v>
      </c>
      <c r="B5" s="181"/>
      <c r="C5" s="182" t="s">
        <v>33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57"/>
      <c r="S5" s="158"/>
      <c r="T5" s="158"/>
      <c r="U5" s="157" t="s">
        <v>34</v>
      </c>
      <c r="V5" s="159"/>
      <c r="W5" s="160" t="s">
        <v>34</v>
      </c>
      <c r="X5" s="161"/>
      <c r="Y5" s="162"/>
      <c r="Z5" s="163">
        <f>SUM(Z6:AC73)</f>
        <v>0</v>
      </c>
      <c r="AA5" s="164"/>
      <c r="AB5" s="164"/>
      <c r="AC5" s="165"/>
      <c r="AD5" s="163">
        <f>SUM(AD6:AG73)</f>
        <v>0</v>
      </c>
      <c r="AE5" s="164"/>
      <c r="AF5" s="164"/>
      <c r="AG5" s="165"/>
      <c r="AH5" s="163">
        <f>SUM(AH6:AK73)</f>
        <v>0</v>
      </c>
      <c r="AI5" s="164"/>
      <c r="AJ5" s="164"/>
      <c r="AK5" s="165"/>
      <c r="AL5" s="163">
        <f>SUM(AL6:AO73)</f>
        <v>0</v>
      </c>
      <c r="AM5" s="164"/>
      <c r="AN5" s="164"/>
      <c r="AO5" s="165"/>
    </row>
    <row r="6" spans="1:41" x14ac:dyDescent="0.25">
      <c r="A6" s="119" t="s">
        <v>35</v>
      </c>
      <c r="B6" s="119"/>
      <c r="C6" s="178" t="s">
        <v>181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3">
        <v>27</v>
      </c>
      <c r="S6" s="124"/>
      <c r="T6" s="124"/>
      <c r="U6" s="123" t="s">
        <v>36</v>
      </c>
      <c r="V6" s="125"/>
      <c r="W6" s="127"/>
      <c r="X6" s="128"/>
      <c r="Y6" s="129"/>
      <c r="Z6" s="111">
        <f t="shared" ref="Z6:Z12" si="0">R6*W6</f>
        <v>0</v>
      </c>
      <c r="AA6" s="112"/>
      <c r="AB6" s="112"/>
      <c r="AC6" s="113"/>
      <c r="AD6" s="114" t="s">
        <v>34</v>
      </c>
      <c r="AE6" s="115"/>
      <c r="AF6" s="115"/>
      <c r="AG6" s="116"/>
      <c r="AH6" s="118">
        <f t="shared" ref="AH6:AH12" si="1">Z6*1.21</f>
        <v>0</v>
      </c>
      <c r="AI6" s="118"/>
      <c r="AJ6" s="118"/>
      <c r="AK6" s="118"/>
      <c r="AL6" s="130" t="s">
        <v>34</v>
      </c>
      <c r="AM6" s="130"/>
      <c r="AN6" s="130"/>
      <c r="AO6" s="130"/>
    </row>
    <row r="7" spans="1:41" x14ac:dyDescent="0.25">
      <c r="A7" s="119" t="s">
        <v>37</v>
      </c>
      <c r="B7" s="119"/>
      <c r="C7" s="178" t="s">
        <v>182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3">
        <v>11</v>
      </c>
      <c r="S7" s="124"/>
      <c r="T7" s="124"/>
      <c r="U7" s="123" t="s">
        <v>36</v>
      </c>
      <c r="V7" s="125"/>
      <c r="W7" s="127"/>
      <c r="X7" s="128"/>
      <c r="Y7" s="129"/>
      <c r="Z7" s="111">
        <f t="shared" si="0"/>
        <v>0</v>
      </c>
      <c r="AA7" s="112"/>
      <c r="AB7" s="112"/>
      <c r="AC7" s="113"/>
      <c r="AD7" s="114" t="s">
        <v>34</v>
      </c>
      <c r="AE7" s="115"/>
      <c r="AF7" s="115"/>
      <c r="AG7" s="116"/>
      <c r="AH7" s="118">
        <f t="shared" si="1"/>
        <v>0</v>
      </c>
      <c r="AI7" s="118"/>
      <c r="AJ7" s="118"/>
      <c r="AK7" s="118"/>
      <c r="AL7" s="130" t="s">
        <v>34</v>
      </c>
      <c r="AM7" s="130"/>
      <c r="AN7" s="130"/>
      <c r="AO7" s="130"/>
    </row>
    <row r="8" spans="1:41" x14ac:dyDescent="0.25">
      <c r="A8" s="119" t="s">
        <v>38</v>
      </c>
      <c r="B8" s="119"/>
      <c r="C8" s="178" t="s">
        <v>183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3">
        <v>14</v>
      </c>
      <c r="S8" s="124"/>
      <c r="T8" s="124"/>
      <c r="U8" s="123" t="s">
        <v>36</v>
      </c>
      <c r="V8" s="125"/>
      <c r="W8" s="127"/>
      <c r="X8" s="128"/>
      <c r="Y8" s="129"/>
      <c r="Z8" s="111">
        <f t="shared" si="0"/>
        <v>0</v>
      </c>
      <c r="AA8" s="112"/>
      <c r="AB8" s="112"/>
      <c r="AC8" s="113"/>
      <c r="AD8" s="114" t="s">
        <v>34</v>
      </c>
      <c r="AE8" s="115"/>
      <c r="AF8" s="115"/>
      <c r="AG8" s="116"/>
      <c r="AH8" s="118">
        <f t="shared" si="1"/>
        <v>0</v>
      </c>
      <c r="AI8" s="118"/>
      <c r="AJ8" s="118"/>
      <c r="AK8" s="118"/>
      <c r="AL8" s="130" t="s">
        <v>34</v>
      </c>
      <c r="AM8" s="130"/>
      <c r="AN8" s="130"/>
      <c r="AO8" s="130"/>
    </row>
    <row r="9" spans="1:41" x14ac:dyDescent="0.25">
      <c r="A9" s="119" t="s">
        <v>39</v>
      </c>
      <c r="B9" s="119"/>
      <c r="C9" s="178" t="s">
        <v>184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3">
        <v>33</v>
      </c>
      <c r="S9" s="124"/>
      <c r="T9" s="124"/>
      <c r="U9" s="123" t="s">
        <v>36</v>
      </c>
      <c r="V9" s="125"/>
      <c r="W9" s="127"/>
      <c r="X9" s="128"/>
      <c r="Y9" s="129"/>
      <c r="Z9" s="111">
        <f t="shared" si="0"/>
        <v>0</v>
      </c>
      <c r="AA9" s="112"/>
      <c r="AB9" s="112"/>
      <c r="AC9" s="113"/>
      <c r="AD9" s="114" t="s">
        <v>34</v>
      </c>
      <c r="AE9" s="115"/>
      <c r="AF9" s="115"/>
      <c r="AG9" s="116"/>
      <c r="AH9" s="118">
        <f t="shared" si="1"/>
        <v>0</v>
      </c>
      <c r="AI9" s="118"/>
      <c r="AJ9" s="118"/>
      <c r="AK9" s="118"/>
      <c r="AL9" s="130" t="s">
        <v>34</v>
      </c>
      <c r="AM9" s="130"/>
      <c r="AN9" s="130"/>
      <c r="AO9" s="130"/>
    </row>
    <row r="10" spans="1:41" x14ac:dyDescent="0.25">
      <c r="A10" s="119" t="s">
        <v>40</v>
      </c>
      <c r="B10" s="119"/>
      <c r="C10" s="178" t="s">
        <v>185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3">
        <v>36</v>
      </c>
      <c r="S10" s="124"/>
      <c r="T10" s="124"/>
      <c r="U10" s="123" t="s">
        <v>36</v>
      </c>
      <c r="V10" s="125"/>
      <c r="W10" s="127"/>
      <c r="X10" s="128"/>
      <c r="Y10" s="129"/>
      <c r="Z10" s="111">
        <f t="shared" si="0"/>
        <v>0</v>
      </c>
      <c r="AA10" s="112"/>
      <c r="AB10" s="112"/>
      <c r="AC10" s="113"/>
      <c r="AD10" s="114" t="s">
        <v>34</v>
      </c>
      <c r="AE10" s="115"/>
      <c r="AF10" s="115"/>
      <c r="AG10" s="116"/>
      <c r="AH10" s="118">
        <f t="shared" si="1"/>
        <v>0</v>
      </c>
      <c r="AI10" s="118"/>
      <c r="AJ10" s="118"/>
      <c r="AK10" s="118"/>
      <c r="AL10" s="130" t="s">
        <v>34</v>
      </c>
      <c r="AM10" s="130"/>
      <c r="AN10" s="130"/>
      <c r="AO10" s="130"/>
    </row>
    <row r="11" spans="1:41" x14ac:dyDescent="0.25">
      <c r="A11" s="119" t="s">
        <v>41</v>
      </c>
      <c r="B11" s="119"/>
      <c r="C11" s="178" t="s">
        <v>186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3">
        <v>35</v>
      </c>
      <c r="S11" s="124"/>
      <c r="T11" s="124"/>
      <c r="U11" s="123" t="s">
        <v>36</v>
      </c>
      <c r="V11" s="125"/>
      <c r="W11" s="127"/>
      <c r="X11" s="128"/>
      <c r="Y11" s="129"/>
      <c r="Z11" s="111">
        <f t="shared" si="0"/>
        <v>0</v>
      </c>
      <c r="AA11" s="112"/>
      <c r="AB11" s="112"/>
      <c r="AC11" s="113"/>
      <c r="AD11" s="114" t="s">
        <v>34</v>
      </c>
      <c r="AE11" s="115"/>
      <c r="AF11" s="115"/>
      <c r="AG11" s="116"/>
      <c r="AH11" s="118">
        <f t="shared" si="1"/>
        <v>0</v>
      </c>
      <c r="AI11" s="118"/>
      <c r="AJ11" s="118"/>
      <c r="AK11" s="118"/>
      <c r="AL11" s="130" t="s">
        <v>34</v>
      </c>
      <c r="AM11" s="130"/>
      <c r="AN11" s="130"/>
      <c r="AO11" s="130"/>
    </row>
    <row r="12" spans="1:41" x14ac:dyDescent="0.25">
      <c r="A12" s="119" t="s">
        <v>42</v>
      </c>
      <c r="B12" s="119"/>
      <c r="C12" s="178" t="s">
        <v>187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3">
        <v>23</v>
      </c>
      <c r="S12" s="124"/>
      <c r="T12" s="124"/>
      <c r="U12" s="123" t="s">
        <v>36</v>
      </c>
      <c r="V12" s="125"/>
      <c r="W12" s="127"/>
      <c r="X12" s="128"/>
      <c r="Y12" s="129"/>
      <c r="Z12" s="111">
        <f t="shared" si="0"/>
        <v>0</v>
      </c>
      <c r="AA12" s="112"/>
      <c r="AB12" s="112"/>
      <c r="AC12" s="113"/>
      <c r="AD12" s="114" t="s">
        <v>34</v>
      </c>
      <c r="AE12" s="115"/>
      <c r="AF12" s="115"/>
      <c r="AG12" s="116"/>
      <c r="AH12" s="118">
        <f t="shared" si="1"/>
        <v>0</v>
      </c>
      <c r="AI12" s="118"/>
      <c r="AJ12" s="118"/>
      <c r="AK12" s="118"/>
      <c r="AL12" s="130" t="s">
        <v>34</v>
      </c>
      <c r="AM12" s="130"/>
      <c r="AN12" s="130"/>
      <c r="AO12" s="130"/>
    </row>
    <row r="13" spans="1:41" x14ac:dyDescent="0.25">
      <c r="A13" s="119" t="s">
        <v>43</v>
      </c>
      <c r="B13" s="119"/>
      <c r="C13" s="178" t="s">
        <v>188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3">
        <v>23</v>
      </c>
      <c r="S13" s="124"/>
      <c r="T13" s="124"/>
      <c r="U13" s="123" t="s">
        <v>36</v>
      </c>
      <c r="V13" s="125"/>
      <c r="W13" s="127"/>
      <c r="X13" s="128"/>
      <c r="Y13" s="129"/>
      <c r="Z13" s="111">
        <f t="shared" ref="Z13:Z35" si="2">R13*W13</f>
        <v>0</v>
      </c>
      <c r="AA13" s="112"/>
      <c r="AB13" s="112"/>
      <c r="AC13" s="113"/>
      <c r="AD13" s="114" t="s">
        <v>34</v>
      </c>
      <c r="AE13" s="115"/>
      <c r="AF13" s="115"/>
      <c r="AG13" s="116"/>
      <c r="AH13" s="118">
        <f t="shared" ref="AH13:AH35" si="3">Z13*1.21</f>
        <v>0</v>
      </c>
      <c r="AI13" s="118"/>
      <c r="AJ13" s="118"/>
      <c r="AK13" s="118"/>
      <c r="AL13" s="130" t="s">
        <v>34</v>
      </c>
      <c r="AM13" s="130"/>
      <c r="AN13" s="130"/>
      <c r="AO13" s="130"/>
    </row>
    <row r="14" spans="1:41" x14ac:dyDescent="0.25">
      <c r="A14" s="119" t="s">
        <v>44</v>
      </c>
      <c r="B14" s="119"/>
      <c r="C14" s="178" t="s">
        <v>189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3">
        <v>37</v>
      </c>
      <c r="S14" s="124"/>
      <c r="T14" s="124"/>
      <c r="U14" s="123" t="s">
        <v>36</v>
      </c>
      <c r="V14" s="125"/>
      <c r="W14" s="127"/>
      <c r="X14" s="128"/>
      <c r="Y14" s="129"/>
      <c r="Z14" s="111">
        <f t="shared" si="2"/>
        <v>0</v>
      </c>
      <c r="AA14" s="112"/>
      <c r="AB14" s="112"/>
      <c r="AC14" s="113"/>
      <c r="AD14" s="114" t="s">
        <v>34</v>
      </c>
      <c r="AE14" s="115"/>
      <c r="AF14" s="115"/>
      <c r="AG14" s="116"/>
      <c r="AH14" s="118">
        <f t="shared" si="3"/>
        <v>0</v>
      </c>
      <c r="AI14" s="118"/>
      <c r="AJ14" s="118"/>
      <c r="AK14" s="118"/>
      <c r="AL14" s="130" t="s">
        <v>34</v>
      </c>
      <c r="AM14" s="130"/>
      <c r="AN14" s="130"/>
      <c r="AO14" s="130"/>
    </row>
    <row r="15" spans="1:41" x14ac:dyDescent="0.25">
      <c r="A15" s="119" t="s">
        <v>45</v>
      </c>
      <c r="B15" s="119"/>
      <c r="C15" s="178" t="s">
        <v>190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3">
        <v>107</v>
      </c>
      <c r="S15" s="124"/>
      <c r="T15" s="124"/>
      <c r="U15" s="123" t="s">
        <v>36</v>
      </c>
      <c r="V15" s="125"/>
      <c r="W15" s="127"/>
      <c r="X15" s="128"/>
      <c r="Y15" s="129"/>
      <c r="Z15" s="111">
        <f t="shared" si="2"/>
        <v>0</v>
      </c>
      <c r="AA15" s="112"/>
      <c r="AB15" s="112"/>
      <c r="AC15" s="113"/>
      <c r="AD15" s="114" t="s">
        <v>34</v>
      </c>
      <c r="AE15" s="115"/>
      <c r="AF15" s="115"/>
      <c r="AG15" s="116"/>
      <c r="AH15" s="118">
        <f t="shared" si="3"/>
        <v>0</v>
      </c>
      <c r="AI15" s="118"/>
      <c r="AJ15" s="118"/>
      <c r="AK15" s="118"/>
      <c r="AL15" s="130" t="s">
        <v>34</v>
      </c>
      <c r="AM15" s="130"/>
      <c r="AN15" s="130"/>
      <c r="AO15" s="130"/>
    </row>
    <row r="16" spans="1:41" x14ac:dyDescent="0.25">
      <c r="A16" s="119" t="s">
        <v>46</v>
      </c>
      <c r="B16" s="119"/>
      <c r="C16" s="178" t="s">
        <v>191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3">
        <v>6</v>
      </c>
      <c r="S16" s="124"/>
      <c r="T16" s="124"/>
      <c r="U16" s="123" t="s">
        <v>36</v>
      </c>
      <c r="V16" s="125"/>
      <c r="W16" s="127"/>
      <c r="X16" s="128"/>
      <c r="Y16" s="129"/>
      <c r="Z16" s="111">
        <f t="shared" si="2"/>
        <v>0</v>
      </c>
      <c r="AA16" s="112"/>
      <c r="AB16" s="112"/>
      <c r="AC16" s="113"/>
      <c r="AD16" s="114" t="s">
        <v>34</v>
      </c>
      <c r="AE16" s="115"/>
      <c r="AF16" s="115"/>
      <c r="AG16" s="116"/>
      <c r="AH16" s="118">
        <f t="shared" si="3"/>
        <v>0</v>
      </c>
      <c r="AI16" s="118"/>
      <c r="AJ16" s="118"/>
      <c r="AK16" s="118"/>
      <c r="AL16" s="130" t="s">
        <v>34</v>
      </c>
      <c r="AM16" s="130"/>
      <c r="AN16" s="130"/>
      <c r="AO16" s="130"/>
    </row>
    <row r="17" spans="1:41" x14ac:dyDescent="0.25">
      <c r="A17" s="119" t="s">
        <v>47</v>
      </c>
      <c r="B17" s="119"/>
      <c r="C17" s="178" t="s">
        <v>192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3">
        <v>15</v>
      </c>
      <c r="S17" s="124"/>
      <c r="T17" s="124"/>
      <c r="U17" s="123" t="s">
        <v>36</v>
      </c>
      <c r="V17" s="125"/>
      <c r="W17" s="127"/>
      <c r="X17" s="128"/>
      <c r="Y17" s="129"/>
      <c r="Z17" s="111">
        <f t="shared" si="2"/>
        <v>0</v>
      </c>
      <c r="AA17" s="112"/>
      <c r="AB17" s="112"/>
      <c r="AC17" s="113"/>
      <c r="AD17" s="114" t="s">
        <v>34</v>
      </c>
      <c r="AE17" s="115"/>
      <c r="AF17" s="115"/>
      <c r="AG17" s="116"/>
      <c r="AH17" s="118">
        <f t="shared" si="3"/>
        <v>0</v>
      </c>
      <c r="AI17" s="118"/>
      <c r="AJ17" s="118"/>
      <c r="AK17" s="118"/>
      <c r="AL17" s="130" t="s">
        <v>34</v>
      </c>
      <c r="AM17" s="130"/>
      <c r="AN17" s="130"/>
      <c r="AO17" s="130"/>
    </row>
    <row r="18" spans="1:41" x14ac:dyDescent="0.25">
      <c r="A18" s="119" t="s">
        <v>48</v>
      </c>
      <c r="B18" s="119"/>
      <c r="C18" s="178" t="s">
        <v>193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3">
        <v>37</v>
      </c>
      <c r="S18" s="124"/>
      <c r="T18" s="124"/>
      <c r="U18" s="123" t="s">
        <v>36</v>
      </c>
      <c r="V18" s="125"/>
      <c r="W18" s="127"/>
      <c r="X18" s="128"/>
      <c r="Y18" s="129"/>
      <c r="Z18" s="111">
        <f t="shared" si="2"/>
        <v>0</v>
      </c>
      <c r="AA18" s="112"/>
      <c r="AB18" s="112"/>
      <c r="AC18" s="113"/>
      <c r="AD18" s="114" t="s">
        <v>34</v>
      </c>
      <c r="AE18" s="115"/>
      <c r="AF18" s="115"/>
      <c r="AG18" s="116"/>
      <c r="AH18" s="118">
        <f t="shared" si="3"/>
        <v>0</v>
      </c>
      <c r="AI18" s="118"/>
      <c r="AJ18" s="118"/>
      <c r="AK18" s="118"/>
      <c r="AL18" s="130" t="s">
        <v>34</v>
      </c>
      <c r="AM18" s="130"/>
      <c r="AN18" s="130"/>
      <c r="AO18" s="130"/>
    </row>
    <row r="19" spans="1:41" x14ac:dyDescent="0.25">
      <c r="A19" s="119" t="s">
        <v>49</v>
      </c>
      <c r="B19" s="119"/>
      <c r="C19" s="178" t="s">
        <v>194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3">
        <v>34</v>
      </c>
      <c r="S19" s="124"/>
      <c r="T19" s="124"/>
      <c r="U19" s="123" t="s">
        <v>36</v>
      </c>
      <c r="V19" s="125"/>
      <c r="W19" s="127"/>
      <c r="X19" s="128"/>
      <c r="Y19" s="129"/>
      <c r="Z19" s="111">
        <f t="shared" si="2"/>
        <v>0</v>
      </c>
      <c r="AA19" s="112"/>
      <c r="AB19" s="112"/>
      <c r="AC19" s="113"/>
      <c r="AD19" s="114" t="s">
        <v>34</v>
      </c>
      <c r="AE19" s="115"/>
      <c r="AF19" s="115"/>
      <c r="AG19" s="116"/>
      <c r="AH19" s="118">
        <f t="shared" si="3"/>
        <v>0</v>
      </c>
      <c r="AI19" s="118"/>
      <c r="AJ19" s="118"/>
      <c r="AK19" s="118"/>
      <c r="AL19" s="130" t="s">
        <v>34</v>
      </c>
      <c r="AM19" s="130"/>
      <c r="AN19" s="130"/>
      <c r="AO19" s="130"/>
    </row>
    <row r="20" spans="1:41" x14ac:dyDescent="0.25">
      <c r="A20" s="119" t="s">
        <v>51</v>
      </c>
      <c r="B20" s="119"/>
      <c r="C20" s="178" t="s">
        <v>195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3">
        <v>14</v>
      </c>
      <c r="S20" s="124"/>
      <c r="T20" s="124"/>
      <c r="U20" s="123" t="s">
        <v>36</v>
      </c>
      <c r="V20" s="125"/>
      <c r="W20" s="127"/>
      <c r="X20" s="128"/>
      <c r="Y20" s="129"/>
      <c r="Z20" s="111">
        <f t="shared" si="2"/>
        <v>0</v>
      </c>
      <c r="AA20" s="112"/>
      <c r="AB20" s="112"/>
      <c r="AC20" s="113"/>
      <c r="AD20" s="114" t="s">
        <v>34</v>
      </c>
      <c r="AE20" s="115"/>
      <c r="AF20" s="115"/>
      <c r="AG20" s="116"/>
      <c r="AH20" s="118">
        <f t="shared" si="3"/>
        <v>0</v>
      </c>
      <c r="AI20" s="118"/>
      <c r="AJ20" s="118"/>
      <c r="AK20" s="118"/>
      <c r="AL20" s="130" t="s">
        <v>34</v>
      </c>
      <c r="AM20" s="130"/>
      <c r="AN20" s="130"/>
      <c r="AO20" s="130"/>
    </row>
    <row r="21" spans="1:41" x14ac:dyDescent="0.25">
      <c r="A21" s="119" t="s">
        <v>52</v>
      </c>
      <c r="B21" s="119"/>
      <c r="C21" s="178" t="s">
        <v>196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3">
        <v>13</v>
      </c>
      <c r="S21" s="124"/>
      <c r="T21" s="124"/>
      <c r="U21" s="123" t="s">
        <v>36</v>
      </c>
      <c r="V21" s="125"/>
      <c r="W21" s="127"/>
      <c r="X21" s="128"/>
      <c r="Y21" s="129"/>
      <c r="Z21" s="111">
        <f t="shared" si="2"/>
        <v>0</v>
      </c>
      <c r="AA21" s="112"/>
      <c r="AB21" s="112"/>
      <c r="AC21" s="113"/>
      <c r="AD21" s="114" t="s">
        <v>34</v>
      </c>
      <c r="AE21" s="115"/>
      <c r="AF21" s="115"/>
      <c r="AG21" s="116"/>
      <c r="AH21" s="118">
        <f t="shared" si="3"/>
        <v>0</v>
      </c>
      <c r="AI21" s="118"/>
      <c r="AJ21" s="118"/>
      <c r="AK21" s="118"/>
      <c r="AL21" s="130" t="s">
        <v>34</v>
      </c>
      <c r="AM21" s="130"/>
      <c r="AN21" s="130"/>
      <c r="AO21" s="130"/>
    </row>
    <row r="22" spans="1:41" x14ac:dyDescent="0.25">
      <c r="A22" s="119" t="s">
        <v>53</v>
      </c>
      <c r="B22" s="119"/>
      <c r="C22" s="178" t="s">
        <v>197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3">
        <v>72</v>
      </c>
      <c r="S22" s="124"/>
      <c r="T22" s="124"/>
      <c r="U22" s="123" t="s">
        <v>36</v>
      </c>
      <c r="V22" s="125"/>
      <c r="W22" s="127"/>
      <c r="X22" s="128"/>
      <c r="Y22" s="129"/>
      <c r="Z22" s="111">
        <f t="shared" si="2"/>
        <v>0</v>
      </c>
      <c r="AA22" s="112"/>
      <c r="AB22" s="112"/>
      <c r="AC22" s="113"/>
      <c r="AD22" s="114" t="s">
        <v>34</v>
      </c>
      <c r="AE22" s="115"/>
      <c r="AF22" s="115"/>
      <c r="AG22" s="116"/>
      <c r="AH22" s="118">
        <f t="shared" si="3"/>
        <v>0</v>
      </c>
      <c r="AI22" s="118"/>
      <c r="AJ22" s="118"/>
      <c r="AK22" s="118"/>
      <c r="AL22" s="130" t="s">
        <v>34</v>
      </c>
      <c r="AM22" s="130"/>
      <c r="AN22" s="130"/>
      <c r="AO22" s="130"/>
    </row>
    <row r="23" spans="1:41" x14ac:dyDescent="0.25">
      <c r="A23" s="119" t="s">
        <v>91</v>
      </c>
      <c r="B23" s="119"/>
      <c r="C23" s="178" t="s">
        <v>198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3">
        <v>46</v>
      </c>
      <c r="S23" s="124"/>
      <c r="T23" s="124"/>
      <c r="U23" s="123" t="s">
        <v>36</v>
      </c>
      <c r="V23" s="125"/>
      <c r="W23" s="127"/>
      <c r="X23" s="128"/>
      <c r="Y23" s="129"/>
      <c r="Z23" s="111">
        <f t="shared" si="2"/>
        <v>0</v>
      </c>
      <c r="AA23" s="112"/>
      <c r="AB23" s="112"/>
      <c r="AC23" s="113"/>
      <c r="AD23" s="114" t="s">
        <v>34</v>
      </c>
      <c r="AE23" s="115"/>
      <c r="AF23" s="115"/>
      <c r="AG23" s="116"/>
      <c r="AH23" s="118">
        <f t="shared" si="3"/>
        <v>0</v>
      </c>
      <c r="AI23" s="118"/>
      <c r="AJ23" s="118"/>
      <c r="AK23" s="118"/>
      <c r="AL23" s="130" t="s">
        <v>34</v>
      </c>
      <c r="AM23" s="130"/>
      <c r="AN23" s="130"/>
      <c r="AO23" s="130"/>
    </row>
    <row r="24" spans="1:41" x14ac:dyDescent="0.25">
      <c r="A24" s="119" t="s">
        <v>96</v>
      </c>
      <c r="B24" s="119"/>
      <c r="C24" s="178" t="s">
        <v>199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3">
        <v>29</v>
      </c>
      <c r="S24" s="124"/>
      <c r="T24" s="124"/>
      <c r="U24" s="123" t="s">
        <v>36</v>
      </c>
      <c r="V24" s="125"/>
      <c r="W24" s="127"/>
      <c r="X24" s="128"/>
      <c r="Y24" s="129"/>
      <c r="Z24" s="111">
        <f t="shared" si="2"/>
        <v>0</v>
      </c>
      <c r="AA24" s="112"/>
      <c r="AB24" s="112"/>
      <c r="AC24" s="113"/>
      <c r="AD24" s="114" t="s">
        <v>34</v>
      </c>
      <c r="AE24" s="115"/>
      <c r="AF24" s="115"/>
      <c r="AG24" s="116"/>
      <c r="AH24" s="118">
        <f t="shared" si="3"/>
        <v>0</v>
      </c>
      <c r="AI24" s="118"/>
      <c r="AJ24" s="118"/>
      <c r="AK24" s="118"/>
      <c r="AL24" s="130" t="s">
        <v>34</v>
      </c>
      <c r="AM24" s="130"/>
      <c r="AN24" s="130"/>
      <c r="AO24" s="130"/>
    </row>
    <row r="25" spans="1:41" x14ac:dyDescent="0.25">
      <c r="A25" s="119" t="s">
        <v>117</v>
      </c>
      <c r="B25" s="119"/>
      <c r="C25" s="178" t="s">
        <v>200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3">
        <v>9</v>
      </c>
      <c r="S25" s="124"/>
      <c r="T25" s="124"/>
      <c r="U25" s="123" t="s">
        <v>36</v>
      </c>
      <c r="V25" s="125"/>
      <c r="W25" s="127"/>
      <c r="X25" s="128"/>
      <c r="Y25" s="129"/>
      <c r="Z25" s="111">
        <f t="shared" si="2"/>
        <v>0</v>
      </c>
      <c r="AA25" s="112"/>
      <c r="AB25" s="112"/>
      <c r="AC25" s="113"/>
      <c r="AD25" s="114" t="s">
        <v>34</v>
      </c>
      <c r="AE25" s="115"/>
      <c r="AF25" s="115"/>
      <c r="AG25" s="116"/>
      <c r="AH25" s="118">
        <f t="shared" si="3"/>
        <v>0</v>
      </c>
      <c r="AI25" s="118"/>
      <c r="AJ25" s="118"/>
      <c r="AK25" s="118"/>
      <c r="AL25" s="130" t="s">
        <v>34</v>
      </c>
      <c r="AM25" s="130"/>
      <c r="AN25" s="130"/>
      <c r="AO25" s="130"/>
    </row>
    <row r="26" spans="1:41" x14ac:dyDescent="0.25">
      <c r="A26" s="119" t="s">
        <v>118</v>
      </c>
      <c r="B26" s="119"/>
      <c r="C26" s="178" t="s">
        <v>201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3">
        <v>26</v>
      </c>
      <c r="S26" s="124"/>
      <c r="T26" s="124"/>
      <c r="U26" s="123" t="s">
        <v>36</v>
      </c>
      <c r="V26" s="125"/>
      <c r="W26" s="127"/>
      <c r="X26" s="128"/>
      <c r="Y26" s="129"/>
      <c r="Z26" s="111">
        <f t="shared" si="2"/>
        <v>0</v>
      </c>
      <c r="AA26" s="112"/>
      <c r="AB26" s="112"/>
      <c r="AC26" s="113"/>
      <c r="AD26" s="114" t="s">
        <v>34</v>
      </c>
      <c r="AE26" s="115"/>
      <c r="AF26" s="115"/>
      <c r="AG26" s="116"/>
      <c r="AH26" s="118">
        <f t="shared" si="3"/>
        <v>0</v>
      </c>
      <c r="AI26" s="118"/>
      <c r="AJ26" s="118"/>
      <c r="AK26" s="118"/>
      <c r="AL26" s="130" t="s">
        <v>34</v>
      </c>
      <c r="AM26" s="130"/>
      <c r="AN26" s="130"/>
      <c r="AO26" s="130"/>
    </row>
    <row r="27" spans="1:41" x14ac:dyDescent="0.25">
      <c r="A27" s="119" t="s">
        <v>119</v>
      </c>
      <c r="B27" s="119"/>
      <c r="C27" s="178" t="s">
        <v>202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3">
        <v>293</v>
      </c>
      <c r="S27" s="124"/>
      <c r="T27" s="124"/>
      <c r="U27" s="123" t="s">
        <v>36</v>
      </c>
      <c r="V27" s="125"/>
      <c r="W27" s="127"/>
      <c r="X27" s="128"/>
      <c r="Y27" s="129"/>
      <c r="Z27" s="111">
        <f t="shared" si="2"/>
        <v>0</v>
      </c>
      <c r="AA27" s="112"/>
      <c r="AB27" s="112"/>
      <c r="AC27" s="113"/>
      <c r="AD27" s="114" t="s">
        <v>34</v>
      </c>
      <c r="AE27" s="115"/>
      <c r="AF27" s="115"/>
      <c r="AG27" s="116"/>
      <c r="AH27" s="118">
        <f t="shared" si="3"/>
        <v>0</v>
      </c>
      <c r="AI27" s="118"/>
      <c r="AJ27" s="118"/>
      <c r="AK27" s="118"/>
      <c r="AL27" s="130" t="s">
        <v>34</v>
      </c>
      <c r="AM27" s="130"/>
      <c r="AN27" s="130"/>
      <c r="AO27" s="130"/>
    </row>
    <row r="28" spans="1:41" x14ac:dyDescent="0.25">
      <c r="A28" s="119" t="s">
        <v>120</v>
      </c>
      <c r="B28" s="119"/>
      <c r="C28" s="178" t="s">
        <v>203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3">
        <v>24</v>
      </c>
      <c r="S28" s="124"/>
      <c r="T28" s="124"/>
      <c r="U28" s="123" t="s">
        <v>36</v>
      </c>
      <c r="V28" s="125"/>
      <c r="W28" s="127"/>
      <c r="X28" s="128"/>
      <c r="Y28" s="129"/>
      <c r="Z28" s="111">
        <f t="shared" si="2"/>
        <v>0</v>
      </c>
      <c r="AA28" s="112"/>
      <c r="AB28" s="112"/>
      <c r="AC28" s="113"/>
      <c r="AD28" s="114" t="s">
        <v>34</v>
      </c>
      <c r="AE28" s="115"/>
      <c r="AF28" s="115"/>
      <c r="AG28" s="116"/>
      <c r="AH28" s="118">
        <f t="shared" si="3"/>
        <v>0</v>
      </c>
      <c r="AI28" s="118"/>
      <c r="AJ28" s="118"/>
      <c r="AK28" s="118"/>
      <c r="AL28" s="130" t="s">
        <v>34</v>
      </c>
      <c r="AM28" s="130"/>
      <c r="AN28" s="130"/>
      <c r="AO28" s="130"/>
    </row>
    <row r="29" spans="1:41" x14ac:dyDescent="0.25">
      <c r="A29" s="119" t="s">
        <v>121</v>
      </c>
      <c r="B29" s="119"/>
      <c r="C29" s="178" t="s">
        <v>204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3">
        <v>23</v>
      </c>
      <c r="S29" s="124"/>
      <c r="T29" s="124"/>
      <c r="U29" s="123" t="s">
        <v>36</v>
      </c>
      <c r="V29" s="125"/>
      <c r="W29" s="127"/>
      <c r="X29" s="128"/>
      <c r="Y29" s="129"/>
      <c r="Z29" s="111">
        <f t="shared" si="2"/>
        <v>0</v>
      </c>
      <c r="AA29" s="112"/>
      <c r="AB29" s="112"/>
      <c r="AC29" s="113"/>
      <c r="AD29" s="114" t="s">
        <v>34</v>
      </c>
      <c r="AE29" s="115"/>
      <c r="AF29" s="115"/>
      <c r="AG29" s="116"/>
      <c r="AH29" s="118">
        <f t="shared" si="3"/>
        <v>0</v>
      </c>
      <c r="AI29" s="118"/>
      <c r="AJ29" s="118"/>
      <c r="AK29" s="118"/>
      <c r="AL29" s="130" t="s">
        <v>34</v>
      </c>
      <c r="AM29" s="130"/>
      <c r="AN29" s="130"/>
      <c r="AO29" s="130"/>
    </row>
    <row r="30" spans="1:41" x14ac:dyDescent="0.25">
      <c r="A30" s="119" t="s">
        <v>122</v>
      </c>
      <c r="B30" s="119"/>
      <c r="C30" s="178" t="s">
        <v>205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3">
        <v>35</v>
      </c>
      <c r="S30" s="124"/>
      <c r="T30" s="124"/>
      <c r="U30" s="123" t="s">
        <v>36</v>
      </c>
      <c r="V30" s="125"/>
      <c r="W30" s="127"/>
      <c r="X30" s="128"/>
      <c r="Y30" s="129"/>
      <c r="Z30" s="111">
        <f t="shared" si="2"/>
        <v>0</v>
      </c>
      <c r="AA30" s="112"/>
      <c r="AB30" s="112"/>
      <c r="AC30" s="113"/>
      <c r="AD30" s="114" t="s">
        <v>34</v>
      </c>
      <c r="AE30" s="115"/>
      <c r="AF30" s="115"/>
      <c r="AG30" s="116"/>
      <c r="AH30" s="118">
        <f t="shared" si="3"/>
        <v>0</v>
      </c>
      <c r="AI30" s="118"/>
      <c r="AJ30" s="118"/>
      <c r="AK30" s="118"/>
      <c r="AL30" s="130" t="s">
        <v>34</v>
      </c>
      <c r="AM30" s="130"/>
      <c r="AN30" s="130"/>
      <c r="AO30" s="130"/>
    </row>
    <row r="31" spans="1:41" x14ac:dyDescent="0.25">
      <c r="A31" s="119" t="s">
        <v>123</v>
      </c>
      <c r="B31" s="119"/>
      <c r="C31" s="178" t="s">
        <v>206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3">
        <v>5</v>
      </c>
      <c r="S31" s="124"/>
      <c r="T31" s="124"/>
      <c r="U31" s="123" t="s">
        <v>36</v>
      </c>
      <c r="V31" s="125"/>
      <c r="W31" s="127"/>
      <c r="X31" s="128"/>
      <c r="Y31" s="129"/>
      <c r="Z31" s="111">
        <f t="shared" si="2"/>
        <v>0</v>
      </c>
      <c r="AA31" s="112"/>
      <c r="AB31" s="112"/>
      <c r="AC31" s="113"/>
      <c r="AD31" s="114" t="s">
        <v>34</v>
      </c>
      <c r="AE31" s="115"/>
      <c r="AF31" s="115"/>
      <c r="AG31" s="116"/>
      <c r="AH31" s="118">
        <f t="shared" si="3"/>
        <v>0</v>
      </c>
      <c r="AI31" s="118"/>
      <c r="AJ31" s="118"/>
      <c r="AK31" s="118"/>
      <c r="AL31" s="130" t="s">
        <v>34</v>
      </c>
      <c r="AM31" s="130"/>
      <c r="AN31" s="130"/>
      <c r="AO31" s="130"/>
    </row>
    <row r="32" spans="1:41" x14ac:dyDescent="0.25">
      <c r="A32" s="119" t="s">
        <v>124</v>
      </c>
      <c r="B32" s="119"/>
      <c r="C32" s="178" t="s">
        <v>207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3">
        <v>17</v>
      </c>
      <c r="S32" s="124"/>
      <c r="T32" s="124"/>
      <c r="U32" s="123" t="s">
        <v>36</v>
      </c>
      <c r="V32" s="125"/>
      <c r="W32" s="127"/>
      <c r="X32" s="128"/>
      <c r="Y32" s="129"/>
      <c r="Z32" s="111">
        <f t="shared" si="2"/>
        <v>0</v>
      </c>
      <c r="AA32" s="112"/>
      <c r="AB32" s="112"/>
      <c r="AC32" s="113"/>
      <c r="AD32" s="114" t="s">
        <v>34</v>
      </c>
      <c r="AE32" s="115"/>
      <c r="AF32" s="115"/>
      <c r="AG32" s="116"/>
      <c r="AH32" s="118">
        <f t="shared" si="3"/>
        <v>0</v>
      </c>
      <c r="AI32" s="118"/>
      <c r="AJ32" s="118"/>
      <c r="AK32" s="118"/>
      <c r="AL32" s="130" t="s">
        <v>34</v>
      </c>
      <c r="AM32" s="130"/>
      <c r="AN32" s="130"/>
      <c r="AO32" s="130"/>
    </row>
    <row r="33" spans="1:41" x14ac:dyDescent="0.25">
      <c r="A33" s="119" t="s">
        <v>125</v>
      </c>
      <c r="B33" s="119"/>
      <c r="C33" s="178" t="s">
        <v>208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89">
        <v>28</v>
      </c>
      <c r="S33" s="124"/>
      <c r="T33" s="124"/>
      <c r="U33" s="123" t="s">
        <v>36</v>
      </c>
      <c r="V33" s="125"/>
      <c r="W33" s="127"/>
      <c r="X33" s="128"/>
      <c r="Y33" s="129"/>
      <c r="Z33" s="111">
        <f t="shared" si="2"/>
        <v>0</v>
      </c>
      <c r="AA33" s="112"/>
      <c r="AB33" s="112"/>
      <c r="AC33" s="113"/>
      <c r="AD33" s="114" t="s">
        <v>34</v>
      </c>
      <c r="AE33" s="115"/>
      <c r="AF33" s="115"/>
      <c r="AG33" s="116"/>
      <c r="AH33" s="118">
        <f t="shared" si="3"/>
        <v>0</v>
      </c>
      <c r="AI33" s="118"/>
      <c r="AJ33" s="118"/>
      <c r="AK33" s="118"/>
      <c r="AL33" s="130" t="s">
        <v>34</v>
      </c>
      <c r="AM33" s="130"/>
      <c r="AN33" s="130"/>
      <c r="AO33" s="130"/>
    </row>
    <row r="34" spans="1:41" x14ac:dyDescent="0.25">
      <c r="A34" s="119" t="s">
        <v>126</v>
      </c>
      <c r="B34" s="119"/>
      <c r="C34" s="178" t="s">
        <v>209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3">
        <v>16</v>
      </c>
      <c r="S34" s="124"/>
      <c r="T34" s="124"/>
      <c r="U34" s="123" t="s">
        <v>36</v>
      </c>
      <c r="V34" s="125"/>
      <c r="W34" s="127"/>
      <c r="X34" s="128"/>
      <c r="Y34" s="129"/>
      <c r="Z34" s="111">
        <f t="shared" si="2"/>
        <v>0</v>
      </c>
      <c r="AA34" s="112"/>
      <c r="AB34" s="112"/>
      <c r="AC34" s="113"/>
      <c r="AD34" s="114" t="s">
        <v>34</v>
      </c>
      <c r="AE34" s="115"/>
      <c r="AF34" s="115"/>
      <c r="AG34" s="116"/>
      <c r="AH34" s="118">
        <f t="shared" si="3"/>
        <v>0</v>
      </c>
      <c r="AI34" s="118"/>
      <c r="AJ34" s="118"/>
      <c r="AK34" s="118"/>
      <c r="AL34" s="130" t="s">
        <v>34</v>
      </c>
      <c r="AM34" s="130"/>
      <c r="AN34" s="130"/>
      <c r="AO34" s="130"/>
    </row>
    <row r="35" spans="1:41" x14ac:dyDescent="0.25">
      <c r="A35" s="119" t="s">
        <v>127</v>
      </c>
      <c r="B35" s="119"/>
      <c r="C35" s="178" t="s">
        <v>210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3">
        <v>4</v>
      </c>
      <c r="S35" s="124"/>
      <c r="T35" s="124"/>
      <c r="U35" s="123" t="s">
        <v>36</v>
      </c>
      <c r="V35" s="125"/>
      <c r="W35" s="127"/>
      <c r="X35" s="128"/>
      <c r="Y35" s="129"/>
      <c r="Z35" s="111">
        <f t="shared" si="2"/>
        <v>0</v>
      </c>
      <c r="AA35" s="112"/>
      <c r="AB35" s="112"/>
      <c r="AC35" s="113"/>
      <c r="AD35" s="114" t="s">
        <v>34</v>
      </c>
      <c r="AE35" s="115"/>
      <c r="AF35" s="115"/>
      <c r="AG35" s="116"/>
      <c r="AH35" s="118">
        <f t="shared" si="3"/>
        <v>0</v>
      </c>
      <c r="AI35" s="118"/>
      <c r="AJ35" s="118"/>
      <c r="AK35" s="118"/>
      <c r="AL35" s="130" t="s">
        <v>34</v>
      </c>
      <c r="AM35" s="130"/>
      <c r="AN35" s="130"/>
      <c r="AO35" s="130"/>
    </row>
    <row r="36" spans="1:41" x14ac:dyDescent="0.25">
      <c r="A36" s="119" t="s">
        <v>128</v>
      </c>
      <c r="B36" s="119"/>
      <c r="C36" s="178" t="s">
        <v>211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3">
        <v>53</v>
      </c>
      <c r="S36" s="124"/>
      <c r="T36" s="124"/>
      <c r="U36" s="123" t="s">
        <v>36</v>
      </c>
      <c r="V36" s="125"/>
      <c r="W36" s="127"/>
      <c r="X36" s="128"/>
      <c r="Y36" s="129"/>
      <c r="Z36" s="114" t="s">
        <v>34</v>
      </c>
      <c r="AA36" s="115"/>
      <c r="AB36" s="115"/>
      <c r="AC36" s="116"/>
      <c r="AD36" s="111">
        <f>R36*W36</f>
        <v>0</v>
      </c>
      <c r="AE36" s="112"/>
      <c r="AF36" s="112"/>
      <c r="AG36" s="113"/>
      <c r="AH36" s="130" t="s">
        <v>34</v>
      </c>
      <c r="AI36" s="130"/>
      <c r="AJ36" s="130"/>
      <c r="AK36" s="130"/>
      <c r="AL36" s="118">
        <f>AD36*1.21</f>
        <v>0</v>
      </c>
      <c r="AM36" s="118"/>
      <c r="AN36" s="118"/>
      <c r="AO36" s="118"/>
    </row>
    <row r="37" spans="1:41" x14ac:dyDescent="0.25">
      <c r="A37" s="119" t="s">
        <v>141</v>
      </c>
      <c r="B37" s="119"/>
      <c r="C37" s="178" t="s">
        <v>212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3">
        <v>18</v>
      </c>
      <c r="S37" s="124"/>
      <c r="T37" s="124"/>
      <c r="U37" s="123" t="s">
        <v>36</v>
      </c>
      <c r="V37" s="125"/>
      <c r="W37" s="127"/>
      <c r="X37" s="128"/>
      <c r="Y37" s="129"/>
      <c r="Z37" s="114" t="s">
        <v>34</v>
      </c>
      <c r="AA37" s="115"/>
      <c r="AB37" s="115"/>
      <c r="AC37" s="116"/>
      <c r="AD37" s="111">
        <f>R37*W37</f>
        <v>0</v>
      </c>
      <c r="AE37" s="112"/>
      <c r="AF37" s="112"/>
      <c r="AG37" s="113"/>
      <c r="AH37" s="130" t="s">
        <v>34</v>
      </c>
      <c r="AI37" s="130"/>
      <c r="AJ37" s="130"/>
      <c r="AK37" s="130"/>
      <c r="AL37" s="118">
        <f>AD37*1.21</f>
        <v>0</v>
      </c>
      <c r="AM37" s="118"/>
      <c r="AN37" s="118"/>
      <c r="AO37" s="118"/>
    </row>
    <row r="38" spans="1:41" x14ac:dyDescent="0.25">
      <c r="A38" s="119" t="s">
        <v>142</v>
      </c>
      <c r="B38" s="119"/>
      <c r="C38" s="178" t="s">
        <v>213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3">
        <v>10</v>
      </c>
      <c r="S38" s="124"/>
      <c r="T38" s="124"/>
      <c r="U38" s="123" t="s">
        <v>36</v>
      </c>
      <c r="V38" s="125"/>
      <c r="W38" s="127"/>
      <c r="X38" s="128"/>
      <c r="Y38" s="129"/>
      <c r="Z38" s="114" t="s">
        <v>34</v>
      </c>
      <c r="AA38" s="115"/>
      <c r="AB38" s="115"/>
      <c r="AC38" s="116"/>
      <c r="AD38" s="111">
        <f t="shared" ref="AD38:AD59" si="4">R38*W38</f>
        <v>0</v>
      </c>
      <c r="AE38" s="112"/>
      <c r="AF38" s="112"/>
      <c r="AG38" s="113"/>
      <c r="AH38" s="130" t="s">
        <v>34</v>
      </c>
      <c r="AI38" s="130"/>
      <c r="AJ38" s="130"/>
      <c r="AK38" s="130"/>
      <c r="AL38" s="118">
        <f t="shared" ref="AL38:AL59" si="5">AD38*1.21</f>
        <v>0</v>
      </c>
      <c r="AM38" s="118"/>
      <c r="AN38" s="118"/>
      <c r="AO38" s="118"/>
    </row>
    <row r="39" spans="1:41" x14ac:dyDescent="0.25">
      <c r="A39" s="119" t="s">
        <v>143</v>
      </c>
      <c r="B39" s="119"/>
      <c r="C39" s="178" t="s">
        <v>214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3">
        <v>7</v>
      </c>
      <c r="S39" s="124"/>
      <c r="T39" s="124"/>
      <c r="U39" s="123" t="s">
        <v>36</v>
      </c>
      <c r="V39" s="125"/>
      <c r="W39" s="127"/>
      <c r="X39" s="128"/>
      <c r="Y39" s="129"/>
      <c r="Z39" s="114" t="s">
        <v>34</v>
      </c>
      <c r="AA39" s="115"/>
      <c r="AB39" s="115"/>
      <c r="AC39" s="116"/>
      <c r="AD39" s="111">
        <f t="shared" si="4"/>
        <v>0</v>
      </c>
      <c r="AE39" s="112"/>
      <c r="AF39" s="112"/>
      <c r="AG39" s="113"/>
      <c r="AH39" s="130" t="s">
        <v>34</v>
      </c>
      <c r="AI39" s="130"/>
      <c r="AJ39" s="130"/>
      <c r="AK39" s="130"/>
      <c r="AL39" s="118">
        <f t="shared" si="5"/>
        <v>0</v>
      </c>
      <c r="AM39" s="118"/>
      <c r="AN39" s="118"/>
      <c r="AO39" s="118"/>
    </row>
    <row r="40" spans="1:41" x14ac:dyDescent="0.25">
      <c r="A40" s="119" t="s">
        <v>144</v>
      </c>
      <c r="B40" s="119"/>
      <c r="C40" s="178" t="s">
        <v>215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3">
        <v>7</v>
      </c>
      <c r="S40" s="124"/>
      <c r="T40" s="124"/>
      <c r="U40" s="123" t="s">
        <v>36</v>
      </c>
      <c r="V40" s="125"/>
      <c r="W40" s="127"/>
      <c r="X40" s="128"/>
      <c r="Y40" s="129"/>
      <c r="Z40" s="114" t="s">
        <v>34</v>
      </c>
      <c r="AA40" s="115"/>
      <c r="AB40" s="115"/>
      <c r="AC40" s="116"/>
      <c r="AD40" s="111">
        <f t="shared" si="4"/>
        <v>0</v>
      </c>
      <c r="AE40" s="112"/>
      <c r="AF40" s="112"/>
      <c r="AG40" s="113"/>
      <c r="AH40" s="130" t="s">
        <v>34</v>
      </c>
      <c r="AI40" s="130"/>
      <c r="AJ40" s="130"/>
      <c r="AK40" s="130"/>
      <c r="AL40" s="118">
        <f t="shared" si="5"/>
        <v>0</v>
      </c>
      <c r="AM40" s="118"/>
      <c r="AN40" s="118"/>
      <c r="AO40" s="118"/>
    </row>
    <row r="41" spans="1:41" x14ac:dyDescent="0.25">
      <c r="A41" s="119" t="s">
        <v>145</v>
      </c>
      <c r="B41" s="119"/>
      <c r="C41" s="178" t="s">
        <v>216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3">
        <v>14</v>
      </c>
      <c r="S41" s="124"/>
      <c r="T41" s="124"/>
      <c r="U41" s="123" t="s">
        <v>36</v>
      </c>
      <c r="V41" s="125"/>
      <c r="W41" s="127"/>
      <c r="X41" s="128"/>
      <c r="Y41" s="129"/>
      <c r="Z41" s="114" t="s">
        <v>34</v>
      </c>
      <c r="AA41" s="115"/>
      <c r="AB41" s="115"/>
      <c r="AC41" s="116"/>
      <c r="AD41" s="111">
        <f t="shared" si="4"/>
        <v>0</v>
      </c>
      <c r="AE41" s="112"/>
      <c r="AF41" s="112"/>
      <c r="AG41" s="113"/>
      <c r="AH41" s="130" t="s">
        <v>34</v>
      </c>
      <c r="AI41" s="130"/>
      <c r="AJ41" s="130"/>
      <c r="AK41" s="130"/>
      <c r="AL41" s="118">
        <f t="shared" si="5"/>
        <v>0</v>
      </c>
      <c r="AM41" s="118"/>
      <c r="AN41" s="118"/>
      <c r="AO41" s="118"/>
    </row>
    <row r="42" spans="1:41" x14ac:dyDescent="0.25">
      <c r="A42" s="119" t="s">
        <v>146</v>
      </c>
      <c r="B42" s="119"/>
      <c r="C42" s="178" t="s">
        <v>217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3">
        <v>21</v>
      </c>
      <c r="S42" s="124"/>
      <c r="T42" s="124"/>
      <c r="U42" s="123" t="s">
        <v>36</v>
      </c>
      <c r="V42" s="125"/>
      <c r="W42" s="127"/>
      <c r="X42" s="128"/>
      <c r="Y42" s="129"/>
      <c r="Z42" s="114" t="s">
        <v>34</v>
      </c>
      <c r="AA42" s="115"/>
      <c r="AB42" s="115"/>
      <c r="AC42" s="116"/>
      <c r="AD42" s="111">
        <f t="shared" si="4"/>
        <v>0</v>
      </c>
      <c r="AE42" s="112"/>
      <c r="AF42" s="112"/>
      <c r="AG42" s="113"/>
      <c r="AH42" s="130" t="s">
        <v>34</v>
      </c>
      <c r="AI42" s="130"/>
      <c r="AJ42" s="130"/>
      <c r="AK42" s="130"/>
      <c r="AL42" s="118">
        <f t="shared" si="5"/>
        <v>0</v>
      </c>
      <c r="AM42" s="118"/>
      <c r="AN42" s="118"/>
      <c r="AO42" s="118"/>
    </row>
    <row r="43" spans="1:41" x14ac:dyDescent="0.25">
      <c r="A43" s="119" t="s">
        <v>147</v>
      </c>
      <c r="B43" s="119"/>
      <c r="C43" s="178" t="s">
        <v>218</v>
      </c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3">
        <v>12</v>
      </c>
      <c r="S43" s="124"/>
      <c r="T43" s="124"/>
      <c r="U43" s="123" t="s">
        <v>36</v>
      </c>
      <c r="V43" s="125"/>
      <c r="W43" s="127"/>
      <c r="X43" s="128"/>
      <c r="Y43" s="129"/>
      <c r="Z43" s="114" t="s">
        <v>34</v>
      </c>
      <c r="AA43" s="115"/>
      <c r="AB43" s="115"/>
      <c r="AC43" s="116"/>
      <c r="AD43" s="111">
        <f t="shared" si="4"/>
        <v>0</v>
      </c>
      <c r="AE43" s="112"/>
      <c r="AF43" s="112"/>
      <c r="AG43" s="113"/>
      <c r="AH43" s="130" t="s">
        <v>34</v>
      </c>
      <c r="AI43" s="130"/>
      <c r="AJ43" s="130"/>
      <c r="AK43" s="130"/>
      <c r="AL43" s="118">
        <f t="shared" si="5"/>
        <v>0</v>
      </c>
      <c r="AM43" s="118"/>
      <c r="AN43" s="118"/>
      <c r="AO43" s="118"/>
    </row>
    <row r="44" spans="1:41" x14ac:dyDescent="0.25">
      <c r="A44" s="119" t="s">
        <v>148</v>
      </c>
      <c r="B44" s="119"/>
      <c r="C44" s="178" t="s">
        <v>219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3">
        <v>12</v>
      </c>
      <c r="S44" s="124"/>
      <c r="T44" s="124"/>
      <c r="U44" s="123" t="s">
        <v>36</v>
      </c>
      <c r="V44" s="125"/>
      <c r="W44" s="127"/>
      <c r="X44" s="128"/>
      <c r="Y44" s="129"/>
      <c r="Z44" s="114" t="s">
        <v>34</v>
      </c>
      <c r="AA44" s="115"/>
      <c r="AB44" s="115"/>
      <c r="AC44" s="116"/>
      <c r="AD44" s="111">
        <f t="shared" si="4"/>
        <v>0</v>
      </c>
      <c r="AE44" s="112"/>
      <c r="AF44" s="112"/>
      <c r="AG44" s="113"/>
      <c r="AH44" s="130" t="s">
        <v>34</v>
      </c>
      <c r="AI44" s="130"/>
      <c r="AJ44" s="130"/>
      <c r="AK44" s="130"/>
      <c r="AL44" s="118">
        <f t="shared" si="5"/>
        <v>0</v>
      </c>
      <c r="AM44" s="118"/>
      <c r="AN44" s="118"/>
      <c r="AO44" s="118"/>
    </row>
    <row r="45" spans="1:41" x14ac:dyDescent="0.25">
      <c r="A45" s="119" t="s">
        <v>149</v>
      </c>
      <c r="B45" s="119"/>
      <c r="C45" s="178" t="s">
        <v>220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3">
        <v>10</v>
      </c>
      <c r="S45" s="124"/>
      <c r="T45" s="124"/>
      <c r="U45" s="123" t="s">
        <v>36</v>
      </c>
      <c r="V45" s="125"/>
      <c r="W45" s="127"/>
      <c r="X45" s="128"/>
      <c r="Y45" s="129"/>
      <c r="Z45" s="114" t="s">
        <v>34</v>
      </c>
      <c r="AA45" s="115"/>
      <c r="AB45" s="115"/>
      <c r="AC45" s="116"/>
      <c r="AD45" s="111">
        <f t="shared" si="4"/>
        <v>0</v>
      </c>
      <c r="AE45" s="112"/>
      <c r="AF45" s="112"/>
      <c r="AG45" s="113"/>
      <c r="AH45" s="130" t="s">
        <v>34</v>
      </c>
      <c r="AI45" s="130"/>
      <c r="AJ45" s="130"/>
      <c r="AK45" s="130"/>
      <c r="AL45" s="118">
        <f t="shared" si="5"/>
        <v>0</v>
      </c>
      <c r="AM45" s="118"/>
      <c r="AN45" s="118"/>
      <c r="AO45" s="118"/>
    </row>
    <row r="46" spans="1:41" x14ac:dyDescent="0.25">
      <c r="A46" s="119" t="s">
        <v>150</v>
      </c>
      <c r="B46" s="119"/>
      <c r="C46" s="178" t="s">
        <v>221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3">
        <v>19</v>
      </c>
      <c r="S46" s="124"/>
      <c r="T46" s="124"/>
      <c r="U46" s="123" t="s">
        <v>36</v>
      </c>
      <c r="V46" s="125"/>
      <c r="W46" s="127"/>
      <c r="X46" s="128"/>
      <c r="Y46" s="129"/>
      <c r="Z46" s="114" t="s">
        <v>34</v>
      </c>
      <c r="AA46" s="115"/>
      <c r="AB46" s="115"/>
      <c r="AC46" s="116"/>
      <c r="AD46" s="111">
        <f t="shared" si="4"/>
        <v>0</v>
      </c>
      <c r="AE46" s="112"/>
      <c r="AF46" s="112"/>
      <c r="AG46" s="113"/>
      <c r="AH46" s="130" t="s">
        <v>34</v>
      </c>
      <c r="AI46" s="130"/>
      <c r="AJ46" s="130"/>
      <c r="AK46" s="130"/>
      <c r="AL46" s="118">
        <f t="shared" si="5"/>
        <v>0</v>
      </c>
      <c r="AM46" s="118"/>
      <c r="AN46" s="118"/>
      <c r="AO46" s="118"/>
    </row>
    <row r="47" spans="1:41" x14ac:dyDescent="0.25">
      <c r="A47" s="119" t="s">
        <v>151</v>
      </c>
      <c r="B47" s="119"/>
      <c r="C47" s="178" t="s">
        <v>222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3">
        <v>28</v>
      </c>
      <c r="S47" s="124"/>
      <c r="T47" s="124"/>
      <c r="U47" s="123" t="s">
        <v>36</v>
      </c>
      <c r="V47" s="125"/>
      <c r="W47" s="127"/>
      <c r="X47" s="128"/>
      <c r="Y47" s="129"/>
      <c r="Z47" s="114" t="s">
        <v>34</v>
      </c>
      <c r="AA47" s="115"/>
      <c r="AB47" s="115"/>
      <c r="AC47" s="116"/>
      <c r="AD47" s="111">
        <f t="shared" si="4"/>
        <v>0</v>
      </c>
      <c r="AE47" s="112"/>
      <c r="AF47" s="112"/>
      <c r="AG47" s="113"/>
      <c r="AH47" s="130" t="s">
        <v>34</v>
      </c>
      <c r="AI47" s="130"/>
      <c r="AJ47" s="130"/>
      <c r="AK47" s="130"/>
      <c r="AL47" s="118">
        <f t="shared" si="5"/>
        <v>0</v>
      </c>
      <c r="AM47" s="118"/>
      <c r="AN47" s="118"/>
      <c r="AO47" s="118"/>
    </row>
    <row r="48" spans="1:41" x14ac:dyDescent="0.25">
      <c r="A48" s="119" t="s">
        <v>152</v>
      </c>
      <c r="B48" s="119"/>
      <c r="C48" s="178" t="s">
        <v>223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3">
        <v>21</v>
      </c>
      <c r="S48" s="124"/>
      <c r="T48" s="124"/>
      <c r="U48" s="123" t="s">
        <v>36</v>
      </c>
      <c r="V48" s="125"/>
      <c r="W48" s="127"/>
      <c r="X48" s="128"/>
      <c r="Y48" s="129"/>
      <c r="Z48" s="114" t="s">
        <v>34</v>
      </c>
      <c r="AA48" s="115"/>
      <c r="AB48" s="115"/>
      <c r="AC48" s="116"/>
      <c r="AD48" s="111">
        <f t="shared" si="4"/>
        <v>0</v>
      </c>
      <c r="AE48" s="112"/>
      <c r="AF48" s="112"/>
      <c r="AG48" s="113"/>
      <c r="AH48" s="130" t="s">
        <v>34</v>
      </c>
      <c r="AI48" s="130"/>
      <c r="AJ48" s="130"/>
      <c r="AK48" s="130"/>
      <c r="AL48" s="118">
        <f t="shared" si="5"/>
        <v>0</v>
      </c>
      <c r="AM48" s="118"/>
      <c r="AN48" s="118"/>
      <c r="AO48" s="118"/>
    </row>
    <row r="49" spans="1:41" x14ac:dyDescent="0.25">
      <c r="A49" s="119" t="s">
        <v>153</v>
      </c>
      <c r="B49" s="119"/>
      <c r="C49" s="178" t="s">
        <v>224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3">
        <v>5</v>
      </c>
      <c r="S49" s="124"/>
      <c r="T49" s="124"/>
      <c r="U49" s="123" t="s">
        <v>36</v>
      </c>
      <c r="V49" s="125"/>
      <c r="W49" s="127"/>
      <c r="X49" s="128"/>
      <c r="Y49" s="129"/>
      <c r="Z49" s="114" t="s">
        <v>34</v>
      </c>
      <c r="AA49" s="115"/>
      <c r="AB49" s="115"/>
      <c r="AC49" s="116"/>
      <c r="AD49" s="111">
        <f t="shared" si="4"/>
        <v>0</v>
      </c>
      <c r="AE49" s="112"/>
      <c r="AF49" s="112"/>
      <c r="AG49" s="113"/>
      <c r="AH49" s="130" t="s">
        <v>34</v>
      </c>
      <c r="AI49" s="130"/>
      <c r="AJ49" s="130"/>
      <c r="AK49" s="130"/>
      <c r="AL49" s="118">
        <f t="shared" si="5"/>
        <v>0</v>
      </c>
      <c r="AM49" s="118"/>
      <c r="AN49" s="118"/>
      <c r="AO49" s="118"/>
    </row>
    <row r="50" spans="1:41" x14ac:dyDescent="0.25">
      <c r="A50" s="119" t="s">
        <v>154</v>
      </c>
      <c r="B50" s="119"/>
      <c r="C50" s="178" t="s">
        <v>225</v>
      </c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3">
        <v>13</v>
      </c>
      <c r="S50" s="124"/>
      <c r="T50" s="124"/>
      <c r="U50" s="123" t="s">
        <v>36</v>
      </c>
      <c r="V50" s="125"/>
      <c r="W50" s="127"/>
      <c r="X50" s="128"/>
      <c r="Y50" s="129"/>
      <c r="Z50" s="114" t="s">
        <v>34</v>
      </c>
      <c r="AA50" s="115"/>
      <c r="AB50" s="115"/>
      <c r="AC50" s="116"/>
      <c r="AD50" s="111">
        <f t="shared" si="4"/>
        <v>0</v>
      </c>
      <c r="AE50" s="112"/>
      <c r="AF50" s="112"/>
      <c r="AG50" s="113"/>
      <c r="AH50" s="130" t="s">
        <v>34</v>
      </c>
      <c r="AI50" s="130"/>
      <c r="AJ50" s="130"/>
      <c r="AK50" s="130"/>
      <c r="AL50" s="118">
        <f t="shared" si="5"/>
        <v>0</v>
      </c>
      <c r="AM50" s="118"/>
      <c r="AN50" s="118"/>
      <c r="AO50" s="118"/>
    </row>
    <row r="51" spans="1:41" x14ac:dyDescent="0.25">
      <c r="A51" s="119" t="s">
        <v>155</v>
      </c>
      <c r="B51" s="119"/>
      <c r="C51" s="178" t="s">
        <v>226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3">
        <v>23</v>
      </c>
      <c r="S51" s="124"/>
      <c r="T51" s="124"/>
      <c r="U51" s="123" t="s">
        <v>36</v>
      </c>
      <c r="V51" s="125"/>
      <c r="W51" s="127"/>
      <c r="X51" s="128"/>
      <c r="Y51" s="129"/>
      <c r="Z51" s="114" t="s">
        <v>34</v>
      </c>
      <c r="AA51" s="115"/>
      <c r="AB51" s="115"/>
      <c r="AC51" s="116"/>
      <c r="AD51" s="111">
        <f t="shared" si="4"/>
        <v>0</v>
      </c>
      <c r="AE51" s="112"/>
      <c r="AF51" s="112"/>
      <c r="AG51" s="113"/>
      <c r="AH51" s="130" t="s">
        <v>34</v>
      </c>
      <c r="AI51" s="130"/>
      <c r="AJ51" s="130"/>
      <c r="AK51" s="130"/>
      <c r="AL51" s="118">
        <f t="shared" si="5"/>
        <v>0</v>
      </c>
      <c r="AM51" s="118"/>
      <c r="AN51" s="118"/>
      <c r="AO51" s="118"/>
    </row>
    <row r="52" spans="1:41" x14ac:dyDescent="0.25">
      <c r="A52" s="119" t="s">
        <v>156</v>
      </c>
      <c r="B52" s="119"/>
      <c r="C52" s="178" t="s">
        <v>227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3">
        <v>8</v>
      </c>
      <c r="S52" s="124"/>
      <c r="T52" s="124"/>
      <c r="U52" s="123" t="s">
        <v>36</v>
      </c>
      <c r="V52" s="125"/>
      <c r="W52" s="127"/>
      <c r="X52" s="128"/>
      <c r="Y52" s="129"/>
      <c r="Z52" s="114" t="s">
        <v>34</v>
      </c>
      <c r="AA52" s="115"/>
      <c r="AB52" s="115"/>
      <c r="AC52" s="116"/>
      <c r="AD52" s="111">
        <f t="shared" si="4"/>
        <v>0</v>
      </c>
      <c r="AE52" s="112"/>
      <c r="AF52" s="112"/>
      <c r="AG52" s="113"/>
      <c r="AH52" s="130" t="s">
        <v>34</v>
      </c>
      <c r="AI52" s="130"/>
      <c r="AJ52" s="130"/>
      <c r="AK52" s="130"/>
      <c r="AL52" s="118">
        <f t="shared" si="5"/>
        <v>0</v>
      </c>
      <c r="AM52" s="118"/>
      <c r="AN52" s="118"/>
      <c r="AO52" s="118"/>
    </row>
    <row r="53" spans="1:41" x14ac:dyDescent="0.25">
      <c r="A53" s="119" t="s">
        <v>157</v>
      </c>
      <c r="B53" s="119"/>
      <c r="C53" s="178" t="s">
        <v>228</v>
      </c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3">
        <v>7</v>
      </c>
      <c r="S53" s="124"/>
      <c r="T53" s="124"/>
      <c r="U53" s="123" t="s">
        <v>36</v>
      </c>
      <c r="V53" s="125"/>
      <c r="W53" s="127"/>
      <c r="X53" s="128"/>
      <c r="Y53" s="129"/>
      <c r="Z53" s="114" t="s">
        <v>34</v>
      </c>
      <c r="AA53" s="115"/>
      <c r="AB53" s="115"/>
      <c r="AC53" s="116"/>
      <c r="AD53" s="111">
        <f t="shared" si="4"/>
        <v>0</v>
      </c>
      <c r="AE53" s="112"/>
      <c r="AF53" s="112"/>
      <c r="AG53" s="113"/>
      <c r="AH53" s="130" t="s">
        <v>34</v>
      </c>
      <c r="AI53" s="130"/>
      <c r="AJ53" s="130"/>
      <c r="AK53" s="130"/>
      <c r="AL53" s="118">
        <f t="shared" si="5"/>
        <v>0</v>
      </c>
      <c r="AM53" s="118"/>
      <c r="AN53" s="118"/>
      <c r="AO53" s="118"/>
    </row>
    <row r="54" spans="1:41" x14ac:dyDescent="0.25">
      <c r="A54" s="119" t="s">
        <v>158</v>
      </c>
      <c r="B54" s="119"/>
      <c r="C54" s="178" t="s">
        <v>229</v>
      </c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3">
        <v>20</v>
      </c>
      <c r="S54" s="124"/>
      <c r="T54" s="124"/>
      <c r="U54" s="123" t="s">
        <v>36</v>
      </c>
      <c r="V54" s="125"/>
      <c r="W54" s="127"/>
      <c r="X54" s="128"/>
      <c r="Y54" s="129"/>
      <c r="Z54" s="114" t="s">
        <v>34</v>
      </c>
      <c r="AA54" s="115"/>
      <c r="AB54" s="115"/>
      <c r="AC54" s="116"/>
      <c r="AD54" s="111">
        <f t="shared" si="4"/>
        <v>0</v>
      </c>
      <c r="AE54" s="112"/>
      <c r="AF54" s="112"/>
      <c r="AG54" s="113"/>
      <c r="AH54" s="130" t="s">
        <v>34</v>
      </c>
      <c r="AI54" s="130"/>
      <c r="AJ54" s="130"/>
      <c r="AK54" s="130"/>
      <c r="AL54" s="118">
        <f t="shared" si="5"/>
        <v>0</v>
      </c>
      <c r="AM54" s="118"/>
      <c r="AN54" s="118"/>
      <c r="AO54" s="118"/>
    </row>
    <row r="55" spans="1:41" x14ac:dyDescent="0.25">
      <c r="A55" s="119" t="s">
        <v>159</v>
      </c>
      <c r="B55" s="119"/>
      <c r="C55" s="178" t="s">
        <v>230</v>
      </c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3">
        <v>7</v>
      </c>
      <c r="S55" s="124"/>
      <c r="T55" s="124"/>
      <c r="U55" s="123" t="s">
        <v>36</v>
      </c>
      <c r="V55" s="125"/>
      <c r="W55" s="127"/>
      <c r="X55" s="128"/>
      <c r="Y55" s="129"/>
      <c r="Z55" s="114" t="s">
        <v>34</v>
      </c>
      <c r="AA55" s="115"/>
      <c r="AB55" s="115"/>
      <c r="AC55" s="116"/>
      <c r="AD55" s="111">
        <f t="shared" si="4"/>
        <v>0</v>
      </c>
      <c r="AE55" s="112"/>
      <c r="AF55" s="112"/>
      <c r="AG55" s="113"/>
      <c r="AH55" s="130" t="s">
        <v>34</v>
      </c>
      <c r="AI55" s="130"/>
      <c r="AJ55" s="130"/>
      <c r="AK55" s="130"/>
      <c r="AL55" s="118">
        <f t="shared" si="5"/>
        <v>0</v>
      </c>
      <c r="AM55" s="118"/>
      <c r="AN55" s="118"/>
      <c r="AO55" s="118"/>
    </row>
    <row r="56" spans="1:41" x14ac:dyDescent="0.25">
      <c r="A56" s="119" t="s">
        <v>160</v>
      </c>
      <c r="B56" s="119"/>
      <c r="C56" s="178" t="s">
        <v>231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3">
        <v>7</v>
      </c>
      <c r="S56" s="124"/>
      <c r="T56" s="124"/>
      <c r="U56" s="123" t="s">
        <v>36</v>
      </c>
      <c r="V56" s="125"/>
      <c r="W56" s="127"/>
      <c r="X56" s="128"/>
      <c r="Y56" s="129"/>
      <c r="Z56" s="114" t="s">
        <v>34</v>
      </c>
      <c r="AA56" s="115"/>
      <c r="AB56" s="115"/>
      <c r="AC56" s="116"/>
      <c r="AD56" s="111">
        <f t="shared" si="4"/>
        <v>0</v>
      </c>
      <c r="AE56" s="112"/>
      <c r="AF56" s="112"/>
      <c r="AG56" s="113"/>
      <c r="AH56" s="130" t="s">
        <v>34</v>
      </c>
      <c r="AI56" s="130"/>
      <c r="AJ56" s="130"/>
      <c r="AK56" s="130"/>
      <c r="AL56" s="118">
        <f t="shared" si="5"/>
        <v>0</v>
      </c>
      <c r="AM56" s="118"/>
      <c r="AN56" s="118"/>
      <c r="AO56" s="118"/>
    </row>
    <row r="57" spans="1:41" x14ac:dyDescent="0.25">
      <c r="A57" s="119" t="s">
        <v>161</v>
      </c>
      <c r="B57" s="119"/>
      <c r="C57" s="178" t="s">
        <v>232</v>
      </c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89">
        <v>12</v>
      </c>
      <c r="S57" s="124"/>
      <c r="T57" s="124"/>
      <c r="U57" s="123" t="s">
        <v>36</v>
      </c>
      <c r="V57" s="125"/>
      <c r="W57" s="127"/>
      <c r="X57" s="128"/>
      <c r="Y57" s="129"/>
      <c r="Z57" s="114" t="s">
        <v>34</v>
      </c>
      <c r="AA57" s="115"/>
      <c r="AB57" s="115"/>
      <c r="AC57" s="116"/>
      <c r="AD57" s="111">
        <f t="shared" si="4"/>
        <v>0</v>
      </c>
      <c r="AE57" s="112"/>
      <c r="AF57" s="112"/>
      <c r="AG57" s="113"/>
      <c r="AH57" s="130" t="s">
        <v>34</v>
      </c>
      <c r="AI57" s="130"/>
      <c r="AJ57" s="130"/>
      <c r="AK57" s="130"/>
      <c r="AL57" s="118">
        <f t="shared" si="5"/>
        <v>0</v>
      </c>
      <c r="AM57" s="118"/>
      <c r="AN57" s="118"/>
      <c r="AO57" s="118"/>
    </row>
    <row r="58" spans="1:41" x14ac:dyDescent="0.25">
      <c r="A58" s="119" t="s">
        <v>162</v>
      </c>
      <c r="B58" s="119"/>
      <c r="C58" s="178" t="s">
        <v>233</v>
      </c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89">
        <v>10</v>
      </c>
      <c r="S58" s="124"/>
      <c r="T58" s="124"/>
      <c r="U58" s="123" t="s">
        <v>36</v>
      </c>
      <c r="V58" s="125"/>
      <c r="W58" s="127"/>
      <c r="X58" s="128"/>
      <c r="Y58" s="129"/>
      <c r="Z58" s="114" t="s">
        <v>34</v>
      </c>
      <c r="AA58" s="115"/>
      <c r="AB58" s="115"/>
      <c r="AC58" s="116"/>
      <c r="AD58" s="111">
        <f t="shared" si="4"/>
        <v>0</v>
      </c>
      <c r="AE58" s="112"/>
      <c r="AF58" s="112"/>
      <c r="AG58" s="113"/>
      <c r="AH58" s="130" t="s">
        <v>34</v>
      </c>
      <c r="AI58" s="130"/>
      <c r="AJ58" s="130"/>
      <c r="AK58" s="130"/>
      <c r="AL58" s="118">
        <f t="shared" si="5"/>
        <v>0</v>
      </c>
      <c r="AM58" s="118"/>
      <c r="AN58" s="118"/>
      <c r="AO58" s="118"/>
    </row>
    <row r="59" spans="1:41" x14ac:dyDescent="0.25">
      <c r="A59" s="119" t="s">
        <v>163</v>
      </c>
      <c r="B59" s="119"/>
      <c r="C59" s="178" t="s">
        <v>234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3">
        <v>24</v>
      </c>
      <c r="S59" s="124"/>
      <c r="T59" s="124"/>
      <c r="U59" s="123" t="s">
        <v>36</v>
      </c>
      <c r="V59" s="125"/>
      <c r="W59" s="127"/>
      <c r="X59" s="128"/>
      <c r="Y59" s="129"/>
      <c r="Z59" s="114" t="s">
        <v>34</v>
      </c>
      <c r="AA59" s="115"/>
      <c r="AB59" s="115"/>
      <c r="AC59" s="116"/>
      <c r="AD59" s="111">
        <f t="shared" si="4"/>
        <v>0</v>
      </c>
      <c r="AE59" s="112"/>
      <c r="AF59" s="112"/>
      <c r="AG59" s="113"/>
      <c r="AH59" s="130" t="s">
        <v>34</v>
      </c>
      <c r="AI59" s="130"/>
      <c r="AJ59" s="130"/>
      <c r="AK59" s="130"/>
      <c r="AL59" s="118">
        <f t="shared" si="5"/>
        <v>0</v>
      </c>
      <c r="AM59" s="118"/>
      <c r="AN59" s="118"/>
      <c r="AO59" s="118"/>
    </row>
    <row r="60" spans="1:41" x14ac:dyDescent="0.25">
      <c r="A60" s="119" t="s">
        <v>164</v>
      </c>
      <c r="B60" s="119"/>
      <c r="C60" s="138" t="s">
        <v>100</v>
      </c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23">
        <v>94</v>
      </c>
      <c r="S60" s="124"/>
      <c r="T60" s="124"/>
      <c r="U60" s="123" t="s">
        <v>36</v>
      </c>
      <c r="V60" s="125"/>
      <c r="W60" s="174"/>
      <c r="X60" s="170"/>
      <c r="Y60" s="171"/>
      <c r="Z60" s="111">
        <f>R60*W60</f>
        <v>0</v>
      </c>
      <c r="AA60" s="112"/>
      <c r="AB60" s="112"/>
      <c r="AC60" s="113"/>
      <c r="AD60" s="114" t="s">
        <v>34</v>
      </c>
      <c r="AE60" s="115"/>
      <c r="AF60" s="115"/>
      <c r="AG60" s="116"/>
      <c r="AH60" s="118">
        <f>Z60*1.21</f>
        <v>0</v>
      </c>
      <c r="AI60" s="118"/>
      <c r="AJ60" s="118"/>
      <c r="AK60" s="118"/>
      <c r="AL60" s="130" t="s">
        <v>34</v>
      </c>
      <c r="AM60" s="130"/>
      <c r="AN60" s="130"/>
      <c r="AO60" s="130"/>
    </row>
    <row r="61" spans="1:41" x14ac:dyDescent="0.25">
      <c r="A61" s="119" t="s">
        <v>165</v>
      </c>
      <c r="B61" s="119"/>
      <c r="C61" s="138" t="s">
        <v>112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23">
        <v>39</v>
      </c>
      <c r="S61" s="124"/>
      <c r="T61" s="124"/>
      <c r="U61" s="123" t="s">
        <v>36</v>
      </c>
      <c r="V61" s="125"/>
      <c r="W61" s="174"/>
      <c r="X61" s="170"/>
      <c r="Y61" s="171"/>
      <c r="Z61" s="111">
        <f>R61*W61</f>
        <v>0</v>
      </c>
      <c r="AA61" s="112"/>
      <c r="AB61" s="112"/>
      <c r="AC61" s="113"/>
      <c r="AD61" s="114" t="s">
        <v>34</v>
      </c>
      <c r="AE61" s="115"/>
      <c r="AF61" s="115"/>
      <c r="AG61" s="116"/>
      <c r="AH61" s="118">
        <f>Z61*1.21</f>
        <v>0</v>
      </c>
      <c r="AI61" s="118"/>
      <c r="AJ61" s="118"/>
      <c r="AK61" s="118"/>
      <c r="AL61" s="130" t="s">
        <v>34</v>
      </c>
      <c r="AM61" s="130"/>
      <c r="AN61" s="130"/>
      <c r="AO61" s="130"/>
    </row>
    <row r="62" spans="1:41" x14ac:dyDescent="0.25">
      <c r="A62" s="119" t="s">
        <v>166</v>
      </c>
      <c r="B62" s="119"/>
      <c r="C62" s="138" t="s">
        <v>101</v>
      </c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23">
        <v>21</v>
      </c>
      <c r="S62" s="124"/>
      <c r="T62" s="124"/>
      <c r="U62" s="123" t="s">
        <v>36</v>
      </c>
      <c r="V62" s="125"/>
      <c r="W62" s="174"/>
      <c r="X62" s="170"/>
      <c r="Y62" s="171"/>
      <c r="Z62" s="111">
        <f>R62*W62</f>
        <v>0</v>
      </c>
      <c r="AA62" s="112"/>
      <c r="AB62" s="112"/>
      <c r="AC62" s="113"/>
      <c r="AD62" s="114" t="s">
        <v>34</v>
      </c>
      <c r="AE62" s="115"/>
      <c r="AF62" s="115"/>
      <c r="AG62" s="116"/>
      <c r="AH62" s="118">
        <f>Z62*1.21</f>
        <v>0</v>
      </c>
      <c r="AI62" s="118"/>
      <c r="AJ62" s="118"/>
      <c r="AK62" s="118"/>
      <c r="AL62" s="130" t="s">
        <v>34</v>
      </c>
      <c r="AM62" s="130"/>
      <c r="AN62" s="130"/>
      <c r="AO62" s="130"/>
    </row>
    <row r="63" spans="1:41" x14ac:dyDescent="0.25">
      <c r="A63" s="119" t="s">
        <v>167</v>
      </c>
      <c r="B63" s="119"/>
      <c r="C63" s="138" t="s">
        <v>113</v>
      </c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23">
        <v>11</v>
      </c>
      <c r="S63" s="124"/>
      <c r="T63" s="124"/>
      <c r="U63" s="123" t="s">
        <v>36</v>
      </c>
      <c r="V63" s="125"/>
      <c r="W63" s="174"/>
      <c r="X63" s="170"/>
      <c r="Y63" s="171"/>
      <c r="Z63" s="111">
        <f>R63*W63</f>
        <v>0</v>
      </c>
      <c r="AA63" s="112"/>
      <c r="AB63" s="112"/>
      <c r="AC63" s="113"/>
      <c r="AD63" s="114" t="s">
        <v>34</v>
      </c>
      <c r="AE63" s="115"/>
      <c r="AF63" s="115"/>
      <c r="AG63" s="116"/>
      <c r="AH63" s="118">
        <f>Z63*1.21</f>
        <v>0</v>
      </c>
      <c r="AI63" s="118"/>
      <c r="AJ63" s="118"/>
      <c r="AK63" s="118"/>
      <c r="AL63" s="130" t="s">
        <v>34</v>
      </c>
      <c r="AM63" s="130"/>
      <c r="AN63" s="130"/>
      <c r="AO63" s="130"/>
    </row>
    <row r="64" spans="1:41" x14ac:dyDescent="0.25">
      <c r="A64" s="119" t="s">
        <v>168</v>
      </c>
      <c r="B64" s="119"/>
      <c r="C64" s="138" t="s">
        <v>114</v>
      </c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23">
        <v>52</v>
      </c>
      <c r="S64" s="124"/>
      <c r="T64" s="124"/>
      <c r="U64" s="123" t="s">
        <v>36</v>
      </c>
      <c r="V64" s="125"/>
      <c r="W64" s="174"/>
      <c r="X64" s="170"/>
      <c r="Y64" s="171"/>
      <c r="Z64" s="111">
        <f t="shared" ref="Z64:Z67" si="6">R64*W64</f>
        <v>0</v>
      </c>
      <c r="AA64" s="112"/>
      <c r="AB64" s="112"/>
      <c r="AC64" s="113"/>
      <c r="AD64" s="114" t="s">
        <v>34</v>
      </c>
      <c r="AE64" s="115"/>
      <c r="AF64" s="115"/>
      <c r="AG64" s="116"/>
      <c r="AH64" s="118">
        <f t="shared" ref="AH64:AH67" si="7">Z64*1.21</f>
        <v>0</v>
      </c>
      <c r="AI64" s="118"/>
      <c r="AJ64" s="118"/>
      <c r="AK64" s="118"/>
      <c r="AL64" s="130" t="s">
        <v>34</v>
      </c>
      <c r="AM64" s="130"/>
      <c r="AN64" s="130"/>
      <c r="AO64" s="130"/>
    </row>
    <row r="65" spans="1:41" x14ac:dyDescent="0.25">
      <c r="A65" s="119" t="s">
        <v>169</v>
      </c>
      <c r="B65" s="119"/>
      <c r="C65" s="138" t="s">
        <v>115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23">
        <v>3</v>
      </c>
      <c r="S65" s="124"/>
      <c r="T65" s="124"/>
      <c r="U65" s="123" t="s">
        <v>36</v>
      </c>
      <c r="V65" s="125"/>
      <c r="W65" s="174"/>
      <c r="X65" s="170"/>
      <c r="Y65" s="171"/>
      <c r="Z65" s="111">
        <f t="shared" si="6"/>
        <v>0</v>
      </c>
      <c r="AA65" s="112"/>
      <c r="AB65" s="112"/>
      <c r="AC65" s="113"/>
      <c r="AD65" s="114" t="s">
        <v>34</v>
      </c>
      <c r="AE65" s="115"/>
      <c r="AF65" s="115"/>
      <c r="AG65" s="116"/>
      <c r="AH65" s="118">
        <f t="shared" si="7"/>
        <v>0</v>
      </c>
      <c r="AI65" s="118"/>
      <c r="AJ65" s="118"/>
      <c r="AK65" s="118"/>
      <c r="AL65" s="130" t="s">
        <v>34</v>
      </c>
      <c r="AM65" s="130"/>
      <c r="AN65" s="130"/>
      <c r="AO65" s="130"/>
    </row>
    <row r="66" spans="1:41" x14ac:dyDescent="0.25">
      <c r="A66" s="119" t="s">
        <v>170</v>
      </c>
      <c r="B66" s="119"/>
      <c r="C66" s="138" t="s">
        <v>116</v>
      </c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23">
        <v>2</v>
      </c>
      <c r="S66" s="124"/>
      <c r="T66" s="124"/>
      <c r="U66" s="123" t="s">
        <v>36</v>
      </c>
      <c r="V66" s="125"/>
      <c r="W66" s="174"/>
      <c r="X66" s="170"/>
      <c r="Y66" s="171"/>
      <c r="Z66" s="111">
        <f t="shared" si="6"/>
        <v>0</v>
      </c>
      <c r="AA66" s="112"/>
      <c r="AB66" s="112"/>
      <c r="AC66" s="113"/>
      <c r="AD66" s="114" t="s">
        <v>34</v>
      </c>
      <c r="AE66" s="115"/>
      <c r="AF66" s="115"/>
      <c r="AG66" s="116"/>
      <c r="AH66" s="118">
        <f t="shared" si="7"/>
        <v>0</v>
      </c>
      <c r="AI66" s="118"/>
      <c r="AJ66" s="118"/>
      <c r="AK66" s="118"/>
      <c r="AL66" s="130" t="s">
        <v>34</v>
      </c>
      <c r="AM66" s="130"/>
      <c r="AN66" s="130"/>
      <c r="AO66" s="130"/>
    </row>
    <row r="67" spans="1:41" x14ac:dyDescent="0.25">
      <c r="A67" s="119" t="s">
        <v>171</v>
      </c>
      <c r="B67" s="119"/>
      <c r="C67" s="138" t="s">
        <v>180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23">
        <v>3</v>
      </c>
      <c r="S67" s="124"/>
      <c r="T67" s="124"/>
      <c r="U67" s="123" t="s">
        <v>36</v>
      </c>
      <c r="V67" s="125"/>
      <c r="W67" s="174"/>
      <c r="X67" s="170"/>
      <c r="Y67" s="171"/>
      <c r="Z67" s="111">
        <f t="shared" si="6"/>
        <v>0</v>
      </c>
      <c r="AA67" s="112"/>
      <c r="AB67" s="112"/>
      <c r="AC67" s="113"/>
      <c r="AD67" s="114" t="s">
        <v>34</v>
      </c>
      <c r="AE67" s="115"/>
      <c r="AF67" s="115"/>
      <c r="AG67" s="116"/>
      <c r="AH67" s="118">
        <f t="shared" si="7"/>
        <v>0</v>
      </c>
      <c r="AI67" s="118"/>
      <c r="AJ67" s="118"/>
      <c r="AK67" s="118"/>
      <c r="AL67" s="130" t="s">
        <v>34</v>
      </c>
      <c r="AM67" s="130"/>
      <c r="AN67" s="130"/>
      <c r="AO67" s="130"/>
    </row>
    <row r="68" spans="1:41" ht="15" customHeight="1" x14ac:dyDescent="0.25">
      <c r="A68" s="119" t="s">
        <v>172</v>
      </c>
      <c r="B68" s="119"/>
      <c r="C68" s="138" t="s">
        <v>106</v>
      </c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23">
        <f>SUM(R6:T59)*10</f>
        <v>14600</v>
      </c>
      <c r="S68" s="124"/>
      <c r="T68" s="124"/>
      <c r="U68" s="123" t="s">
        <v>50</v>
      </c>
      <c r="V68" s="125"/>
      <c r="W68" s="127"/>
      <c r="X68" s="128"/>
      <c r="Y68" s="129"/>
      <c r="Z68" s="111">
        <f>R68*W68</f>
        <v>0</v>
      </c>
      <c r="AA68" s="112"/>
      <c r="AB68" s="112"/>
      <c r="AC68" s="113"/>
      <c r="AD68" s="114" t="s">
        <v>34</v>
      </c>
      <c r="AE68" s="115"/>
      <c r="AF68" s="115"/>
      <c r="AG68" s="116"/>
      <c r="AH68" s="118">
        <f>Z68*1.21</f>
        <v>0</v>
      </c>
      <c r="AI68" s="118"/>
      <c r="AJ68" s="118"/>
      <c r="AK68" s="118"/>
      <c r="AL68" s="130" t="s">
        <v>34</v>
      </c>
      <c r="AM68" s="130"/>
      <c r="AN68" s="130"/>
      <c r="AO68" s="130"/>
    </row>
    <row r="69" spans="1:41" x14ac:dyDescent="0.25">
      <c r="A69" s="119" t="s">
        <v>173</v>
      </c>
      <c r="B69" s="119"/>
      <c r="C69" s="138" t="s">
        <v>129</v>
      </c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23">
        <v>1</v>
      </c>
      <c r="S69" s="124"/>
      <c r="T69" s="125"/>
      <c r="U69" s="123" t="s">
        <v>36</v>
      </c>
      <c r="V69" s="125"/>
      <c r="W69" s="127"/>
      <c r="X69" s="128"/>
      <c r="Y69" s="129"/>
      <c r="Z69" s="111">
        <f t="shared" ref="Z69" si="8">R69*W69</f>
        <v>0</v>
      </c>
      <c r="AA69" s="112"/>
      <c r="AB69" s="112"/>
      <c r="AC69" s="113"/>
      <c r="AD69" s="114" t="s">
        <v>34</v>
      </c>
      <c r="AE69" s="115"/>
      <c r="AF69" s="115"/>
      <c r="AG69" s="116"/>
      <c r="AH69" s="118">
        <f t="shared" ref="AH69" si="9">Z69*1.21</f>
        <v>0</v>
      </c>
      <c r="AI69" s="118"/>
      <c r="AJ69" s="118"/>
      <c r="AK69" s="118"/>
      <c r="AL69" s="130" t="s">
        <v>34</v>
      </c>
      <c r="AM69" s="130"/>
      <c r="AN69" s="130"/>
      <c r="AO69" s="130"/>
    </row>
    <row r="70" spans="1:41" ht="33" customHeight="1" x14ac:dyDescent="0.25">
      <c r="A70" s="119" t="s">
        <v>174</v>
      </c>
      <c r="B70" s="119"/>
      <c r="C70" s="137" t="s">
        <v>130</v>
      </c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23">
        <v>5</v>
      </c>
      <c r="S70" s="124"/>
      <c r="T70" s="124"/>
      <c r="U70" s="123" t="s">
        <v>36</v>
      </c>
      <c r="V70" s="125"/>
      <c r="W70" s="127"/>
      <c r="X70" s="128"/>
      <c r="Y70" s="129"/>
      <c r="Z70" s="111">
        <f>R70*W70</f>
        <v>0</v>
      </c>
      <c r="AA70" s="112"/>
      <c r="AB70" s="112"/>
      <c r="AC70" s="113"/>
      <c r="AD70" s="114" t="s">
        <v>34</v>
      </c>
      <c r="AE70" s="115"/>
      <c r="AF70" s="115"/>
      <c r="AG70" s="116"/>
      <c r="AH70" s="118">
        <f>Z70*1.21</f>
        <v>0</v>
      </c>
      <c r="AI70" s="118"/>
      <c r="AJ70" s="118"/>
      <c r="AK70" s="118"/>
      <c r="AL70" s="130" t="s">
        <v>34</v>
      </c>
      <c r="AM70" s="130"/>
      <c r="AN70" s="130"/>
      <c r="AO70" s="130"/>
    </row>
    <row r="71" spans="1:41" x14ac:dyDescent="0.25">
      <c r="A71" s="119" t="s">
        <v>175</v>
      </c>
      <c r="B71" s="119"/>
      <c r="C71" s="138" t="s">
        <v>95</v>
      </c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23">
        <f>R69</f>
        <v>1</v>
      </c>
      <c r="S71" s="124"/>
      <c r="T71" s="125"/>
      <c r="U71" s="123" t="s">
        <v>36</v>
      </c>
      <c r="V71" s="125"/>
      <c r="W71" s="127"/>
      <c r="X71" s="128"/>
      <c r="Y71" s="129"/>
      <c r="Z71" s="111">
        <f>R71*W71</f>
        <v>0</v>
      </c>
      <c r="AA71" s="112"/>
      <c r="AB71" s="112"/>
      <c r="AC71" s="113"/>
      <c r="AD71" s="114" t="s">
        <v>34</v>
      </c>
      <c r="AE71" s="115"/>
      <c r="AF71" s="115"/>
      <c r="AG71" s="116"/>
      <c r="AH71" s="118">
        <f t="shared" ref="AH71" si="10">Z71*1.21</f>
        <v>0</v>
      </c>
      <c r="AI71" s="118"/>
      <c r="AJ71" s="118"/>
      <c r="AK71" s="118"/>
      <c r="AL71" s="130" t="s">
        <v>34</v>
      </c>
      <c r="AM71" s="130"/>
      <c r="AN71" s="130"/>
      <c r="AO71" s="130"/>
    </row>
    <row r="72" spans="1:41" x14ac:dyDescent="0.25">
      <c r="A72" s="119" t="s">
        <v>176</v>
      </c>
      <c r="B72" s="119"/>
      <c r="C72" s="138" t="s">
        <v>109</v>
      </c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23">
        <v>42</v>
      </c>
      <c r="S72" s="124"/>
      <c r="T72" s="124"/>
      <c r="U72" s="123" t="s">
        <v>36</v>
      </c>
      <c r="V72" s="125"/>
      <c r="W72" s="127"/>
      <c r="X72" s="128"/>
      <c r="Y72" s="129"/>
      <c r="Z72" s="111">
        <f>R72*W72</f>
        <v>0</v>
      </c>
      <c r="AA72" s="112"/>
      <c r="AB72" s="112"/>
      <c r="AC72" s="113"/>
      <c r="AD72" s="114" t="s">
        <v>34</v>
      </c>
      <c r="AE72" s="115"/>
      <c r="AF72" s="115"/>
      <c r="AG72" s="116"/>
      <c r="AH72" s="118">
        <f>Z72*1.21</f>
        <v>0</v>
      </c>
      <c r="AI72" s="118"/>
      <c r="AJ72" s="118"/>
      <c r="AK72" s="118"/>
      <c r="AL72" s="130" t="s">
        <v>34</v>
      </c>
      <c r="AM72" s="130"/>
      <c r="AN72" s="130"/>
      <c r="AO72" s="130"/>
    </row>
    <row r="73" spans="1:41" x14ac:dyDescent="0.25">
      <c r="A73" s="119" t="s">
        <v>177</v>
      </c>
      <c r="B73" s="119"/>
      <c r="C73" s="138" t="s">
        <v>54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23">
        <f>SUM(R6:T59)</f>
        <v>1460</v>
      </c>
      <c r="S73" s="124"/>
      <c r="T73" s="124"/>
      <c r="U73" s="123" t="s">
        <v>36</v>
      </c>
      <c r="V73" s="125"/>
      <c r="W73" s="127"/>
      <c r="X73" s="128"/>
      <c r="Y73" s="129"/>
      <c r="Z73" s="114" t="s">
        <v>34</v>
      </c>
      <c r="AA73" s="115"/>
      <c r="AB73" s="115"/>
      <c r="AC73" s="116"/>
      <c r="AD73" s="111">
        <f>R73*W73</f>
        <v>0</v>
      </c>
      <c r="AE73" s="112"/>
      <c r="AF73" s="112"/>
      <c r="AG73" s="113"/>
      <c r="AH73" s="130" t="s">
        <v>34</v>
      </c>
      <c r="AI73" s="130"/>
      <c r="AJ73" s="130"/>
      <c r="AK73" s="130"/>
      <c r="AL73" s="118">
        <f>AD73*1.21</f>
        <v>0</v>
      </c>
      <c r="AM73" s="118"/>
      <c r="AN73" s="118"/>
      <c r="AO73" s="118"/>
    </row>
    <row r="74" spans="1:41" x14ac:dyDescent="0.25">
      <c r="A74" s="175" t="s">
        <v>55</v>
      </c>
      <c r="B74" s="175"/>
      <c r="C74" s="176" t="s">
        <v>56</v>
      </c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57" t="s">
        <v>34</v>
      </c>
      <c r="S74" s="158"/>
      <c r="T74" s="158"/>
      <c r="U74" s="157" t="s">
        <v>34</v>
      </c>
      <c r="V74" s="159"/>
      <c r="W74" s="160" t="s">
        <v>34</v>
      </c>
      <c r="X74" s="161"/>
      <c r="Y74" s="162"/>
      <c r="Z74" s="163">
        <f>SUM(Z75:AC86)</f>
        <v>0</v>
      </c>
      <c r="AA74" s="164"/>
      <c r="AB74" s="164"/>
      <c r="AC74" s="165"/>
      <c r="AD74" s="163">
        <f>SUM(AD75:AG86)</f>
        <v>0</v>
      </c>
      <c r="AE74" s="164"/>
      <c r="AF74" s="164"/>
      <c r="AG74" s="165"/>
      <c r="AH74" s="177">
        <f>SUM(AH75:AK86)</f>
        <v>0</v>
      </c>
      <c r="AI74" s="177"/>
      <c r="AJ74" s="177"/>
      <c r="AK74" s="177"/>
      <c r="AL74" s="177">
        <f>SUM(AL75:AO86)</f>
        <v>0</v>
      </c>
      <c r="AM74" s="177"/>
      <c r="AN74" s="177"/>
      <c r="AO74" s="177"/>
    </row>
    <row r="75" spans="1:41" x14ac:dyDescent="0.25">
      <c r="A75" s="119" t="s">
        <v>57</v>
      </c>
      <c r="B75" s="119"/>
      <c r="C75" s="138" t="s">
        <v>178</v>
      </c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23">
        <f>SUM(R6:T35)</f>
        <v>1092</v>
      </c>
      <c r="S75" s="124"/>
      <c r="T75" s="124"/>
      <c r="U75" s="123" t="s">
        <v>36</v>
      </c>
      <c r="V75" s="125"/>
      <c r="W75" s="174"/>
      <c r="X75" s="170"/>
      <c r="Y75" s="172"/>
      <c r="Z75" s="166">
        <f>R75*W75</f>
        <v>0</v>
      </c>
      <c r="AA75" s="112"/>
      <c r="AB75" s="112"/>
      <c r="AC75" s="113"/>
      <c r="AD75" s="114" t="s">
        <v>34</v>
      </c>
      <c r="AE75" s="115"/>
      <c r="AF75" s="115"/>
      <c r="AG75" s="116"/>
      <c r="AH75" s="111">
        <f>Z75*1.21</f>
        <v>0</v>
      </c>
      <c r="AI75" s="112"/>
      <c r="AJ75" s="112"/>
      <c r="AK75" s="113"/>
      <c r="AL75" s="114" t="s">
        <v>34</v>
      </c>
      <c r="AM75" s="115"/>
      <c r="AN75" s="115"/>
      <c r="AO75" s="116"/>
    </row>
    <row r="76" spans="1:41" x14ac:dyDescent="0.25">
      <c r="A76" s="119" t="s">
        <v>140</v>
      </c>
      <c r="B76" s="119"/>
      <c r="C76" s="138" t="s">
        <v>179</v>
      </c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23">
        <f>SUM(R36:T59)</f>
        <v>368</v>
      </c>
      <c r="S76" s="124"/>
      <c r="T76" s="124"/>
      <c r="U76" s="123" t="s">
        <v>36</v>
      </c>
      <c r="V76" s="125"/>
      <c r="W76" s="174"/>
      <c r="X76" s="170"/>
      <c r="Y76" s="172"/>
      <c r="Z76" s="173" t="s">
        <v>34</v>
      </c>
      <c r="AA76" s="115"/>
      <c r="AB76" s="115"/>
      <c r="AC76" s="116"/>
      <c r="AD76" s="111">
        <f>R76*W76</f>
        <v>0</v>
      </c>
      <c r="AE76" s="112"/>
      <c r="AF76" s="112"/>
      <c r="AG76" s="113"/>
      <c r="AH76" s="114" t="s">
        <v>34</v>
      </c>
      <c r="AI76" s="115"/>
      <c r="AJ76" s="115"/>
      <c r="AK76" s="116"/>
      <c r="AL76" s="111">
        <f>AD76*1.21</f>
        <v>0</v>
      </c>
      <c r="AM76" s="112"/>
      <c r="AN76" s="112"/>
      <c r="AO76" s="113"/>
    </row>
    <row r="77" spans="1:41" x14ac:dyDescent="0.25">
      <c r="A77" s="119" t="s">
        <v>58</v>
      </c>
      <c r="B77" s="119"/>
      <c r="C77" s="120" t="s">
        <v>94</v>
      </c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2"/>
      <c r="R77" s="123">
        <f>SUM(R60:T67)</f>
        <v>225</v>
      </c>
      <c r="S77" s="124"/>
      <c r="T77" s="124"/>
      <c r="U77" s="123" t="s">
        <v>36</v>
      </c>
      <c r="V77" s="125"/>
      <c r="W77" s="174"/>
      <c r="X77" s="170"/>
      <c r="Y77" s="172"/>
      <c r="Z77" s="166">
        <f>R77*W77</f>
        <v>0</v>
      </c>
      <c r="AA77" s="112"/>
      <c r="AB77" s="112"/>
      <c r="AC77" s="113"/>
      <c r="AD77" s="114" t="s">
        <v>34</v>
      </c>
      <c r="AE77" s="115"/>
      <c r="AF77" s="115"/>
      <c r="AG77" s="116"/>
      <c r="AH77" s="111">
        <f t="shared" ref="AH77:AH86" si="11">Z77*1.21</f>
        <v>0</v>
      </c>
      <c r="AI77" s="112"/>
      <c r="AJ77" s="112"/>
      <c r="AK77" s="113"/>
      <c r="AL77" s="114" t="s">
        <v>34</v>
      </c>
      <c r="AM77" s="115"/>
      <c r="AN77" s="115"/>
      <c r="AO77" s="116"/>
    </row>
    <row r="78" spans="1:41" x14ac:dyDescent="0.25">
      <c r="A78" s="119" t="s">
        <v>59</v>
      </c>
      <c r="B78" s="119"/>
      <c r="C78" s="120" t="s">
        <v>111</v>
      </c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2"/>
      <c r="R78" s="123">
        <f>R72/3</f>
        <v>14</v>
      </c>
      <c r="S78" s="124"/>
      <c r="T78" s="124"/>
      <c r="U78" s="123" t="s">
        <v>36</v>
      </c>
      <c r="V78" s="125"/>
      <c r="W78" s="127"/>
      <c r="X78" s="170"/>
      <c r="Y78" s="172"/>
      <c r="Z78" s="166">
        <f>R78*W78</f>
        <v>0</v>
      </c>
      <c r="AA78" s="112"/>
      <c r="AB78" s="112"/>
      <c r="AC78" s="113"/>
      <c r="AD78" s="114" t="s">
        <v>34</v>
      </c>
      <c r="AE78" s="115"/>
      <c r="AF78" s="115"/>
      <c r="AG78" s="116"/>
      <c r="AH78" s="111">
        <f t="shared" si="11"/>
        <v>0</v>
      </c>
      <c r="AI78" s="112"/>
      <c r="AJ78" s="112"/>
      <c r="AK78" s="113"/>
      <c r="AL78" s="114" t="s">
        <v>34</v>
      </c>
      <c r="AM78" s="115"/>
      <c r="AN78" s="115"/>
      <c r="AO78" s="116"/>
    </row>
    <row r="79" spans="1:41" x14ac:dyDescent="0.25">
      <c r="A79" s="119" t="s">
        <v>60</v>
      </c>
      <c r="B79" s="119"/>
      <c r="C79" s="120" t="s">
        <v>131</v>
      </c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2"/>
      <c r="R79" s="123">
        <f>R69+R70</f>
        <v>6</v>
      </c>
      <c r="S79" s="124"/>
      <c r="T79" s="124"/>
      <c r="U79" s="123" t="s">
        <v>36</v>
      </c>
      <c r="V79" s="125"/>
      <c r="W79" s="127"/>
      <c r="X79" s="170"/>
      <c r="Y79" s="172"/>
      <c r="Z79" s="166">
        <f>R79*W79</f>
        <v>0</v>
      </c>
      <c r="AA79" s="112"/>
      <c r="AB79" s="112"/>
      <c r="AC79" s="113"/>
      <c r="AD79" s="114" t="s">
        <v>34</v>
      </c>
      <c r="AE79" s="115"/>
      <c r="AF79" s="115"/>
      <c r="AG79" s="116"/>
      <c r="AH79" s="111">
        <f t="shared" si="11"/>
        <v>0</v>
      </c>
      <c r="AI79" s="112"/>
      <c r="AJ79" s="112"/>
      <c r="AK79" s="113"/>
      <c r="AL79" s="114" t="s">
        <v>34</v>
      </c>
      <c r="AM79" s="115"/>
      <c r="AN79" s="115"/>
      <c r="AO79" s="116"/>
    </row>
    <row r="80" spans="1:41" x14ac:dyDescent="0.25">
      <c r="A80" s="119" t="s">
        <v>61</v>
      </c>
      <c r="B80" s="119"/>
      <c r="C80" s="120" t="s">
        <v>97</v>
      </c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2"/>
      <c r="R80" s="123">
        <f>R71</f>
        <v>1</v>
      </c>
      <c r="S80" s="124"/>
      <c r="T80" s="125"/>
      <c r="U80" s="123" t="s">
        <v>36</v>
      </c>
      <c r="V80" s="125"/>
      <c r="W80" s="127"/>
      <c r="X80" s="170"/>
      <c r="Y80" s="172"/>
      <c r="Z80" s="166">
        <f t="shared" ref="Z80" si="12">R80*W80</f>
        <v>0</v>
      </c>
      <c r="AA80" s="112"/>
      <c r="AB80" s="112"/>
      <c r="AC80" s="113"/>
      <c r="AD80" s="114" t="s">
        <v>34</v>
      </c>
      <c r="AE80" s="115"/>
      <c r="AF80" s="115"/>
      <c r="AG80" s="116"/>
      <c r="AH80" s="111">
        <f t="shared" si="11"/>
        <v>0</v>
      </c>
      <c r="AI80" s="112"/>
      <c r="AJ80" s="112"/>
      <c r="AK80" s="113"/>
      <c r="AL80" s="114" t="s">
        <v>34</v>
      </c>
      <c r="AM80" s="115"/>
      <c r="AN80" s="115"/>
      <c r="AO80" s="116"/>
    </row>
    <row r="81" spans="1:41" ht="15" customHeight="1" x14ac:dyDescent="0.25">
      <c r="A81" s="119" t="s">
        <v>62</v>
      </c>
      <c r="B81" s="119"/>
      <c r="C81" s="120" t="s">
        <v>107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3">
        <f>R68</f>
        <v>14600</v>
      </c>
      <c r="S81" s="124"/>
      <c r="T81" s="124"/>
      <c r="U81" s="123" t="s">
        <v>50</v>
      </c>
      <c r="V81" s="125"/>
      <c r="W81" s="127"/>
      <c r="X81" s="170"/>
      <c r="Y81" s="172"/>
      <c r="Z81" s="166">
        <f>R81*W81</f>
        <v>0</v>
      </c>
      <c r="AA81" s="112"/>
      <c r="AB81" s="112"/>
      <c r="AC81" s="113"/>
      <c r="AD81" s="114" t="s">
        <v>34</v>
      </c>
      <c r="AE81" s="115"/>
      <c r="AF81" s="115"/>
      <c r="AG81" s="116"/>
      <c r="AH81" s="111">
        <f t="shared" si="11"/>
        <v>0</v>
      </c>
      <c r="AI81" s="112"/>
      <c r="AJ81" s="112"/>
      <c r="AK81" s="113"/>
      <c r="AL81" s="114" t="s">
        <v>34</v>
      </c>
      <c r="AM81" s="115"/>
      <c r="AN81" s="115"/>
      <c r="AO81" s="116"/>
    </row>
    <row r="82" spans="1:41" x14ac:dyDescent="0.25">
      <c r="A82" s="119" t="s">
        <v>64</v>
      </c>
      <c r="B82" s="119"/>
      <c r="C82" s="120" t="s">
        <v>98</v>
      </c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2"/>
      <c r="R82" s="123">
        <v>15</v>
      </c>
      <c r="S82" s="124"/>
      <c r="T82" s="124"/>
      <c r="U82" s="123" t="s">
        <v>63</v>
      </c>
      <c r="V82" s="125"/>
      <c r="W82" s="127"/>
      <c r="X82" s="170"/>
      <c r="Y82" s="172"/>
      <c r="Z82" s="173" t="s">
        <v>34</v>
      </c>
      <c r="AA82" s="115"/>
      <c r="AB82" s="115"/>
      <c r="AC82" s="116"/>
      <c r="AD82" s="111">
        <f>R82*W82</f>
        <v>0</v>
      </c>
      <c r="AE82" s="112"/>
      <c r="AF82" s="112"/>
      <c r="AG82" s="113"/>
      <c r="AH82" s="114" t="s">
        <v>34</v>
      </c>
      <c r="AI82" s="115"/>
      <c r="AJ82" s="115"/>
      <c r="AK82" s="116"/>
      <c r="AL82" s="111">
        <f>AD82*1.21</f>
        <v>0</v>
      </c>
      <c r="AM82" s="112"/>
      <c r="AN82" s="112"/>
      <c r="AO82" s="113"/>
    </row>
    <row r="83" spans="1:41" x14ac:dyDescent="0.25">
      <c r="A83" s="119" t="s">
        <v>65</v>
      </c>
      <c r="B83" s="119"/>
      <c r="C83" s="120" t="s">
        <v>110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68">
        <f>SUM(R6:T59)*2/3</f>
        <v>973.33333333333337</v>
      </c>
      <c r="S83" s="169"/>
      <c r="T83" s="169"/>
      <c r="U83" s="123" t="s">
        <v>63</v>
      </c>
      <c r="V83" s="125"/>
      <c r="W83" s="127"/>
      <c r="X83" s="170"/>
      <c r="Y83" s="171"/>
      <c r="Z83" s="166">
        <f>R83*W83</f>
        <v>0</v>
      </c>
      <c r="AA83" s="112"/>
      <c r="AB83" s="112"/>
      <c r="AC83" s="113"/>
      <c r="AD83" s="114" t="s">
        <v>34</v>
      </c>
      <c r="AE83" s="115"/>
      <c r="AF83" s="115"/>
      <c r="AG83" s="116"/>
      <c r="AH83" s="111">
        <f t="shared" si="11"/>
        <v>0</v>
      </c>
      <c r="AI83" s="112"/>
      <c r="AJ83" s="112"/>
      <c r="AK83" s="113"/>
      <c r="AL83" s="114" t="s">
        <v>34</v>
      </c>
      <c r="AM83" s="115"/>
      <c r="AN83" s="115"/>
      <c r="AO83" s="116"/>
    </row>
    <row r="84" spans="1:41" x14ac:dyDescent="0.25">
      <c r="A84" s="119" t="s">
        <v>66</v>
      </c>
      <c r="B84" s="119"/>
      <c r="C84" s="138" t="s">
        <v>108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23">
        <v>1358</v>
      </c>
      <c r="S84" s="124"/>
      <c r="T84" s="124"/>
      <c r="U84" s="123" t="s">
        <v>36</v>
      </c>
      <c r="V84" s="125"/>
      <c r="W84" s="118"/>
      <c r="X84" s="118"/>
      <c r="Y84" s="118"/>
      <c r="Z84" s="166">
        <f>R84*W84</f>
        <v>0</v>
      </c>
      <c r="AA84" s="112"/>
      <c r="AB84" s="112"/>
      <c r="AC84" s="113"/>
      <c r="AD84" s="114" t="s">
        <v>34</v>
      </c>
      <c r="AE84" s="115"/>
      <c r="AF84" s="115"/>
      <c r="AG84" s="116"/>
      <c r="AH84" s="111">
        <f t="shared" si="11"/>
        <v>0</v>
      </c>
      <c r="AI84" s="112"/>
      <c r="AJ84" s="112"/>
      <c r="AK84" s="113"/>
      <c r="AL84" s="130" t="s">
        <v>34</v>
      </c>
      <c r="AM84" s="130"/>
      <c r="AN84" s="130"/>
      <c r="AO84" s="130"/>
    </row>
    <row r="85" spans="1:41" x14ac:dyDescent="0.25">
      <c r="A85" s="119" t="s">
        <v>68</v>
      </c>
      <c r="B85" s="119"/>
      <c r="C85" s="138" t="s">
        <v>67</v>
      </c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23">
        <f>R79</f>
        <v>6</v>
      </c>
      <c r="S85" s="124"/>
      <c r="T85" s="124"/>
      <c r="U85" s="123" t="s">
        <v>36</v>
      </c>
      <c r="V85" s="125"/>
      <c r="W85" s="118"/>
      <c r="X85" s="118"/>
      <c r="Y85" s="118"/>
      <c r="Z85" s="166">
        <f>R85*W85</f>
        <v>0</v>
      </c>
      <c r="AA85" s="112"/>
      <c r="AB85" s="112"/>
      <c r="AC85" s="113"/>
      <c r="AD85" s="114" t="s">
        <v>34</v>
      </c>
      <c r="AE85" s="115"/>
      <c r="AF85" s="115"/>
      <c r="AG85" s="116"/>
      <c r="AH85" s="111">
        <f t="shared" si="11"/>
        <v>0</v>
      </c>
      <c r="AI85" s="112"/>
      <c r="AJ85" s="112"/>
      <c r="AK85" s="113"/>
      <c r="AL85" s="130" t="s">
        <v>34</v>
      </c>
      <c r="AM85" s="130"/>
      <c r="AN85" s="130"/>
      <c r="AO85" s="130"/>
    </row>
    <row r="86" spans="1:41" x14ac:dyDescent="0.25">
      <c r="A86" s="119" t="s">
        <v>93</v>
      </c>
      <c r="B86" s="119"/>
      <c r="C86" s="138" t="s">
        <v>92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23">
        <f>R78*4</f>
        <v>56</v>
      </c>
      <c r="S86" s="124"/>
      <c r="T86" s="124"/>
      <c r="U86" s="123" t="s">
        <v>63</v>
      </c>
      <c r="V86" s="125"/>
      <c r="W86" s="118"/>
      <c r="X86" s="118"/>
      <c r="Y86" s="118"/>
      <c r="Z86" s="166">
        <f>R86*W86</f>
        <v>0</v>
      </c>
      <c r="AA86" s="112"/>
      <c r="AB86" s="112"/>
      <c r="AC86" s="113"/>
      <c r="AD86" s="114" t="s">
        <v>34</v>
      </c>
      <c r="AE86" s="115"/>
      <c r="AF86" s="115"/>
      <c r="AG86" s="116"/>
      <c r="AH86" s="111">
        <f t="shared" si="11"/>
        <v>0</v>
      </c>
      <c r="AI86" s="112"/>
      <c r="AJ86" s="112"/>
      <c r="AK86" s="113"/>
      <c r="AL86" s="130" t="s">
        <v>34</v>
      </c>
      <c r="AM86" s="130"/>
      <c r="AN86" s="130"/>
      <c r="AO86" s="130"/>
    </row>
    <row r="87" spans="1:41" x14ac:dyDescent="0.25">
      <c r="A87" s="155" t="s">
        <v>69</v>
      </c>
      <c r="B87" s="155"/>
      <c r="C87" s="156" t="s">
        <v>70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7" t="s">
        <v>34</v>
      </c>
      <c r="S87" s="158"/>
      <c r="T87" s="158"/>
      <c r="U87" s="157" t="s">
        <v>34</v>
      </c>
      <c r="V87" s="159"/>
      <c r="W87" s="160" t="s">
        <v>34</v>
      </c>
      <c r="X87" s="161"/>
      <c r="Y87" s="162"/>
      <c r="Z87" s="163">
        <f>SUM(Z88:AC96)</f>
        <v>0</v>
      </c>
      <c r="AA87" s="164"/>
      <c r="AB87" s="164"/>
      <c r="AC87" s="165"/>
      <c r="AD87" s="163">
        <f>SUM(AD88:AG96)</f>
        <v>0</v>
      </c>
      <c r="AE87" s="164"/>
      <c r="AF87" s="164"/>
      <c r="AG87" s="165"/>
      <c r="AH87" s="167">
        <f>SUM(AH88:AK96)</f>
        <v>0</v>
      </c>
      <c r="AI87" s="167"/>
      <c r="AJ87" s="167"/>
      <c r="AK87" s="167"/>
      <c r="AL87" s="167">
        <f>SUM(AL88:AO96)</f>
        <v>0</v>
      </c>
      <c r="AM87" s="167"/>
      <c r="AN87" s="167"/>
      <c r="AO87" s="167"/>
    </row>
    <row r="88" spans="1:41" x14ac:dyDescent="0.25">
      <c r="A88" s="119" t="s">
        <v>71</v>
      </c>
      <c r="B88" s="119"/>
      <c r="C88" s="138" t="s">
        <v>72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23">
        <v>1</v>
      </c>
      <c r="S88" s="124"/>
      <c r="T88" s="125"/>
      <c r="U88" s="126" t="s">
        <v>73</v>
      </c>
      <c r="V88" s="126"/>
      <c r="W88" s="127"/>
      <c r="X88" s="128"/>
      <c r="Y88" s="129"/>
      <c r="Z88" s="114" t="s">
        <v>34</v>
      </c>
      <c r="AA88" s="115"/>
      <c r="AB88" s="115"/>
      <c r="AC88" s="116"/>
      <c r="AD88" s="111">
        <f>R88*W88</f>
        <v>0</v>
      </c>
      <c r="AE88" s="112"/>
      <c r="AF88" s="112"/>
      <c r="AG88" s="113"/>
      <c r="AH88" s="130" t="s">
        <v>34</v>
      </c>
      <c r="AI88" s="130"/>
      <c r="AJ88" s="130"/>
      <c r="AK88" s="130"/>
      <c r="AL88" s="118">
        <f>AD88*1.21</f>
        <v>0</v>
      </c>
      <c r="AM88" s="118"/>
      <c r="AN88" s="118"/>
      <c r="AO88" s="118"/>
    </row>
    <row r="89" spans="1:41" x14ac:dyDescent="0.25">
      <c r="A89" s="119" t="s">
        <v>74</v>
      </c>
      <c r="B89" s="119"/>
      <c r="C89" s="138" t="s">
        <v>105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23">
        <v>1</v>
      </c>
      <c r="S89" s="124"/>
      <c r="T89" s="125"/>
      <c r="U89" s="126" t="s">
        <v>73</v>
      </c>
      <c r="V89" s="126"/>
      <c r="W89" s="127"/>
      <c r="X89" s="128"/>
      <c r="Y89" s="129"/>
      <c r="Z89" s="111">
        <f>R89*W89</f>
        <v>0</v>
      </c>
      <c r="AA89" s="112"/>
      <c r="AB89" s="112"/>
      <c r="AC89" s="113"/>
      <c r="AD89" s="114" t="s">
        <v>34</v>
      </c>
      <c r="AE89" s="115"/>
      <c r="AF89" s="115"/>
      <c r="AG89" s="116"/>
      <c r="AH89" s="118">
        <f>Z89*1.21</f>
        <v>0</v>
      </c>
      <c r="AI89" s="118"/>
      <c r="AJ89" s="118"/>
      <c r="AK89" s="118"/>
      <c r="AL89" s="130" t="s">
        <v>34</v>
      </c>
      <c r="AM89" s="130"/>
      <c r="AN89" s="130"/>
      <c r="AO89" s="130"/>
    </row>
    <row r="90" spans="1:41" x14ac:dyDescent="0.25">
      <c r="A90" s="119" t="s">
        <v>75</v>
      </c>
      <c r="B90" s="119"/>
      <c r="C90" s="138" t="s">
        <v>76</v>
      </c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23">
        <f>R84</f>
        <v>1358</v>
      </c>
      <c r="S90" s="124"/>
      <c r="T90" s="125"/>
      <c r="U90" s="126" t="s">
        <v>36</v>
      </c>
      <c r="V90" s="126"/>
      <c r="W90" s="127"/>
      <c r="X90" s="128"/>
      <c r="Y90" s="129"/>
      <c r="Z90" s="114" t="s">
        <v>34</v>
      </c>
      <c r="AA90" s="115"/>
      <c r="AB90" s="115"/>
      <c r="AC90" s="116"/>
      <c r="AD90" s="111">
        <f>R90*W90</f>
        <v>0</v>
      </c>
      <c r="AE90" s="112"/>
      <c r="AF90" s="112"/>
      <c r="AG90" s="113"/>
      <c r="AH90" s="130" t="s">
        <v>34</v>
      </c>
      <c r="AI90" s="130"/>
      <c r="AJ90" s="130"/>
      <c r="AK90" s="130"/>
      <c r="AL90" s="118">
        <f>AD90*1.21</f>
        <v>0</v>
      </c>
      <c r="AM90" s="118"/>
      <c r="AN90" s="118"/>
      <c r="AO90" s="118"/>
    </row>
    <row r="91" spans="1:41" x14ac:dyDescent="0.25">
      <c r="A91" s="119" t="s">
        <v>138</v>
      </c>
      <c r="B91" s="119"/>
      <c r="C91" s="138" t="s">
        <v>78</v>
      </c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23">
        <v>1</v>
      </c>
      <c r="S91" s="124"/>
      <c r="T91" s="125"/>
      <c r="U91" s="126" t="s">
        <v>73</v>
      </c>
      <c r="V91" s="126"/>
      <c r="W91" s="127"/>
      <c r="X91" s="128"/>
      <c r="Y91" s="129"/>
      <c r="Z91" s="114" t="s">
        <v>34</v>
      </c>
      <c r="AA91" s="115"/>
      <c r="AB91" s="115"/>
      <c r="AC91" s="116"/>
      <c r="AD91" s="111">
        <f>R91*W91</f>
        <v>0</v>
      </c>
      <c r="AE91" s="112"/>
      <c r="AF91" s="112"/>
      <c r="AG91" s="113"/>
      <c r="AH91" s="130" t="s">
        <v>34</v>
      </c>
      <c r="AI91" s="130"/>
      <c r="AJ91" s="130"/>
      <c r="AK91" s="130"/>
      <c r="AL91" s="118">
        <f>AD91*1.21</f>
        <v>0</v>
      </c>
      <c r="AM91" s="118"/>
      <c r="AN91" s="118"/>
      <c r="AO91" s="118"/>
    </row>
    <row r="92" spans="1:41" ht="30" customHeight="1" x14ac:dyDescent="0.25">
      <c r="A92" s="119" t="s">
        <v>139</v>
      </c>
      <c r="B92" s="119"/>
      <c r="C92" s="137" t="s">
        <v>99</v>
      </c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23">
        <v>1</v>
      </c>
      <c r="S92" s="124"/>
      <c r="T92" s="125"/>
      <c r="U92" s="126" t="s">
        <v>73</v>
      </c>
      <c r="V92" s="126"/>
      <c r="W92" s="127"/>
      <c r="X92" s="128"/>
      <c r="Y92" s="129"/>
      <c r="Z92" s="114" t="s">
        <v>34</v>
      </c>
      <c r="AA92" s="115"/>
      <c r="AB92" s="115"/>
      <c r="AC92" s="116"/>
      <c r="AD92" s="111">
        <f>R92*W92</f>
        <v>0</v>
      </c>
      <c r="AE92" s="112"/>
      <c r="AF92" s="112"/>
      <c r="AG92" s="113"/>
      <c r="AH92" s="130" t="s">
        <v>34</v>
      </c>
      <c r="AI92" s="130"/>
      <c r="AJ92" s="130"/>
      <c r="AK92" s="130"/>
      <c r="AL92" s="118">
        <f>AD92*1.21</f>
        <v>0</v>
      </c>
      <c r="AM92" s="118"/>
      <c r="AN92" s="118"/>
      <c r="AO92" s="118"/>
    </row>
    <row r="93" spans="1:41" x14ac:dyDescent="0.25">
      <c r="A93" s="119" t="s">
        <v>77</v>
      </c>
      <c r="B93" s="119"/>
      <c r="C93" s="120" t="s">
        <v>102</v>
      </c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2"/>
      <c r="R93" s="123">
        <v>1</v>
      </c>
      <c r="S93" s="124"/>
      <c r="T93" s="125"/>
      <c r="U93" s="126" t="s">
        <v>73</v>
      </c>
      <c r="V93" s="126"/>
      <c r="W93" s="127"/>
      <c r="X93" s="128"/>
      <c r="Y93" s="129"/>
      <c r="Z93" s="111">
        <f>R93*W93</f>
        <v>0</v>
      </c>
      <c r="AA93" s="112"/>
      <c r="AB93" s="112"/>
      <c r="AC93" s="113"/>
      <c r="AD93" s="114" t="s">
        <v>34</v>
      </c>
      <c r="AE93" s="115"/>
      <c r="AF93" s="115"/>
      <c r="AG93" s="116"/>
      <c r="AH93" s="118">
        <f>Z93*1.21</f>
        <v>0</v>
      </c>
      <c r="AI93" s="118"/>
      <c r="AJ93" s="118"/>
      <c r="AK93" s="118"/>
      <c r="AL93" s="130" t="s">
        <v>34</v>
      </c>
      <c r="AM93" s="130"/>
      <c r="AN93" s="130"/>
      <c r="AO93" s="130"/>
    </row>
    <row r="94" spans="1:41" ht="30" customHeight="1" x14ac:dyDescent="0.25">
      <c r="A94" s="119" t="s">
        <v>79</v>
      </c>
      <c r="B94" s="119"/>
      <c r="C94" s="145" t="s">
        <v>103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6">
        <v>40</v>
      </c>
      <c r="S94" s="147"/>
      <c r="T94" s="148"/>
      <c r="U94" s="126" t="s">
        <v>63</v>
      </c>
      <c r="V94" s="126"/>
      <c r="W94" s="149"/>
      <c r="X94" s="150"/>
      <c r="Y94" s="151"/>
      <c r="Z94" s="111">
        <f>R94*W94</f>
        <v>0</v>
      </c>
      <c r="AA94" s="112"/>
      <c r="AB94" s="112"/>
      <c r="AC94" s="113"/>
      <c r="AD94" s="152" t="s">
        <v>34</v>
      </c>
      <c r="AE94" s="153"/>
      <c r="AF94" s="153"/>
      <c r="AG94" s="154"/>
      <c r="AH94" s="135">
        <f>Z94*1.21</f>
        <v>0</v>
      </c>
      <c r="AI94" s="135"/>
      <c r="AJ94" s="135"/>
      <c r="AK94" s="135"/>
      <c r="AL94" s="136" t="s">
        <v>34</v>
      </c>
      <c r="AM94" s="136"/>
      <c r="AN94" s="136"/>
      <c r="AO94" s="136"/>
    </row>
    <row r="95" spans="1:41" x14ac:dyDescent="0.25">
      <c r="A95" s="119" t="s">
        <v>80</v>
      </c>
      <c r="B95" s="119"/>
      <c r="C95" s="138" t="s">
        <v>82</v>
      </c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26">
        <v>1</v>
      </c>
      <c r="S95" s="126"/>
      <c r="T95" s="126"/>
      <c r="U95" s="126" t="s">
        <v>73</v>
      </c>
      <c r="V95" s="126"/>
      <c r="W95" s="141"/>
      <c r="X95" s="142"/>
      <c r="Y95" s="142"/>
      <c r="Z95" s="130" t="s">
        <v>34</v>
      </c>
      <c r="AA95" s="130"/>
      <c r="AB95" s="130"/>
      <c r="AC95" s="130"/>
      <c r="AD95" s="118">
        <f>R95*W95</f>
        <v>0</v>
      </c>
      <c r="AE95" s="118"/>
      <c r="AF95" s="118"/>
      <c r="AG95" s="118"/>
      <c r="AH95" s="130" t="s">
        <v>34</v>
      </c>
      <c r="AI95" s="130"/>
      <c r="AJ95" s="130"/>
      <c r="AK95" s="130"/>
      <c r="AL95" s="118">
        <f>AD95*1.21</f>
        <v>0</v>
      </c>
      <c r="AM95" s="118"/>
      <c r="AN95" s="118"/>
      <c r="AO95" s="118"/>
    </row>
    <row r="96" spans="1:41" ht="60" customHeight="1" x14ac:dyDescent="0.25">
      <c r="A96" s="119" t="s">
        <v>81</v>
      </c>
      <c r="B96" s="119"/>
      <c r="C96" s="137" t="s">
        <v>104</v>
      </c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26">
        <v>1</v>
      </c>
      <c r="S96" s="126"/>
      <c r="T96" s="126"/>
      <c r="U96" s="126" t="s">
        <v>73</v>
      </c>
      <c r="V96" s="126"/>
      <c r="W96" s="141"/>
      <c r="X96" s="142"/>
      <c r="Y96" s="142"/>
      <c r="Z96" s="130" t="s">
        <v>34</v>
      </c>
      <c r="AA96" s="130"/>
      <c r="AB96" s="130"/>
      <c r="AC96" s="130"/>
      <c r="AD96" s="118">
        <f>R96*W96</f>
        <v>0</v>
      </c>
      <c r="AE96" s="118"/>
      <c r="AF96" s="118"/>
      <c r="AG96" s="118"/>
      <c r="AH96" s="130" t="s">
        <v>34</v>
      </c>
      <c r="AI96" s="130"/>
      <c r="AJ96" s="130"/>
      <c r="AK96" s="130"/>
      <c r="AL96" s="118">
        <f>AD96*1.21</f>
        <v>0</v>
      </c>
      <c r="AM96" s="118"/>
      <c r="AN96" s="118"/>
      <c r="AO96" s="118"/>
    </row>
    <row r="97" spans="1:52" ht="15" thickBot="1" x14ac:dyDescent="0.3">
      <c r="A97" s="56"/>
      <c r="B97" s="56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57"/>
      <c r="S97" s="57"/>
      <c r="T97" s="57"/>
      <c r="U97" s="57"/>
      <c r="V97" s="57"/>
      <c r="W97" s="58"/>
      <c r="X97" s="67"/>
      <c r="Y97" s="67"/>
      <c r="Z97" s="59"/>
      <c r="AA97" s="59"/>
      <c r="AB97" s="59"/>
      <c r="AC97" s="59"/>
      <c r="AD97" s="59"/>
      <c r="AE97" s="59"/>
      <c r="AF97" s="59"/>
      <c r="AG97" s="59"/>
      <c r="AH97" s="60"/>
      <c r="AI97" s="60"/>
      <c r="AJ97" s="60"/>
      <c r="AK97" s="60"/>
      <c r="AL97" s="60"/>
      <c r="AM97" s="60"/>
      <c r="AN97" s="60"/>
      <c r="AO97" s="60"/>
    </row>
    <row r="98" spans="1:52" ht="15" thickBot="1" x14ac:dyDescent="0.3">
      <c r="A98" s="131" t="s">
        <v>10</v>
      </c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3">
        <f>Z87+Z74+Z5</f>
        <v>0</v>
      </c>
      <c r="AA98" s="133"/>
      <c r="AB98" s="133"/>
      <c r="AC98" s="133"/>
      <c r="AD98" s="133">
        <f>AD87+AD74+AD5</f>
        <v>0</v>
      </c>
      <c r="AE98" s="133"/>
      <c r="AF98" s="133"/>
      <c r="AG98" s="133"/>
      <c r="AH98" s="133">
        <f>AH87+AH74+AH5</f>
        <v>0</v>
      </c>
      <c r="AI98" s="133"/>
      <c r="AJ98" s="133"/>
      <c r="AK98" s="133"/>
      <c r="AL98" s="133">
        <f>AL87+AL74+AL5</f>
        <v>0</v>
      </c>
      <c r="AM98" s="133"/>
      <c r="AN98" s="133"/>
      <c r="AO98" s="134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</row>
    <row r="99" spans="1:52" x14ac:dyDescent="0.25"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</row>
    <row r="100" spans="1:52" x14ac:dyDescent="0.25">
      <c r="A100" s="62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143" t="s">
        <v>83</v>
      </c>
      <c r="V100" s="143"/>
      <c r="W100" s="143"/>
      <c r="X100" s="65"/>
      <c r="Y100" s="66"/>
      <c r="Z100" s="143" t="s">
        <v>84</v>
      </c>
      <c r="AA100" s="143"/>
      <c r="AB100" s="143"/>
      <c r="AC100" s="143"/>
      <c r="AD100" s="143"/>
      <c r="AE100" s="143"/>
      <c r="AF100" s="143"/>
      <c r="AG100" s="143" t="s">
        <v>85</v>
      </c>
      <c r="AH100" s="143"/>
      <c r="AI100" s="143"/>
      <c r="AJ100" s="143"/>
      <c r="AK100" s="143" t="s">
        <v>86</v>
      </c>
      <c r="AL100" s="143"/>
      <c r="AM100" s="143"/>
      <c r="AN100" s="143"/>
      <c r="AO100" s="143"/>
    </row>
    <row r="101" spans="1:52" x14ac:dyDescent="0.25">
      <c r="A101" s="144" t="s">
        <v>87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19" t="s">
        <v>88</v>
      </c>
      <c r="V101" s="119"/>
      <c r="W101" s="119"/>
      <c r="X101" s="140" t="s">
        <v>5</v>
      </c>
      <c r="Y101" s="140"/>
      <c r="Z101" s="130">
        <f>Z98+AD98</f>
        <v>0</v>
      </c>
      <c r="AA101" s="130"/>
      <c r="AB101" s="130"/>
      <c r="AC101" s="130"/>
      <c r="AD101" s="130"/>
      <c r="AE101" s="130"/>
      <c r="AF101" s="130"/>
      <c r="AG101" s="130">
        <f>AK101-Z101</f>
        <v>0</v>
      </c>
      <c r="AH101" s="130"/>
      <c r="AI101" s="130"/>
      <c r="AJ101" s="130"/>
      <c r="AK101" s="130">
        <f>AH98+AL98</f>
        <v>0</v>
      </c>
      <c r="AL101" s="130"/>
      <c r="AM101" s="130"/>
      <c r="AN101" s="130"/>
      <c r="AO101" s="130"/>
    </row>
    <row r="102" spans="1:52" ht="15" customHeight="1" x14ac:dyDescent="0.25">
      <c r="A102" s="138" t="s">
        <v>89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9" t="e">
        <f>AK102/AK101</f>
        <v>#DIV/0!</v>
      </c>
      <c r="V102" s="139"/>
      <c r="W102" s="139"/>
      <c r="X102" s="140" t="s">
        <v>5</v>
      </c>
      <c r="Y102" s="140"/>
      <c r="Z102" s="130">
        <f>Z98</f>
        <v>0</v>
      </c>
      <c r="AA102" s="130"/>
      <c r="AB102" s="130"/>
      <c r="AC102" s="130"/>
      <c r="AD102" s="130"/>
      <c r="AE102" s="130"/>
      <c r="AF102" s="130"/>
      <c r="AG102" s="130">
        <f>AK102-Z102</f>
        <v>0</v>
      </c>
      <c r="AH102" s="130"/>
      <c r="AI102" s="130"/>
      <c r="AJ102" s="130"/>
      <c r="AK102" s="130">
        <f>AH98</f>
        <v>0</v>
      </c>
      <c r="AL102" s="130"/>
      <c r="AM102" s="130"/>
      <c r="AN102" s="130"/>
      <c r="AO102" s="130"/>
    </row>
    <row r="103" spans="1:52" x14ac:dyDescent="0.25">
      <c r="A103" s="138" t="s">
        <v>90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9" t="e">
        <f>U101-U102</f>
        <v>#DIV/0!</v>
      </c>
      <c r="V103" s="139"/>
      <c r="W103" s="139"/>
      <c r="X103" s="140" t="s">
        <v>5</v>
      </c>
      <c r="Y103" s="140"/>
      <c r="Z103" s="130">
        <f>AD98</f>
        <v>0</v>
      </c>
      <c r="AA103" s="130"/>
      <c r="AB103" s="130"/>
      <c r="AC103" s="130"/>
      <c r="AD103" s="130"/>
      <c r="AE103" s="130"/>
      <c r="AF103" s="130"/>
      <c r="AG103" s="130">
        <f>AK103-Z103</f>
        <v>0</v>
      </c>
      <c r="AH103" s="130"/>
      <c r="AI103" s="130"/>
      <c r="AJ103" s="130"/>
      <c r="AK103" s="130">
        <f>AL98</f>
        <v>0</v>
      </c>
      <c r="AL103" s="130"/>
      <c r="AM103" s="130"/>
      <c r="AN103" s="130"/>
      <c r="AO103" s="130"/>
    </row>
    <row r="104" spans="1:52" x14ac:dyDescent="0.25"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</row>
    <row r="105" spans="1:52" x14ac:dyDescent="0.25"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</row>
    <row r="106" spans="1:52" x14ac:dyDescent="0.25"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</row>
    <row r="107" spans="1:52" x14ac:dyDescent="0.25"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</row>
    <row r="108" spans="1:52" x14ac:dyDescent="0.25">
      <c r="AC108" s="33"/>
      <c r="AD108" s="33"/>
      <c r="AE108" s="33"/>
    </row>
    <row r="109" spans="1:52" x14ac:dyDescent="0.25">
      <c r="AC109" s="34"/>
      <c r="AD109" s="35"/>
      <c r="AE109" s="35"/>
    </row>
    <row r="110" spans="1:52" x14ac:dyDescent="0.25">
      <c r="AC110" s="34"/>
      <c r="AD110" s="35"/>
      <c r="AE110" s="35"/>
    </row>
    <row r="111" spans="1:52" x14ac:dyDescent="0.25">
      <c r="AD111" s="33"/>
      <c r="AE111" s="33"/>
    </row>
    <row r="112" spans="1:52" x14ac:dyDescent="0.25">
      <c r="AD112" s="33"/>
      <c r="AE112" s="33"/>
      <c r="AF112" s="31"/>
    </row>
    <row r="113" spans="30:31" x14ac:dyDescent="0.25">
      <c r="AD113" s="33"/>
      <c r="AE113" s="33"/>
    </row>
    <row r="114" spans="30:31" x14ac:dyDescent="0.25">
      <c r="AD114" s="33"/>
      <c r="AE114" s="33"/>
    </row>
    <row r="115" spans="30:31" x14ac:dyDescent="0.25">
      <c r="AD115" s="33"/>
      <c r="AE115" s="33"/>
    </row>
    <row r="116" spans="30:31" x14ac:dyDescent="0.25">
      <c r="AD116" s="33"/>
      <c r="AE116" s="33"/>
    </row>
    <row r="117" spans="30:31" x14ac:dyDescent="0.25">
      <c r="AD117" s="33"/>
      <c r="AE117" s="33"/>
    </row>
    <row r="118" spans="30:31" x14ac:dyDescent="0.25">
      <c r="AD118" s="33"/>
      <c r="AE118" s="33"/>
    </row>
    <row r="119" spans="30:31" x14ac:dyDescent="0.25">
      <c r="AD119" s="33"/>
      <c r="AE119" s="33"/>
    </row>
    <row r="120" spans="30:31" x14ac:dyDescent="0.25">
      <c r="AD120" s="33"/>
      <c r="AE120" s="33"/>
    </row>
    <row r="121" spans="30:31" x14ac:dyDescent="0.25">
      <c r="AD121" s="33"/>
      <c r="AE121" s="33"/>
    </row>
    <row r="122" spans="30:31" x14ac:dyDescent="0.25">
      <c r="AD122" s="33"/>
      <c r="AE122" s="33"/>
    </row>
    <row r="123" spans="30:31" x14ac:dyDescent="0.25">
      <c r="AD123" s="33"/>
      <c r="AE123" s="33"/>
    </row>
    <row r="146" spans="1:32" s="37" customFormat="1" ht="15" customHeight="1" x14ac:dyDescent="0.25">
      <c r="A146" s="54"/>
      <c r="B146" s="54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2"/>
      <c r="AD146" s="32"/>
      <c r="AE146" s="32"/>
    </row>
    <row r="148" spans="1:32" x14ac:dyDescent="0.25">
      <c r="AC148" s="38"/>
      <c r="AD148" s="38"/>
      <c r="AE148" s="38"/>
      <c r="AF148" s="39"/>
    </row>
    <row r="149" spans="1:32" x14ac:dyDescent="0.25">
      <c r="AC149" s="38"/>
      <c r="AD149" s="38"/>
      <c r="AE149" s="38"/>
    </row>
    <row r="150" spans="1:32" x14ac:dyDescent="0.25">
      <c r="AC150" s="36"/>
      <c r="AD150" s="36"/>
      <c r="AE150" s="36"/>
    </row>
    <row r="151" spans="1:32" x14ac:dyDescent="0.25">
      <c r="AC151" s="38"/>
      <c r="AD151" s="38"/>
      <c r="AE151" s="38"/>
    </row>
    <row r="152" spans="1:32" x14ac:dyDescent="0.25">
      <c r="AC152" s="38"/>
      <c r="AD152" s="38"/>
      <c r="AE152" s="38"/>
    </row>
    <row r="153" spans="1:32" x14ac:dyDescent="0.25">
      <c r="AC153" s="38"/>
      <c r="AD153" s="38"/>
      <c r="AE153" s="38"/>
    </row>
    <row r="155" spans="1:32" ht="15.75" x14ac:dyDescent="0.25">
      <c r="AC155" s="4"/>
      <c r="AD155" s="4"/>
      <c r="AE155" s="4"/>
    </row>
    <row r="167" spans="29:32" ht="15.75" x14ac:dyDescent="0.25">
      <c r="AC167" s="4"/>
      <c r="AD167" s="4"/>
      <c r="AE167" s="4"/>
    </row>
    <row r="169" spans="29:32" x14ac:dyDescent="0.25">
      <c r="AF169" s="39"/>
    </row>
    <row r="170" spans="29:32" x14ac:dyDescent="0.25">
      <c r="AC170" s="40"/>
      <c r="AD170" s="40"/>
      <c r="AE170" s="40"/>
    </row>
    <row r="172" spans="29:32" x14ac:dyDescent="0.25">
      <c r="AC172" s="40"/>
      <c r="AD172" s="40"/>
      <c r="AE172" s="40"/>
    </row>
    <row r="174" spans="29:32" x14ac:dyDescent="0.25">
      <c r="AC174" s="40"/>
      <c r="AD174" s="40"/>
      <c r="AE174" s="40"/>
    </row>
    <row r="175" spans="29:32" ht="15.75" x14ac:dyDescent="0.25">
      <c r="AC175" s="4"/>
      <c r="AD175" s="4"/>
      <c r="AE175" s="4"/>
    </row>
    <row r="178" spans="29:31" x14ac:dyDescent="0.25">
      <c r="AC178" s="40"/>
      <c r="AD178" s="40"/>
      <c r="AE178" s="40"/>
    </row>
    <row r="180" spans="29:31" x14ac:dyDescent="0.25">
      <c r="AC180" s="40"/>
      <c r="AD180" s="40"/>
      <c r="AE180" s="40"/>
    </row>
    <row r="182" spans="29:31" x14ac:dyDescent="0.25">
      <c r="AC182" s="40"/>
      <c r="AD182" s="40"/>
      <c r="AE182" s="40"/>
    </row>
    <row r="184" spans="29:31" x14ac:dyDescent="0.25">
      <c r="AC184" s="40"/>
      <c r="AD184" s="40"/>
      <c r="AE184" s="40"/>
    </row>
    <row r="188" spans="29:31" x14ac:dyDescent="0.25">
      <c r="AC188" s="40"/>
      <c r="AD188" s="40"/>
      <c r="AE188" s="40"/>
    </row>
    <row r="190" spans="29:31" x14ac:dyDescent="0.25">
      <c r="AC190" s="40"/>
      <c r="AD190" s="40"/>
      <c r="AE190" s="40"/>
    </row>
    <row r="191" spans="29:31" x14ac:dyDescent="0.25">
      <c r="AC191" s="40"/>
      <c r="AD191" s="40"/>
      <c r="AE191" s="40"/>
    </row>
    <row r="192" spans="29:31" x14ac:dyDescent="0.25">
      <c r="AC192" s="40"/>
      <c r="AD192" s="40"/>
      <c r="AE192" s="40"/>
    </row>
    <row r="193" spans="29:32" x14ac:dyDescent="0.25">
      <c r="AC193" s="40"/>
      <c r="AD193" s="40"/>
      <c r="AE193" s="40"/>
    </row>
    <row r="194" spans="29:32" x14ac:dyDescent="0.25">
      <c r="AC194" s="40"/>
      <c r="AD194" s="40"/>
      <c r="AE194" s="40"/>
    </row>
    <row r="195" spans="29:32" x14ac:dyDescent="0.25">
      <c r="AC195" s="40"/>
      <c r="AD195" s="40"/>
      <c r="AE195" s="40"/>
    </row>
    <row r="196" spans="29:32" x14ac:dyDescent="0.25">
      <c r="AC196" s="40"/>
      <c r="AD196" s="40"/>
      <c r="AE196" s="40"/>
    </row>
    <row r="197" spans="29:32" x14ac:dyDescent="0.25">
      <c r="AC197" s="40"/>
      <c r="AD197" s="40"/>
      <c r="AE197" s="40"/>
    </row>
    <row r="198" spans="29:32" x14ac:dyDescent="0.25">
      <c r="AC198" s="40"/>
      <c r="AD198" s="40"/>
      <c r="AE198" s="40"/>
    </row>
    <row r="200" spans="29:32" ht="15.75" x14ac:dyDescent="0.25">
      <c r="AC200" s="4"/>
      <c r="AD200" s="4"/>
      <c r="AE200" s="4"/>
    </row>
    <row r="202" spans="29:32" x14ac:dyDescent="0.25">
      <c r="AC202" s="38"/>
      <c r="AD202" s="38"/>
      <c r="AE202" s="38"/>
      <c r="AF202" s="39"/>
    </row>
    <row r="203" spans="29:32" x14ac:dyDescent="0.25">
      <c r="AC203" s="38"/>
      <c r="AD203" s="38"/>
      <c r="AE203" s="38"/>
      <c r="AF203" s="39"/>
    </row>
    <row r="204" spans="29:32" x14ac:dyDescent="0.25">
      <c r="AC204" s="38"/>
      <c r="AD204" s="38"/>
      <c r="AE204" s="38"/>
    </row>
    <row r="205" spans="29:32" x14ac:dyDescent="0.25">
      <c r="AC205" s="38"/>
      <c r="AD205" s="38"/>
      <c r="AE205" s="38"/>
    </row>
    <row r="207" spans="29:32" ht="15.75" x14ac:dyDescent="0.25">
      <c r="AC207" s="4"/>
      <c r="AD207" s="4"/>
      <c r="AE207" s="4"/>
    </row>
    <row r="215" spans="1:31" x14ac:dyDescent="0.25">
      <c r="AC215" s="34"/>
      <c r="AD215" s="34"/>
      <c r="AE215" s="34"/>
    </row>
    <row r="216" spans="1:31" x14ac:dyDescent="0.25">
      <c r="AC216" s="34"/>
      <c r="AD216" s="34"/>
      <c r="AE216" s="34"/>
    </row>
    <row r="217" spans="1:31" x14ac:dyDescent="0.25">
      <c r="AC217" s="36"/>
    </row>
    <row r="220" spans="1:31" x14ac:dyDescent="0.25">
      <c r="AC220" s="34"/>
      <c r="AD220" s="34"/>
      <c r="AE220" s="34"/>
    </row>
    <row r="221" spans="1:31" x14ac:dyDescent="0.25">
      <c r="AC221" s="34"/>
      <c r="AD221" s="34"/>
      <c r="AE221" s="34"/>
    </row>
    <row r="224" spans="1:31" s="37" customFormat="1" ht="18" x14ac:dyDescent="0.25">
      <c r="A224" s="54"/>
      <c r="B224" s="54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2"/>
      <c r="AD224" s="32"/>
      <c r="AE224" s="32"/>
    </row>
    <row r="226" spans="1:32" x14ac:dyDescent="0.25">
      <c r="AC226" s="38"/>
      <c r="AD226" s="38"/>
      <c r="AE226" s="38"/>
      <c r="AF226" s="31"/>
    </row>
    <row r="227" spans="1:32" x14ac:dyDescent="0.25">
      <c r="AC227" s="38"/>
      <c r="AD227" s="38"/>
      <c r="AE227" s="38"/>
      <c r="AF227" s="31"/>
    </row>
    <row r="228" spans="1:32" x14ac:dyDescent="0.25">
      <c r="AC228" s="38"/>
      <c r="AD228" s="38"/>
      <c r="AE228" s="38"/>
    </row>
    <row r="229" spans="1:32" x14ac:dyDescent="0.25">
      <c r="AC229" s="38"/>
      <c r="AD229" s="38"/>
      <c r="AE229" s="38"/>
    </row>
    <row r="231" spans="1:32" ht="15.75" x14ac:dyDescent="0.25">
      <c r="AC231" s="4"/>
      <c r="AD231" s="4"/>
      <c r="AE231" s="4"/>
    </row>
    <row r="232" spans="1:32" ht="15.75" x14ac:dyDescent="0.25">
      <c r="AC232" s="4"/>
      <c r="AD232" s="4"/>
      <c r="AE232" s="4"/>
    </row>
    <row r="233" spans="1:32" x14ac:dyDescent="0.25">
      <c r="AC233" s="38"/>
      <c r="AD233" s="38"/>
      <c r="AE233" s="38"/>
      <c r="AF233" s="31"/>
    </row>
    <row r="234" spans="1:32" x14ac:dyDescent="0.25">
      <c r="AC234" s="38"/>
      <c r="AD234" s="38"/>
      <c r="AE234" s="38"/>
      <c r="AF234" s="31"/>
    </row>
    <row r="235" spans="1:32" x14ac:dyDescent="0.25">
      <c r="AC235" s="38"/>
      <c r="AD235" s="38"/>
      <c r="AE235" s="38"/>
    </row>
    <row r="236" spans="1:32" x14ac:dyDescent="0.25">
      <c r="AC236" s="36"/>
      <c r="AD236" s="36"/>
      <c r="AE236" s="36"/>
    </row>
    <row r="238" spans="1:32" s="37" customFormat="1" ht="18" x14ac:dyDescent="0.25">
      <c r="A238" s="54"/>
      <c r="B238" s="54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41"/>
      <c r="AD238" s="41"/>
      <c r="AE238" s="41"/>
    </row>
    <row r="239" spans="1:32" ht="15.75" x14ac:dyDescent="0.25">
      <c r="AC239" s="11"/>
      <c r="AD239" s="11"/>
      <c r="AE239" s="11"/>
    </row>
    <row r="240" spans="1:32" x14ac:dyDescent="0.25">
      <c r="AC240" s="38"/>
      <c r="AD240" s="38"/>
      <c r="AE240" s="38"/>
      <c r="AF240" s="31"/>
    </row>
    <row r="241" spans="29:32" x14ac:dyDescent="0.25">
      <c r="AC241" s="38"/>
      <c r="AD241" s="38"/>
      <c r="AE241" s="38"/>
    </row>
    <row r="242" spans="29:32" x14ac:dyDescent="0.25">
      <c r="AC242" s="38"/>
      <c r="AD242" s="38"/>
      <c r="AE242" s="38"/>
    </row>
    <row r="243" spans="29:32" x14ac:dyDescent="0.25">
      <c r="AC243" s="38"/>
      <c r="AD243" s="38"/>
      <c r="AE243" s="38"/>
    </row>
    <row r="244" spans="29:32" x14ac:dyDescent="0.25">
      <c r="AC244" s="38"/>
      <c r="AD244" s="38"/>
      <c r="AE244" s="38"/>
    </row>
    <row r="245" spans="29:32" x14ac:dyDescent="0.25">
      <c r="AC245" s="38"/>
      <c r="AD245" s="38"/>
      <c r="AE245" s="38"/>
      <c r="AF245" s="31"/>
    </row>
    <row r="246" spans="29:32" x14ac:dyDescent="0.25">
      <c r="AC246" s="38"/>
      <c r="AD246" s="38"/>
      <c r="AE246" s="38"/>
      <c r="AF246" s="31"/>
    </row>
    <row r="247" spans="29:32" x14ac:dyDescent="0.25">
      <c r="AC247" s="36"/>
      <c r="AD247" s="36"/>
      <c r="AE247" s="36"/>
      <c r="AF247" s="31"/>
    </row>
    <row r="248" spans="29:32" ht="15.75" x14ac:dyDescent="0.25">
      <c r="AC248" s="11"/>
      <c r="AD248" s="11"/>
      <c r="AE248" s="11"/>
      <c r="AF248" s="31"/>
    </row>
    <row r="249" spans="29:32" ht="15.75" x14ac:dyDescent="0.25">
      <c r="AC249" s="16"/>
      <c r="AD249" s="16"/>
      <c r="AE249" s="16"/>
      <c r="AF249" s="31"/>
    </row>
    <row r="250" spans="29:32" x14ac:dyDescent="0.25">
      <c r="AC250" s="34"/>
      <c r="AD250" s="34"/>
      <c r="AE250" s="34"/>
      <c r="AF250" s="31"/>
    </row>
    <row r="251" spans="29:32" x14ac:dyDescent="0.25">
      <c r="AC251" s="42"/>
      <c r="AD251" s="42"/>
      <c r="AE251" s="42"/>
      <c r="AF251" s="31"/>
    </row>
    <row r="252" spans="29:32" x14ac:dyDescent="0.25">
      <c r="AC252" s="43"/>
      <c r="AD252" s="43"/>
      <c r="AE252" s="43"/>
      <c r="AF252" s="31"/>
    </row>
    <row r="253" spans="29:32" x14ac:dyDescent="0.25">
      <c r="AC253" s="43"/>
      <c r="AD253" s="43"/>
      <c r="AE253" s="43"/>
      <c r="AF253" s="31"/>
    </row>
    <row r="254" spans="29:32" x14ac:dyDescent="0.25">
      <c r="AC254" s="42"/>
      <c r="AD254" s="42"/>
      <c r="AE254" s="42"/>
      <c r="AF254" s="31"/>
    </row>
    <row r="255" spans="29:32" x14ac:dyDescent="0.25">
      <c r="AC255" s="44"/>
      <c r="AD255" s="44"/>
      <c r="AE255" s="44"/>
      <c r="AF255" s="39"/>
    </row>
    <row r="256" spans="29:32" x14ac:dyDescent="0.25">
      <c r="AC256" s="44"/>
      <c r="AD256" s="44"/>
      <c r="AE256" s="44"/>
    </row>
    <row r="257" spans="29:32" x14ac:dyDescent="0.25">
      <c r="AC257" s="45"/>
      <c r="AD257" s="45"/>
      <c r="AE257" s="45"/>
    </row>
    <row r="258" spans="29:32" x14ac:dyDescent="0.25">
      <c r="AC258" s="46"/>
      <c r="AD258" s="46"/>
      <c r="AE258" s="46"/>
      <c r="AF258" s="31"/>
    </row>
    <row r="259" spans="29:32" x14ac:dyDescent="0.25">
      <c r="AC259" s="47"/>
      <c r="AD259" s="47"/>
      <c r="AE259" s="47"/>
    </row>
    <row r="260" spans="29:32" x14ac:dyDescent="0.25">
      <c r="AC260" s="48"/>
      <c r="AD260" s="48"/>
      <c r="AE260" s="48"/>
    </row>
    <row r="261" spans="29:32" x14ac:dyDescent="0.25">
      <c r="AC261" s="47"/>
      <c r="AD261" s="47"/>
      <c r="AE261" s="47"/>
      <c r="AF261" s="34"/>
    </row>
    <row r="262" spans="29:32" x14ac:dyDescent="0.25">
      <c r="AC262" s="47"/>
      <c r="AD262" s="47"/>
      <c r="AE262" s="47"/>
      <c r="AF262" s="34"/>
    </row>
    <row r="263" spans="29:32" x14ac:dyDescent="0.25">
      <c r="AC263" s="47"/>
      <c r="AD263" s="47"/>
      <c r="AE263" s="47"/>
      <c r="AF263" s="34"/>
    </row>
    <row r="264" spans="29:32" x14ac:dyDescent="0.25">
      <c r="AC264" s="47"/>
      <c r="AD264" s="47"/>
      <c r="AE264" s="47"/>
    </row>
    <row r="265" spans="29:32" x14ac:dyDescent="0.25">
      <c r="AC265" s="47"/>
      <c r="AD265" s="47"/>
      <c r="AE265" s="47"/>
    </row>
    <row r="266" spans="29:32" x14ac:dyDescent="0.25">
      <c r="AC266" s="48"/>
      <c r="AD266" s="48"/>
      <c r="AE266" s="48"/>
    </row>
    <row r="267" spans="29:32" x14ac:dyDescent="0.25">
      <c r="AC267" s="47"/>
      <c r="AD267" s="47"/>
      <c r="AE267" s="47"/>
    </row>
    <row r="268" spans="29:32" x14ac:dyDescent="0.25">
      <c r="AC268" s="42"/>
      <c r="AD268" s="42"/>
      <c r="AE268" s="42"/>
    </row>
    <row r="269" spans="29:32" x14ac:dyDescent="0.25">
      <c r="AC269" s="38"/>
      <c r="AD269" s="38"/>
      <c r="AE269" s="38"/>
      <c r="AF269" s="31"/>
    </row>
    <row r="270" spans="29:32" x14ac:dyDescent="0.25">
      <c r="AC270" s="38"/>
      <c r="AD270" s="38"/>
      <c r="AE270" s="38"/>
    </row>
    <row r="271" spans="29:32" x14ac:dyDescent="0.25">
      <c r="AC271" s="38"/>
      <c r="AD271" s="38"/>
      <c r="AE271" s="38"/>
    </row>
    <row r="272" spans="29:32" x14ac:dyDescent="0.25">
      <c r="AC272" s="38"/>
      <c r="AD272" s="38"/>
      <c r="AE272" s="38"/>
    </row>
    <row r="273" spans="29:32" x14ac:dyDescent="0.25">
      <c r="AC273" s="38"/>
      <c r="AD273" s="38"/>
      <c r="AE273" s="38"/>
    </row>
    <row r="274" spans="29:32" x14ac:dyDescent="0.25">
      <c r="AC274" s="38"/>
      <c r="AD274" s="38"/>
      <c r="AE274" s="38"/>
    </row>
    <row r="275" spans="29:32" x14ac:dyDescent="0.25">
      <c r="AC275" s="36"/>
      <c r="AD275" s="36"/>
      <c r="AE275" s="36"/>
    </row>
    <row r="276" spans="29:32" x14ac:dyDescent="0.25">
      <c r="AC276" s="49"/>
      <c r="AD276" s="49"/>
      <c r="AE276" s="49"/>
    </row>
    <row r="277" spans="29:32" x14ac:dyDescent="0.25">
      <c r="AC277" s="49"/>
      <c r="AD277" s="49"/>
      <c r="AE277" s="49"/>
    </row>
    <row r="278" spans="29:32" x14ac:dyDescent="0.25">
      <c r="AF278" s="31"/>
    </row>
    <row r="303" spans="29:32" x14ac:dyDescent="0.25">
      <c r="AF303" s="31"/>
    </row>
    <row r="304" spans="29:32" x14ac:dyDescent="0.25">
      <c r="AC304" s="36"/>
      <c r="AD304" s="36"/>
      <c r="AE304" s="36"/>
      <c r="AF304" s="31"/>
    </row>
    <row r="305" spans="29:32" ht="15.75" x14ac:dyDescent="0.25">
      <c r="AC305" s="11"/>
      <c r="AD305" s="11"/>
      <c r="AE305" s="11"/>
      <c r="AF305" s="31"/>
    </row>
    <row r="306" spans="29:32" x14ac:dyDescent="0.25">
      <c r="AC306" s="36"/>
      <c r="AD306" s="36"/>
      <c r="AE306" s="36"/>
      <c r="AF306" s="31"/>
    </row>
    <row r="307" spans="29:32" x14ac:dyDescent="0.25">
      <c r="AC307" s="38"/>
      <c r="AD307" s="38"/>
      <c r="AE307" s="38"/>
      <c r="AF307" s="39"/>
    </row>
    <row r="308" spans="29:32" x14ac:dyDescent="0.25">
      <c r="AC308" s="38"/>
      <c r="AD308" s="38"/>
      <c r="AE308" s="38"/>
      <c r="AF308" s="39"/>
    </row>
    <row r="309" spans="29:32" x14ac:dyDescent="0.25">
      <c r="AC309" s="42"/>
      <c r="AD309" s="42"/>
      <c r="AE309" s="42"/>
      <c r="AF309" s="31"/>
    </row>
    <row r="310" spans="29:32" x14ac:dyDescent="0.25">
      <c r="AC310" s="35"/>
      <c r="AD310" s="35"/>
      <c r="AE310" s="35"/>
      <c r="AF310" s="31"/>
    </row>
    <row r="311" spans="29:32" x14ac:dyDescent="0.25">
      <c r="AC311" s="38"/>
      <c r="AD311" s="38"/>
      <c r="AE311" s="38"/>
      <c r="AF311" s="31"/>
    </row>
    <row r="312" spans="29:32" x14ac:dyDescent="0.25">
      <c r="AC312" s="38"/>
      <c r="AD312" s="38"/>
      <c r="AE312" s="38"/>
      <c r="AF312" s="31"/>
    </row>
    <row r="313" spans="29:32" x14ac:dyDescent="0.25">
      <c r="AC313" s="38"/>
      <c r="AD313" s="38"/>
      <c r="AE313" s="38"/>
      <c r="AF313" s="31"/>
    </row>
    <row r="314" spans="29:32" x14ac:dyDescent="0.25">
      <c r="AC314" s="50"/>
      <c r="AD314" s="50"/>
      <c r="AE314" s="50"/>
      <c r="AF314" s="31"/>
    </row>
    <row r="315" spans="29:32" x14ac:dyDescent="0.25">
      <c r="AC315" s="35"/>
      <c r="AD315" s="35"/>
      <c r="AE315" s="35"/>
      <c r="AF315" s="31"/>
    </row>
    <row r="316" spans="29:32" x14ac:dyDescent="0.25">
      <c r="AC316" s="38"/>
      <c r="AD316" s="38"/>
      <c r="AE316" s="38"/>
      <c r="AF316" s="31"/>
    </row>
    <row r="317" spans="29:32" x14ac:dyDescent="0.25">
      <c r="AC317" s="38"/>
      <c r="AD317" s="38"/>
      <c r="AE317" s="38"/>
      <c r="AF317" s="31"/>
    </row>
    <row r="318" spans="29:32" x14ac:dyDescent="0.25">
      <c r="AC318" s="38"/>
      <c r="AD318" s="38"/>
      <c r="AE318" s="38"/>
      <c r="AF318" s="31"/>
    </row>
    <row r="319" spans="29:32" x14ac:dyDescent="0.25">
      <c r="AC319" s="38"/>
      <c r="AD319" s="38"/>
      <c r="AE319" s="38"/>
      <c r="AF319" s="31"/>
    </row>
    <row r="320" spans="29:32" x14ac:dyDescent="0.25">
      <c r="AC320" s="36"/>
      <c r="AD320" s="36"/>
      <c r="AE320" s="36"/>
      <c r="AF320" s="31"/>
    </row>
    <row r="322" spans="29:32" x14ac:dyDescent="0.25">
      <c r="AF322" s="31"/>
    </row>
    <row r="335" spans="29:32" x14ac:dyDescent="0.25">
      <c r="AC335" s="40"/>
      <c r="AD335" s="40"/>
      <c r="AE335" s="40"/>
    </row>
    <row r="336" spans="29:32" x14ac:dyDescent="0.25">
      <c r="AC336" s="35"/>
      <c r="AD336" s="35"/>
      <c r="AE336" s="35"/>
      <c r="AF336" s="31"/>
    </row>
    <row r="337" spans="29:32" x14ac:dyDescent="0.25">
      <c r="AC337" s="35"/>
      <c r="AD337" s="35"/>
      <c r="AE337" s="35"/>
      <c r="AF337" s="31"/>
    </row>
    <row r="338" spans="29:32" x14ac:dyDescent="0.25">
      <c r="AC338" s="38"/>
      <c r="AD338" s="38"/>
      <c r="AE338" s="38"/>
      <c r="AF338" s="39"/>
    </row>
    <row r="339" spans="29:32" x14ac:dyDescent="0.25">
      <c r="AC339" s="38"/>
      <c r="AD339" s="38"/>
      <c r="AE339" s="38"/>
    </row>
    <row r="340" spans="29:32" x14ac:dyDescent="0.25">
      <c r="AC340" s="38"/>
      <c r="AD340" s="38"/>
      <c r="AE340" s="38"/>
    </row>
    <row r="341" spans="29:32" x14ac:dyDescent="0.25">
      <c r="AC341" s="36"/>
      <c r="AD341" s="36"/>
      <c r="AE341" s="36"/>
    </row>
    <row r="346" spans="29:32" x14ac:dyDescent="0.25">
      <c r="AF346" s="31"/>
    </row>
    <row r="353" spans="29:32" x14ac:dyDescent="0.25">
      <c r="AC353" s="33"/>
      <c r="AD353" s="33"/>
      <c r="AE353" s="33"/>
    </row>
    <row r="354" spans="29:32" x14ac:dyDescent="0.25">
      <c r="AC354" s="51"/>
      <c r="AD354" s="51"/>
      <c r="AE354" s="51"/>
      <c r="AF354" s="39"/>
    </row>
    <row r="355" spans="29:32" x14ac:dyDescent="0.25">
      <c r="AC355" s="51"/>
      <c r="AD355" s="51"/>
      <c r="AE355" s="51"/>
      <c r="AF355" s="39"/>
    </row>
    <row r="356" spans="29:32" x14ac:dyDescent="0.25">
      <c r="AC356" s="51"/>
      <c r="AD356" s="51"/>
      <c r="AE356" s="51"/>
      <c r="AF356" s="39"/>
    </row>
    <row r="357" spans="29:32" x14ac:dyDescent="0.25">
      <c r="AC357" s="51"/>
      <c r="AD357" s="51"/>
      <c r="AE357" s="51"/>
      <c r="AF357" s="39"/>
    </row>
    <row r="358" spans="29:32" x14ac:dyDescent="0.25">
      <c r="AC358" s="51"/>
      <c r="AD358" s="51"/>
      <c r="AE358" s="51"/>
      <c r="AF358" s="39"/>
    </row>
    <row r="359" spans="29:32" x14ac:dyDescent="0.25">
      <c r="AC359" s="51"/>
      <c r="AD359" s="51"/>
      <c r="AE359" s="51"/>
    </row>
    <row r="360" spans="29:32" x14ac:dyDescent="0.25">
      <c r="AC360" s="40"/>
      <c r="AD360" s="40"/>
      <c r="AE360" s="40"/>
    </row>
    <row r="361" spans="29:32" x14ac:dyDescent="0.25">
      <c r="AF361" s="31"/>
    </row>
    <row r="362" spans="29:32" x14ac:dyDescent="0.25">
      <c r="AF362" s="31"/>
    </row>
    <row r="363" spans="29:32" x14ac:dyDescent="0.25">
      <c r="AF363" s="31"/>
    </row>
    <row r="364" spans="29:32" x14ac:dyDescent="0.25">
      <c r="AF364" s="31"/>
    </row>
    <row r="365" spans="29:32" x14ac:dyDescent="0.25">
      <c r="AF365" s="31"/>
    </row>
    <row r="368" spans="29:32" x14ac:dyDescent="0.25">
      <c r="AF368" s="31"/>
    </row>
    <row r="384" spans="32:32" x14ac:dyDescent="0.25">
      <c r="AF384" s="31"/>
    </row>
    <row r="385" spans="29:32" x14ac:dyDescent="0.25">
      <c r="AF385" s="31"/>
    </row>
    <row r="389" spans="29:32" x14ac:dyDescent="0.25">
      <c r="AF389" s="31"/>
    </row>
    <row r="391" spans="29:32" x14ac:dyDescent="0.25">
      <c r="AF391" s="39"/>
    </row>
    <row r="392" spans="29:32" x14ac:dyDescent="0.25">
      <c r="AF392" s="39"/>
    </row>
    <row r="395" spans="29:32" x14ac:dyDescent="0.25">
      <c r="AF395" s="39"/>
    </row>
    <row r="396" spans="29:32" x14ac:dyDescent="0.25">
      <c r="AC396" s="38"/>
      <c r="AD396" s="38"/>
      <c r="AE396" s="38"/>
    </row>
    <row r="397" spans="29:32" x14ac:dyDescent="0.25">
      <c r="AC397" s="52"/>
      <c r="AD397" s="52"/>
      <c r="AE397" s="52"/>
    </row>
    <row r="398" spans="29:32" x14ac:dyDescent="0.25">
      <c r="AC398" s="33"/>
      <c r="AD398" s="33"/>
      <c r="AE398" s="33"/>
    </row>
    <row r="399" spans="29:32" x14ac:dyDescent="0.25">
      <c r="AC399" s="38"/>
      <c r="AD399" s="38"/>
      <c r="AE399" s="38"/>
      <c r="AF399" s="39"/>
    </row>
    <row r="400" spans="29:32" x14ac:dyDescent="0.25">
      <c r="AC400" s="38"/>
      <c r="AD400" s="38"/>
      <c r="AE400" s="38"/>
      <c r="AF400" s="39"/>
    </row>
    <row r="401" spans="29:32" x14ac:dyDescent="0.25">
      <c r="AC401" s="36"/>
      <c r="AD401" s="36"/>
      <c r="AE401" s="36"/>
    </row>
    <row r="402" spans="29:32" x14ac:dyDescent="0.25">
      <c r="AC402" s="38"/>
      <c r="AD402" s="38"/>
      <c r="AE402" s="38"/>
      <c r="AF402" s="31"/>
    </row>
    <row r="403" spans="29:32" x14ac:dyDescent="0.25">
      <c r="AC403" s="38"/>
      <c r="AD403" s="38"/>
      <c r="AE403" s="38"/>
      <c r="AF403" s="31"/>
    </row>
    <row r="404" spans="29:32" x14ac:dyDescent="0.25">
      <c r="AC404" s="38"/>
      <c r="AD404" s="38"/>
      <c r="AE404" s="38"/>
      <c r="AF404" s="31"/>
    </row>
    <row r="405" spans="29:32" x14ac:dyDescent="0.25">
      <c r="AC405" s="36"/>
      <c r="AD405" s="36"/>
      <c r="AE405" s="36"/>
      <c r="AF405" s="31"/>
    </row>
    <row r="406" spans="29:32" x14ac:dyDescent="0.25">
      <c r="AC406" s="33"/>
      <c r="AD406" s="33"/>
      <c r="AE406" s="33"/>
    </row>
    <row r="407" spans="29:32" x14ac:dyDescent="0.25">
      <c r="AC407" s="38"/>
      <c r="AD407" s="38"/>
      <c r="AE407" s="38"/>
      <c r="AF407" s="39"/>
    </row>
    <row r="408" spans="29:32" x14ac:dyDescent="0.25">
      <c r="AC408" s="38"/>
      <c r="AD408" s="38"/>
      <c r="AE408" s="38"/>
      <c r="AF408" s="31"/>
    </row>
    <row r="409" spans="29:32" x14ac:dyDescent="0.25">
      <c r="AC409" s="38"/>
      <c r="AD409" s="38"/>
      <c r="AE409" s="38"/>
    </row>
    <row r="410" spans="29:32" x14ac:dyDescent="0.25">
      <c r="AC410" s="38"/>
      <c r="AD410" s="38"/>
      <c r="AE410" s="38"/>
    </row>
    <row r="411" spans="29:32" x14ac:dyDescent="0.25">
      <c r="AC411" s="38"/>
      <c r="AD411" s="38"/>
      <c r="AE411" s="38"/>
    </row>
    <row r="412" spans="29:32" x14ac:dyDescent="0.25">
      <c r="AC412" s="38"/>
      <c r="AD412" s="38"/>
      <c r="AE412" s="38"/>
    </row>
    <row r="413" spans="29:32" x14ac:dyDescent="0.25">
      <c r="AC413" s="38"/>
      <c r="AD413" s="38"/>
      <c r="AE413" s="38"/>
    </row>
    <row r="414" spans="29:32" x14ac:dyDescent="0.25">
      <c r="AC414" s="38"/>
      <c r="AD414" s="38"/>
      <c r="AE414" s="38"/>
    </row>
    <row r="415" spans="29:32" x14ac:dyDescent="0.25">
      <c r="AC415" s="38"/>
      <c r="AD415" s="38"/>
      <c r="AE415" s="38"/>
    </row>
    <row r="416" spans="29:32" x14ac:dyDescent="0.25">
      <c r="AC416" s="38"/>
      <c r="AD416" s="38"/>
      <c r="AE416" s="38"/>
    </row>
    <row r="418" spans="1:32" x14ac:dyDescent="0.25">
      <c r="AC418" s="35"/>
      <c r="AD418" s="35"/>
      <c r="AE418" s="35"/>
    </row>
    <row r="419" spans="1:32" x14ac:dyDescent="0.25">
      <c r="AC419" s="38"/>
      <c r="AD419" s="38"/>
      <c r="AE419" s="38"/>
      <c r="AF419" s="39"/>
    </row>
    <row r="420" spans="1:32" x14ac:dyDescent="0.25">
      <c r="AC420" s="38"/>
      <c r="AD420" s="38"/>
      <c r="AE420" s="38"/>
      <c r="AF420" s="39"/>
    </row>
    <row r="421" spans="1:32" x14ac:dyDescent="0.25">
      <c r="AC421" s="38"/>
      <c r="AD421" s="38"/>
      <c r="AE421" s="38"/>
    </row>
    <row r="426" spans="1:32" s="37" customFormat="1" ht="18" x14ac:dyDescent="0.25">
      <c r="A426" s="54"/>
      <c r="B426" s="54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8"/>
      <c r="AD426" s="38"/>
      <c r="AE426" s="38"/>
    </row>
    <row r="427" spans="1:32" s="37" customFormat="1" ht="18" x14ac:dyDescent="0.25">
      <c r="A427" s="54"/>
      <c r="B427" s="54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</row>
    <row r="428" spans="1:32" x14ac:dyDescent="0.25">
      <c r="AC428" s="38"/>
      <c r="AD428" s="38"/>
      <c r="AE428" s="38"/>
    </row>
    <row r="429" spans="1:32" x14ac:dyDescent="0.25">
      <c r="AF429" s="39"/>
    </row>
    <row r="430" spans="1:32" x14ac:dyDescent="0.25">
      <c r="AC430" s="38"/>
      <c r="AD430" s="38"/>
      <c r="AE430" s="38"/>
    </row>
    <row r="432" spans="1:32" x14ac:dyDescent="0.25">
      <c r="AC432" s="38"/>
      <c r="AD432" s="38"/>
      <c r="AE432" s="38"/>
    </row>
    <row r="434" spans="1:32" x14ac:dyDescent="0.25">
      <c r="AC434" s="38"/>
      <c r="AD434" s="38"/>
      <c r="AE434" s="38"/>
    </row>
    <row r="436" spans="1:32" x14ac:dyDescent="0.25">
      <c r="AC436" s="38"/>
      <c r="AD436" s="38"/>
      <c r="AE436" s="38"/>
    </row>
    <row r="438" spans="1:32" x14ac:dyDescent="0.25">
      <c r="AC438" s="38"/>
      <c r="AD438" s="38"/>
      <c r="AE438" s="38"/>
    </row>
    <row r="440" spans="1:32" s="32" customFormat="1" ht="18" x14ac:dyDescent="0.25">
      <c r="A440" s="54"/>
      <c r="B440" s="54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8"/>
      <c r="AD440" s="38"/>
      <c r="AE440" s="38"/>
    </row>
    <row r="442" spans="1:32" x14ac:dyDescent="0.25">
      <c r="AC442" s="38"/>
      <c r="AD442" s="38"/>
      <c r="AE442" s="38"/>
      <c r="AF442" s="39"/>
    </row>
    <row r="444" spans="1:32" x14ac:dyDescent="0.25">
      <c r="AC444" s="38"/>
      <c r="AD444" s="38"/>
      <c r="AE444" s="38"/>
    </row>
    <row r="447" spans="1:32" s="37" customFormat="1" ht="18" x14ac:dyDescent="0.25">
      <c r="A447" s="54"/>
      <c r="B447" s="54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41"/>
      <c r="AD447" s="41"/>
      <c r="AE447" s="41"/>
    </row>
    <row r="456" spans="32:32" x14ac:dyDescent="0.25">
      <c r="AF456" s="53"/>
    </row>
  </sheetData>
  <mergeCells count="867">
    <mergeCell ref="A35:B35"/>
    <mergeCell ref="R66:T66"/>
    <mergeCell ref="R67:T6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D66:AG66"/>
    <mergeCell ref="AD67:AG67"/>
    <mergeCell ref="AH64:AK64"/>
    <mergeCell ref="AH65:AK65"/>
    <mergeCell ref="AH66:AK66"/>
    <mergeCell ref="AH67:AK67"/>
    <mergeCell ref="AL64:AO64"/>
    <mergeCell ref="AL65:AO65"/>
    <mergeCell ref="AL66:AO66"/>
    <mergeCell ref="AL67:AO67"/>
    <mergeCell ref="W66:Y66"/>
    <mergeCell ref="W67:Y67"/>
    <mergeCell ref="U64:V64"/>
    <mergeCell ref="U65:V65"/>
    <mergeCell ref="U66:V66"/>
    <mergeCell ref="U67:V67"/>
    <mergeCell ref="Z64:AC64"/>
    <mergeCell ref="Z65:AC65"/>
    <mergeCell ref="Z66:AC66"/>
    <mergeCell ref="Z67:AC67"/>
    <mergeCell ref="A67:B6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R35:T35"/>
    <mergeCell ref="U35:V35"/>
    <mergeCell ref="W35:Y35"/>
    <mergeCell ref="Z35:AC35"/>
    <mergeCell ref="AD35:AG35"/>
    <mergeCell ref="AH35:AK35"/>
    <mergeCell ref="AL35:AO35"/>
    <mergeCell ref="AH58:AK58"/>
    <mergeCell ref="AL58:AO58"/>
    <mergeCell ref="AH59:AK59"/>
    <mergeCell ref="AL59:AO59"/>
    <mergeCell ref="U56:V56"/>
    <mergeCell ref="W56:Y56"/>
    <mergeCell ref="Z56:AC56"/>
    <mergeCell ref="AD56:AG56"/>
    <mergeCell ref="AH56:AK56"/>
    <mergeCell ref="AL56:AO56"/>
    <mergeCell ref="R57:T57"/>
    <mergeCell ref="U57:V57"/>
    <mergeCell ref="W57:Y57"/>
    <mergeCell ref="Z57:AC57"/>
    <mergeCell ref="AD57:AG57"/>
    <mergeCell ref="C65:Q65"/>
    <mergeCell ref="W64:Y64"/>
    <mergeCell ref="W65:Y65"/>
    <mergeCell ref="AD64:AG64"/>
    <mergeCell ref="AD65:AG65"/>
    <mergeCell ref="R64:T64"/>
    <mergeCell ref="R65:T65"/>
    <mergeCell ref="R33:T33"/>
    <mergeCell ref="U33:V33"/>
    <mergeCell ref="W33:Y33"/>
    <mergeCell ref="Z33:AC33"/>
    <mergeCell ref="AD33:AG33"/>
    <mergeCell ref="R58:T58"/>
    <mergeCell ref="U58:V58"/>
    <mergeCell ref="W58:Y58"/>
    <mergeCell ref="Z58:AC58"/>
    <mergeCell ref="AD58:AG58"/>
    <mergeCell ref="R59:T59"/>
    <mergeCell ref="U59:V59"/>
    <mergeCell ref="W59:Y59"/>
    <mergeCell ref="Z59:AC59"/>
    <mergeCell ref="AD59:AG59"/>
    <mergeCell ref="R56:T56"/>
    <mergeCell ref="W52:Y52"/>
    <mergeCell ref="AH33:AK33"/>
    <mergeCell ref="AL33:AO33"/>
    <mergeCell ref="R34:T34"/>
    <mergeCell ref="U34:V34"/>
    <mergeCell ref="W34:Y34"/>
    <mergeCell ref="Z34:AC34"/>
    <mergeCell ref="AD34:AG34"/>
    <mergeCell ref="AH34:AK34"/>
    <mergeCell ref="AL34:AO34"/>
    <mergeCell ref="R31:T31"/>
    <mergeCell ref="U31:V31"/>
    <mergeCell ref="W31:Y31"/>
    <mergeCell ref="Z31:AC31"/>
    <mergeCell ref="AD31:AG31"/>
    <mergeCell ref="AH31:AK31"/>
    <mergeCell ref="AL31:AO31"/>
    <mergeCell ref="R32:T32"/>
    <mergeCell ref="U32:V32"/>
    <mergeCell ref="W32:Y32"/>
    <mergeCell ref="Z32:AC32"/>
    <mergeCell ref="AD32:AG32"/>
    <mergeCell ref="AH32:AK32"/>
    <mergeCell ref="AL32:AO32"/>
    <mergeCell ref="R29:T29"/>
    <mergeCell ref="U29:V29"/>
    <mergeCell ref="W29:Y29"/>
    <mergeCell ref="Z29:AC29"/>
    <mergeCell ref="AD29:AG29"/>
    <mergeCell ref="AH29:AK29"/>
    <mergeCell ref="AL29:AO29"/>
    <mergeCell ref="R30:T30"/>
    <mergeCell ref="U30:V30"/>
    <mergeCell ref="W30:Y30"/>
    <mergeCell ref="Z30:AC30"/>
    <mergeCell ref="AD30:AG30"/>
    <mergeCell ref="AH30:AK30"/>
    <mergeCell ref="AL30:AO30"/>
    <mergeCell ref="R27:T27"/>
    <mergeCell ref="U27:V27"/>
    <mergeCell ref="W27:Y27"/>
    <mergeCell ref="Z27:AC27"/>
    <mergeCell ref="AD27:AG27"/>
    <mergeCell ref="AH27:AK27"/>
    <mergeCell ref="AL27:AO27"/>
    <mergeCell ref="R28:T28"/>
    <mergeCell ref="U28:V28"/>
    <mergeCell ref="W28:Y28"/>
    <mergeCell ref="Z28:AC28"/>
    <mergeCell ref="AD28:AG28"/>
    <mergeCell ref="AH28:AK28"/>
    <mergeCell ref="AL28:AO28"/>
    <mergeCell ref="R25:T25"/>
    <mergeCell ref="U25:V25"/>
    <mergeCell ref="W25:Y25"/>
    <mergeCell ref="Z25:AC25"/>
    <mergeCell ref="AD25:AG25"/>
    <mergeCell ref="AH25:AK25"/>
    <mergeCell ref="AL25:AO25"/>
    <mergeCell ref="R26:T26"/>
    <mergeCell ref="U26:V26"/>
    <mergeCell ref="W26:Y26"/>
    <mergeCell ref="Z26:AC26"/>
    <mergeCell ref="AD26:AG26"/>
    <mergeCell ref="AH26:AK26"/>
    <mergeCell ref="AL26:AO26"/>
    <mergeCell ref="R23:T23"/>
    <mergeCell ref="U23:V23"/>
    <mergeCell ref="W23:Y23"/>
    <mergeCell ref="Z23:AC23"/>
    <mergeCell ref="AD23:AG23"/>
    <mergeCell ref="AH23:AK23"/>
    <mergeCell ref="AL23:AO23"/>
    <mergeCell ref="R24:T24"/>
    <mergeCell ref="U24:V24"/>
    <mergeCell ref="W24:Y24"/>
    <mergeCell ref="Z24:AC24"/>
    <mergeCell ref="AD24:AG24"/>
    <mergeCell ref="AH24:AK24"/>
    <mergeCell ref="AL24:AO24"/>
    <mergeCell ref="R21:T21"/>
    <mergeCell ref="U21:V21"/>
    <mergeCell ref="W21:Y21"/>
    <mergeCell ref="Z21:AC21"/>
    <mergeCell ref="AD21:AG21"/>
    <mergeCell ref="AH21:AK21"/>
    <mergeCell ref="AL21:AO21"/>
    <mergeCell ref="R22:T22"/>
    <mergeCell ref="U22:V22"/>
    <mergeCell ref="W22:Y22"/>
    <mergeCell ref="Z22:AC22"/>
    <mergeCell ref="AD22:AG22"/>
    <mergeCell ref="AH22:AK22"/>
    <mergeCell ref="AL22:AO22"/>
    <mergeCell ref="R19:T19"/>
    <mergeCell ref="U19:V19"/>
    <mergeCell ref="W19:Y19"/>
    <mergeCell ref="Z19:AC19"/>
    <mergeCell ref="AD19:AG19"/>
    <mergeCell ref="AH19:AK19"/>
    <mergeCell ref="AL19:AO19"/>
    <mergeCell ref="R20:T20"/>
    <mergeCell ref="U20:V20"/>
    <mergeCell ref="W20:Y20"/>
    <mergeCell ref="Z20:AC20"/>
    <mergeCell ref="AD20:AG20"/>
    <mergeCell ref="AH20:AK20"/>
    <mergeCell ref="AL20:AO20"/>
    <mergeCell ref="R17:T17"/>
    <mergeCell ref="U17:V17"/>
    <mergeCell ref="W17:Y17"/>
    <mergeCell ref="Z17:AC17"/>
    <mergeCell ref="AD17:AG17"/>
    <mergeCell ref="AH17:AK17"/>
    <mergeCell ref="AL17:AO17"/>
    <mergeCell ref="R18:T18"/>
    <mergeCell ref="U18:V18"/>
    <mergeCell ref="W18:Y18"/>
    <mergeCell ref="Z18:AC18"/>
    <mergeCell ref="AD18:AG18"/>
    <mergeCell ref="AH18:AK18"/>
    <mergeCell ref="AL18:AO18"/>
    <mergeCell ref="R15:T15"/>
    <mergeCell ref="U15:V15"/>
    <mergeCell ref="W15:Y15"/>
    <mergeCell ref="Z15:AC15"/>
    <mergeCell ref="AD15:AG15"/>
    <mergeCell ref="AH15:AK15"/>
    <mergeCell ref="AL15:AO15"/>
    <mergeCell ref="R16:T16"/>
    <mergeCell ref="U16:V16"/>
    <mergeCell ref="W16:Y16"/>
    <mergeCell ref="Z16:AC16"/>
    <mergeCell ref="AD16:AG16"/>
    <mergeCell ref="AH16:AK16"/>
    <mergeCell ref="AL16:AO16"/>
    <mergeCell ref="R13:T13"/>
    <mergeCell ref="U13:V13"/>
    <mergeCell ref="W13:Y13"/>
    <mergeCell ref="Z13:AC13"/>
    <mergeCell ref="AD13:AG13"/>
    <mergeCell ref="AH13:AK13"/>
    <mergeCell ref="AL13:AO13"/>
    <mergeCell ref="R14:T14"/>
    <mergeCell ref="U14:V14"/>
    <mergeCell ref="W14:Y14"/>
    <mergeCell ref="Z14:AC14"/>
    <mergeCell ref="AD14:AG14"/>
    <mergeCell ref="AH14:AK14"/>
    <mergeCell ref="AL14:AO14"/>
    <mergeCell ref="AH57:AK57"/>
    <mergeCell ref="AL57:AO57"/>
    <mergeCell ref="U54:V54"/>
    <mergeCell ref="W54:Y54"/>
    <mergeCell ref="Z54:AC54"/>
    <mergeCell ref="AD54:AG54"/>
    <mergeCell ref="AH54:AK54"/>
    <mergeCell ref="AL54:AO54"/>
    <mergeCell ref="R55:T55"/>
    <mergeCell ref="U55:V55"/>
    <mergeCell ref="W55:Y55"/>
    <mergeCell ref="Z55:AC55"/>
    <mergeCell ref="AD55:AG55"/>
    <mergeCell ref="AH55:AK55"/>
    <mergeCell ref="AL55:AO55"/>
    <mergeCell ref="Z52:AC52"/>
    <mergeCell ref="AD52:AG52"/>
    <mergeCell ref="AH52:AK52"/>
    <mergeCell ref="AL52:AO52"/>
    <mergeCell ref="R53:T53"/>
    <mergeCell ref="U53:V53"/>
    <mergeCell ref="W53:Y53"/>
    <mergeCell ref="Z53:AC53"/>
    <mergeCell ref="AD53:AG53"/>
    <mergeCell ref="AH53:AK53"/>
    <mergeCell ref="AL53:AO53"/>
    <mergeCell ref="W50:Y50"/>
    <mergeCell ref="Z50:AC50"/>
    <mergeCell ref="AD50:AG50"/>
    <mergeCell ref="AH50:AK50"/>
    <mergeCell ref="AL50:AO50"/>
    <mergeCell ref="R51:T51"/>
    <mergeCell ref="U51:V51"/>
    <mergeCell ref="W51:Y51"/>
    <mergeCell ref="Z51:AC51"/>
    <mergeCell ref="AD51:AG51"/>
    <mergeCell ref="AH51:AK51"/>
    <mergeCell ref="AL51:AO51"/>
    <mergeCell ref="W48:Y48"/>
    <mergeCell ref="Z48:AC48"/>
    <mergeCell ref="AD48:AG48"/>
    <mergeCell ref="AH48:AK48"/>
    <mergeCell ref="AL48:AO48"/>
    <mergeCell ref="R49:T49"/>
    <mergeCell ref="U49:V49"/>
    <mergeCell ref="W49:Y49"/>
    <mergeCell ref="Z49:AC49"/>
    <mergeCell ref="AD49:AG49"/>
    <mergeCell ref="AH49:AK49"/>
    <mergeCell ref="AL49:AO49"/>
    <mergeCell ref="W46:Y46"/>
    <mergeCell ref="Z46:AC46"/>
    <mergeCell ref="AD46:AG46"/>
    <mergeCell ref="AH46:AK46"/>
    <mergeCell ref="AL46:AO46"/>
    <mergeCell ref="R47:T47"/>
    <mergeCell ref="U47:V47"/>
    <mergeCell ref="W47:Y47"/>
    <mergeCell ref="Z47:AC47"/>
    <mergeCell ref="AD47:AG47"/>
    <mergeCell ref="AH47:AK47"/>
    <mergeCell ref="AL47:AO47"/>
    <mergeCell ref="W44:Y44"/>
    <mergeCell ref="Z44:AC44"/>
    <mergeCell ref="AD44:AG44"/>
    <mergeCell ref="AH44:AK44"/>
    <mergeCell ref="AL44:AO44"/>
    <mergeCell ref="R45:T45"/>
    <mergeCell ref="U45:V45"/>
    <mergeCell ref="W45:Y45"/>
    <mergeCell ref="Z45:AC45"/>
    <mergeCell ref="AD45:AG45"/>
    <mergeCell ref="AH45:AK45"/>
    <mergeCell ref="AL45:AO45"/>
    <mergeCell ref="W42:Y42"/>
    <mergeCell ref="Z42:AC42"/>
    <mergeCell ref="AD42:AG42"/>
    <mergeCell ref="AH42:AK42"/>
    <mergeCell ref="AL42:AO42"/>
    <mergeCell ref="R43:T43"/>
    <mergeCell ref="U43:V43"/>
    <mergeCell ref="W43:Y43"/>
    <mergeCell ref="Z43:AC43"/>
    <mergeCell ref="AD43:AG43"/>
    <mergeCell ref="AH43:AK43"/>
    <mergeCell ref="AL43:AO43"/>
    <mergeCell ref="W40:Y40"/>
    <mergeCell ref="Z40:AC40"/>
    <mergeCell ref="AD40:AG40"/>
    <mergeCell ref="AH40:AK40"/>
    <mergeCell ref="AL40:AO40"/>
    <mergeCell ref="R41:T41"/>
    <mergeCell ref="U41:V41"/>
    <mergeCell ref="W41:Y41"/>
    <mergeCell ref="Z41:AC41"/>
    <mergeCell ref="AD41:AG41"/>
    <mergeCell ref="AH41:AK41"/>
    <mergeCell ref="AL41:AO41"/>
    <mergeCell ref="W38:Y38"/>
    <mergeCell ref="Z38:AC38"/>
    <mergeCell ref="AD38:AG38"/>
    <mergeCell ref="AH38:AK38"/>
    <mergeCell ref="AL38:AO38"/>
    <mergeCell ref="R39:T39"/>
    <mergeCell ref="U39:V39"/>
    <mergeCell ref="W39:Y39"/>
    <mergeCell ref="Z39:AC39"/>
    <mergeCell ref="AD39:AG39"/>
    <mergeCell ref="AH39:AK39"/>
    <mergeCell ref="AL39:AO39"/>
    <mergeCell ref="C59:Q59"/>
    <mergeCell ref="R38:T38"/>
    <mergeCell ref="U38:V38"/>
    <mergeCell ref="R40:T40"/>
    <mergeCell ref="U40:V40"/>
    <mergeCell ref="R42:T42"/>
    <mergeCell ref="U42:V42"/>
    <mergeCell ref="R44:T44"/>
    <mergeCell ref="U44:V44"/>
    <mergeCell ref="R46:T46"/>
    <mergeCell ref="U46:V46"/>
    <mergeCell ref="R48:T48"/>
    <mergeCell ref="U48:V48"/>
    <mergeCell ref="R50:T50"/>
    <mergeCell ref="U50:V50"/>
    <mergeCell ref="R52:T52"/>
    <mergeCell ref="U52:V52"/>
    <mergeCell ref="R54:T54"/>
    <mergeCell ref="C44:Q44"/>
    <mergeCell ref="C45:Q45"/>
    <mergeCell ref="C46:Q46"/>
    <mergeCell ref="C53:Q53"/>
    <mergeCell ref="C54:Q54"/>
    <mergeCell ref="C55:Q55"/>
    <mergeCell ref="C56:Q56"/>
    <mergeCell ref="C57:Q57"/>
    <mergeCell ref="C58:Q58"/>
    <mergeCell ref="C28:Q28"/>
    <mergeCell ref="C29:Q29"/>
    <mergeCell ref="C30:Q30"/>
    <mergeCell ref="C40:Q40"/>
    <mergeCell ref="C41:Q41"/>
    <mergeCell ref="C38:Q38"/>
    <mergeCell ref="C39:Q39"/>
    <mergeCell ref="C42:Q42"/>
    <mergeCell ref="C43:Q43"/>
    <mergeCell ref="C31:Q31"/>
    <mergeCell ref="C32:Q32"/>
    <mergeCell ref="C33:Q33"/>
    <mergeCell ref="C34:Q34"/>
    <mergeCell ref="C35:Q35"/>
    <mergeCell ref="C22:Q22"/>
    <mergeCell ref="C23:Q23"/>
    <mergeCell ref="C24:Q24"/>
    <mergeCell ref="C25:Q25"/>
    <mergeCell ref="C26:Q26"/>
    <mergeCell ref="C27:Q27"/>
    <mergeCell ref="C13:Q13"/>
    <mergeCell ref="C14:Q14"/>
    <mergeCell ref="C15:Q15"/>
    <mergeCell ref="C16:Q16"/>
    <mergeCell ref="C17:Q17"/>
    <mergeCell ref="C18:Q18"/>
    <mergeCell ref="C19:Q19"/>
    <mergeCell ref="C20:Q20"/>
    <mergeCell ref="C21:Q21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71:B71"/>
    <mergeCell ref="C71:Q71"/>
    <mergeCell ref="R71:T71"/>
    <mergeCell ref="U71:V71"/>
    <mergeCell ref="W71:Y71"/>
    <mergeCell ref="Z71:AC71"/>
    <mergeCell ref="AD71:AG71"/>
    <mergeCell ref="AH71:AK71"/>
    <mergeCell ref="AL71:AO71"/>
    <mergeCell ref="A85:B85"/>
    <mergeCell ref="A84:B84"/>
    <mergeCell ref="A82:B82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D37:AG37"/>
    <mergeCell ref="AH37:AK37"/>
    <mergeCell ref="AL37:AO37"/>
    <mergeCell ref="A60:B60"/>
    <mergeCell ref="C60:Q60"/>
    <mergeCell ref="R60:T60"/>
    <mergeCell ref="U60:V60"/>
    <mergeCell ref="W60:Y60"/>
    <mergeCell ref="Z60:AC60"/>
    <mergeCell ref="AD60:AG60"/>
    <mergeCell ref="A37:B37"/>
    <mergeCell ref="C37:Q37"/>
    <mergeCell ref="R37:T37"/>
    <mergeCell ref="U37:V37"/>
    <mergeCell ref="W37:Y37"/>
    <mergeCell ref="Z37:AC37"/>
    <mergeCell ref="AH60:AK60"/>
    <mergeCell ref="AL60:AO60"/>
    <mergeCell ref="C47:Q47"/>
    <mergeCell ref="C48:Q48"/>
    <mergeCell ref="C49:Q49"/>
    <mergeCell ref="C50:Q50"/>
    <mergeCell ref="C51:Q51"/>
    <mergeCell ref="C52:Q52"/>
    <mergeCell ref="A61:B61"/>
    <mergeCell ref="C61:Q61"/>
    <mergeCell ref="R61:T61"/>
    <mergeCell ref="U61:V61"/>
    <mergeCell ref="W61:Y61"/>
    <mergeCell ref="Z61:AC61"/>
    <mergeCell ref="AD61:AG61"/>
    <mergeCell ref="AH61:AK61"/>
    <mergeCell ref="AL61:AO61"/>
    <mergeCell ref="A62:B62"/>
    <mergeCell ref="C62:Q62"/>
    <mergeCell ref="R62:T62"/>
    <mergeCell ref="U62:V62"/>
    <mergeCell ref="W62:Y62"/>
    <mergeCell ref="Z62:AC62"/>
    <mergeCell ref="AD62:AG62"/>
    <mergeCell ref="AH62:AK62"/>
    <mergeCell ref="AL62:AO62"/>
    <mergeCell ref="AD63:AG63"/>
    <mergeCell ref="AH63:AK63"/>
    <mergeCell ref="AL63:AO63"/>
    <mergeCell ref="A68:B68"/>
    <mergeCell ref="C68:Q68"/>
    <mergeCell ref="R68:T68"/>
    <mergeCell ref="U68:V68"/>
    <mergeCell ref="W68:Y68"/>
    <mergeCell ref="Z68:AC68"/>
    <mergeCell ref="AD68:AG68"/>
    <mergeCell ref="A63:B63"/>
    <mergeCell ref="C63:Q63"/>
    <mergeCell ref="R63:T63"/>
    <mergeCell ref="U63:V63"/>
    <mergeCell ref="W63:Y63"/>
    <mergeCell ref="Z63:AC63"/>
    <mergeCell ref="AH68:AK68"/>
    <mergeCell ref="AL68:AO68"/>
    <mergeCell ref="C66:Q66"/>
    <mergeCell ref="C67:Q67"/>
    <mergeCell ref="A64:B64"/>
    <mergeCell ref="A65:B65"/>
    <mergeCell ref="A66:B66"/>
    <mergeCell ref="C64:Q64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D73:AG73"/>
    <mergeCell ref="AH73:AK73"/>
    <mergeCell ref="AL73:AO73"/>
    <mergeCell ref="A74:B74"/>
    <mergeCell ref="C74:Q74"/>
    <mergeCell ref="R74:T74"/>
    <mergeCell ref="U74:V74"/>
    <mergeCell ref="W74:Y74"/>
    <mergeCell ref="Z74:AC74"/>
    <mergeCell ref="AD74:AG74"/>
    <mergeCell ref="A73:B73"/>
    <mergeCell ref="C73:Q73"/>
    <mergeCell ref="R73:T73"/>
    <mergeCell ref="U73:V73"/>
    <mergeCell ref="W73:Y73"/>
    <mergeCell ref="Z73:AC73"/>
    <mergeCell ref="AH74:AK74"/>
    <mergeCell ref="AL74:AO74"/>
    <mergeCell ref="AH77:AK77"/>
    <mergeCell ref="AL77:AO77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7:B77"/>
    <mergeCell ref="C77:Q77"/>
    <mergeCell ref="R77:T77"/>
    <mergeCell ref="U77:V77"/>
    <mergeCell ref="W77:Y77"/>
    <mergeCell ref="Z77:AC77"/>
    <mergeCell ref="AD77:AG77"/>
    <mergeCell ref="A76:B76"/>
    <mergeCell ref="C76:Q76"/>
    <mergeCell ref="R76:T76"/>
    <mergeCell ref="U76:V76"/>
    <mergeCell ref="W76:Y76"/>
    <mergeCell ref="Z76:AC76"/>
    <mergeCell ref="AH78:AK78"/>
    <mergeCell ref="AL78:AO78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78:B78"/>
    <mergeCell ref="C78:Q78"/>
    <mergeCell ref="R78:T78"/>
    <mergeCell ref="U78:V78"/>
    <mergeCell ref="W78:Y78"/>
    <mergeCell ref="Z78:AC78"/>
    <mergeCell ref="AD78:AG78"/>
    <mergeCell ref="A81:B81"/>
    <mergeCell ref="C81:Q81"/>
    <mergeCell ref="R81:T81"/>
    <mergeCell ref="U81:V81"/>
    <mergeCell ref="W81:Y81"/>
    <mergeCell ref="Z81:AC81"/>
    <mergeCell ref="AD81:AG81"/>
    <mergeCell ref="AH81:AK81"/>
    <mergeCell ref="AL81:AO81"/>
    <mergeCell ref="AD82:AG82"/>
    <mergeCell ref="AH82:AK82"/>
    <mergeCell ref="AL82:AO82"/>
    <mergeCell ref="A83:B83"/>
    <mergeCell ref="C83:Q83"/>
    <mergeCell ref="R83:T83"/>
    <mergeCell ref="U83:V83"/>
    <mergeCell ref="W83:Y83"/>
    <mergeCell ref="Z83:AC83"/>
    <mergeCell ref="AD83:AG83"/>
    <mergeCell ref="C82:Q82"/>
    <mergeCell ref="R82:T82"/>
    <mergeCell ref="U82:V82"/>
    <mergeCell ref="W82:Y82"/>
    <mergeCell ref="Z82:AC82"/>
    <mergeCell ref="AH83:AK83"/>
    <mergeCell ref="AL83:AO83"/>
    <mergeCell ref="C84:Q84"/>
    <mergeCell ref="R84:T84"/>
    <mergeCell ref="U84:V84"/>
    <mergeCell ref="W84:Y84"/>
    <mergeCell ref="Z84:AC84"/>
    <mergeCell ref="AD84:AG84"/>
    <mergeCell ref="AH84:AK84"/>
    <mergeCell ref="AL84:AO84"/>
    <mergeCell ref="C85:Q85"/>
    <mergeCell ref="R85:T85"/>
    <mergeCell ref="U85:V85"/>
    <mergeCell ref="W85:Y85"/>
    <mergeCell ref="Z85:AC85"/>
    <mergeCell ref="AD85:AG85"/>
    <mergeCell ref="AH85:AK85"/>
    <mergeCell ref="AL85:AO85"/>
    <mergeCell ref="AD86:AG86"/>
    <mergeCell ref="AH86:AK86"/>
    <mergeCell ref="AL86:AO86"/>
    <mergeCell ref="A87:B87"/>
    <mergeCell ref="C87:Q87"/>
    <mergeCell ref="R87:T87"/>
    <mergeCell ref="U87:V87"/>
    <mergeCell ref="W87:Y87"/>
    <mergeCell ref="Z87:AC87"/>
    <mergeCell ref="AD87:AG87"/>
    <mergeCell ref="A86:B86"/>
    <mergeCell ref="C86:Q86"/>
    <mergeCell ref="R86:T86"/>
    <mergeCell ref="U86:V86"/>
    <mergeCell ref="W86:Y86"/>
    <mergeCell ref="Z86:AC86"/>
    <mergeCell ref="AH87:AK87"/>
    <mergeCell ref="AL87:AO87"/>
    <mergeCell ref="A88:B88"/>
    <mergeCell ref="C88:Q88"/>
    <mergeCell ref="R88:T88"/>
    <mergeCell ref="U88:V88"/>
    <mergeCell ref="W88:Y88"/>
    <mergeCell ref="Z88:AC88"/>
    <mergeCell ref="AD88:AG88"/>
    <mergeCell ref="AH88:AK88"/>
    <mergeCell ref="AL88:AO88"/>
    <mergeCell ref="A89:B89"/>
    <mergeCell ref="C89:Q89"/>
    <mergeCell ref="R89:T89"/>
    <mergeCell ref="U89:V89"/>
    <mergeCell ref="W89:Y89"/>
    <mergeCell ref="Z89:AC89"/>
    <mergeCell ref="AD89:AG89"/>
    <mergeCell ref="AH89:AK89"/>
    <mergeCell ref="AL89:AO89"/>
    <mergeCell ref="AD90:AG90"/>
    <mergeCell ref="AH90:AK90"/>
    <mergeCell ref="AL90:AO90"/>
    <mergeCell ref="A90:B90"/>
    <mergeCell ref="C90:Q90"/>
    <mergeCell ref="R90:T90"/>
    <mergeCell ref="U90:V90"/>
    <mergeCell ref="W90:Y90"/>
    <mergeCell ref="Z90:AC90"/>
    <mergeCell ref="A91:B91"/>
    <mergeCell ref="AD91:AG91"/>
    <mergeCell ref="AH91:AK91"/>
    <mergeCell ref="AL91:AO91"/>
    <mergeCell ref="A94:B94"/>
    <mergeCell ref="C94:Q94"/>
    <mergeCell ref="R94:T94"/>
    <mergeCell ref="U94:V94"/>
    <mergeCell ref="W94:Y94"/>
    <mergeCell ref="Z94:AC94"/>
    <mergeCell ref="AD94:AG94"/>
    <mergeCell ref="C91:Q91"/>
    <mergeCell ref="R91:T91"/>
    <mergeCell ref="U91:V91"/>
    <mergeCell ref="W91:Y91"/>
    <mergeCell ref="Z91:AC91"/>
    <mergeCell ref="A92:B92"/>
    <mergeCell ref="C92:Q92"/>
    <mergeCell ref="R92:T92"/>
    <mergeCell ref="U92:V92"/>
    <mergeCell ref="W92:Y92"/>
    <mergeCell ref="Z92:AC92"/>
    <mergeCell ref="AD92:AG92"/>
    <mergeCell ref="AH92:AK92"/>
    <mergeCell ref="U100:W100"/>
    <mergeCell ref="Z100:AF100"/>
    <mergeCell ref="AG100:AJ100"/>
    <mergeCell ref="AK100:AO100"/>
    <mergeCell ref="A101:T101"/>
    <mergeCell ref="U101:W101"/>
    <mergeCell ref="X101:Y101"/>
    <mergeCell ref="Z101:AF101"/>
    <mergeCell ref="AG101:AJ101"/>
    <mergeCell ref="AK101:AO101"/>
    <mergeCell ref="AD96:AG96"/>
    <mergeCell ref="AH96:AK96"/>
    <mergeCell ref="AL96:AO96"/>
    <mergeCell ref="A95:B95"/>
    <mergeCell ref="C95:Q95"/>
    <mergeCell ref="R95:T95"/>
    <mergeCell ref="U95:V95"/>
    <mergeCell ref="W95:Y95"/>
    <mergeCell ref="U96:V96"/>
    <mergeCell ref="W96:Y96"/>
    <mergeCell ref="Z96:AC96"/>
    <mergeCell ref="Z95:AC95"/>
    <mergeCell ref="AD95:AG95"/>
    <mergeCell ref="AH95:AK95"/>
    <mergeCell ref="AL95:AO95"/>
    <mergeCell ref="A103:T103"/>
    <mergeCell ref="U103:W103"/>
    <mergeCell ref="X103:Y103"/>
    <mergeCell ref="Z103:AF103"/>
    <mergeCell ref="AG103:AJ103"/>
    <mergeCell ref="AK103:AO103"/>
    <mergeCell ref="A102:T102"/>
    <mergeCell ref="U102:W102"/>
    <mergeCell ref="X102:Y102"/>
    <mergeCell ref="Z102:AF102"/>
    <mergeCell ref="AG102:AJ102"/>
    <mergeCell ref="AK102:AO102"/>
    <mergeCell ref="AD76:AG76"/>
    <mergeCell ref="AH76:AK76"/>
    <mergeCell ref="AL76:AO76"/>
    <mergeCell ref="AQ98:AZ98"/>
    <mergeCell ref="AL92:AO92"/>
    <mergeCell ref="A93:B93"/>
    <mergeCell ref="C93:Q93"/>
    <mergeCell ref="R93:T93"/>
    <mergeCell ref="U93:V93"/>
    <mergeCell ref="W93:Y93"/>
    <mergeCell ref="Z93:AC93"/>
    <mergeCell ref="AD93:AG93"/>
    <mergeCell ref="AH93:AK93"/>
    <mergeCell ref="AL93:AO93"/>
    <mergeCell ref="A98:Y98"/>
    <mergeCell ref="Z98:AC98"/>
    <mergeCell ref="AD98:AG98"/>
    <mergeCell ref="AH98:AK98"/>
    <mergeCell ref="AL98:AO98"/>
    <mergeCell ref="AH94:AK94"/>
    <mergeCell ref="AL94:AO94"/>
    <mergeCell ref="A96:B96"/>
    <mergeCell ref="C96:Q96"/>
    <mergeCell ref="R96:T96"/>
  </mergeCells>
  <phoneticPr fontId="4" type="noConversion"/>
  <conditionalFormatting sqref="A255">
    <cfRule type="containsText" dxfId="0" priority="1" operator="containsText" text="CHYBA. Doplň Buňku G15 v záložce Doplň">
      <formula>NOT(ISERROR(SEARCH("CHYBA. Doplň Buňku G15 v záložce Doplň",A255)))</formula>
    </cfRule>
  </conditionalFormatting>
  <dataValidations disablePrompts="1" count="2">
    <dataValidation errorStyle="warning" allowBlank="1" showInputMessage="1" error="Are you sure? " sqref="B261:B263 B267 A258:A267 B264:AE264 A269:AE275" xr:uid="{0A3BDD9E-73C5-4B7E-8D33-2A3EFB403285}"/>
    <dataValidation errorStyle="warning" allowBlank="1" showInputMessage="1" showErrorMessage="1" error="Are you sure? " sqref="A268:AE268 A255:AE257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Michal Bořil</cp:lastModifiedBy>
  <dcterms:created xsi:type="dcterms:W3CDTF">2022-04-28T07:59:58Z</dcterms:created>
  <dcterms:modified xsi:type="dcterms:W3CDTF">2024-12-18T06:05:05Z</dcterms:modified>
</cp:coreProperties>
</file>