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/>
  <mc:AlternateContent xmlns:mc="http://schemas.openxmlformats.org/markup-compatibility/2006">
    <mc:Choice Requires="x15">
      <x15ac:absPath xmlns:x15ac="http://schemas.microsoft.com/office/spreadsheetml/2010/11/ac" url="C:\Projekty\ZŠ Opava 2024\VZ 2025\Nadlimit\ZD\"/>
    </mc:Choice>
  </mc:AlternateContent>
  <xr:revisionPtr revIDLastSave="0" documentId="13_ncr:1_{EC4F2E61-FBFA-471E-BB14-86E1569261BB}" xr6:coauthVersionLast="36" xr6:coauthVersionMax="47" xr10:uidLastSave="{00000000-0000-0000-0000-000000000000}"/>
  <bookViews>
    <workbookView xWindow="0" yWindow="0" windowWidth="17256" windowHeight="5556" xr2:uid="{00000000-000D-0000-FFFF-FFFF00000000}"/>
  </bookViews>
  <sheets>
    <sheet name="Souhrn" sheetId="2" r:id="rId1"/>
    <sheet name="ZŠ Englišova" sheetId="1" r:id="rId2"/>
    <sheet name="ZŠ Ilji Hurníka" sheetId="3" r:id="rId3"/>
    <sheet name="ZŠ Kylešovice" sheetId="4" r:id="rId4"/>
    <sheet name="ZŠ Mařádková" sheetId="5" r:id="rId5"/>
    <sheet name="ZŠ Riegrova" sheetId="6" r:id="rId6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1" i="2" l="1"/>
  <c r="E11" i="2"/>
  <c r="D11" i="2"/>
  <c r="C10" i="2" l="1"/>
  <c r="H6" i="6"/>
  <c r="I6" i="6"/>
  <c r="H7" i="6"/>
  <c r="H25" i="6" s="1"/>
  <c r="C32" i="6" s="1"/>
  <c r="I7" i="6"/>
  <c r="H8" i="6"/>
  <c r="I8" i="6"/>
  <c r="H9" i="6"/>
  <c r="I9" i="6"/>
  <c r="H10" i="6"/>
  <c r="I10" i="6"/>
  <c r="H11" i="6"/>
  <c r="I11" i="6" s="1"/>
  <c r="H12" i="6"/>
  <c r="I12" i="6"/>
  <c r="H13" i="6"/>
  <c r="I13" i="6"/>
  <c r="H14" i="6"/>
  <c r="I14" i="6"/>
  <c r="H15" i="6"/>
  <c r="I15" i="6"/>
  <c r="H16" i="6"/>
  <c r="I16" i="6"/>
  <c r="H17" i="6"/>
  <c r="I17" i="6"/>
  <c r="H18" i="6"/>
  <c r="I18" i="6"/>
  <c r="H19" i="6"/>
  <c r="I19" i="6"/>
  <c r="H20" i="6"/>
  <c r="I20" i="6"/>
  <c r="H21" i="6"/>
  <c r="I21" i="6"/>
  <c r="H22" i="6"/>
  <c r="I22" i="6"/>
  <c r="H23" i="6"/>
  <c r="I23" i="6" s="1"/>
  <c r="I25" i="6" l="1"/>
  <c r="C34" i="6" s="1"/>
  <c r="C33" i="6" s="1"/>
  <c r="H6" i="5"/>
  <c r="I6" i="5"/>
  <c r="H7" i="5"/>
  <c r="H8" i="5"/>
  <c r="I8" i="5"/>
  <c r="H9" i="5"/>
  <c r="I9" i="5"/>
  <c r="H10" i="5"/>
  <c r="I10" i="5"/>
  <c r="H11" i="5"/>
  <c r="I11" i="5"/>
  <c r="H12" i="5"/>
  <c r="I12" i="5"/>
  <c r="H13" i="5"/>
  <c r="I13" i="5" s="1"/>
  <c r="H14" i="5"/>
  <c r="I14" i="5"/>
  <c r="H15" i="5"/>
  <c r="I15" i="5"/>
  <c r="H16" i="5"/>
  <c r="I16" i="5"/>
  <c r="H17" i="5"/>
  <c r="I17" i="5"/>
  <c r="H18" i="5"/>
  <c r="I18" i="5"/>
  <c r="H19" i="5"/>
  <c r="I19" i="5" s="1"/>
  <c r="H20" i="5"/>
  <c r="I20" i="5"/>
  <c r="H21" i="5"/>
  <c r="I21" i="5"/>
  <c r="H22" i="5"/>
  <c r="I22" i="5"/>
  <c r="H23" i="5"/>
  <c r="I23" i="5"/>
  <c r="H24" i="5"/>
  <c r="I24" i="5"/>
  <c r="H25" i="5"/>
  <c r="I25" i="5" s="1"/>
  <c r="H26" i="5"/>
  <c r="I26" i="5"/>
  <c r="H27" i="5"/>
  <c r="I27" i="5" s="1"/>
  <c r="H28" i="5"/>
  <c r="I28" i="5"/>
  <c r="H29" i="5"/>
  <c r="I29" i="5"/>
  <c r="H35" i="5"/>
  <c r="I35" i="5" s="1"/>
  <c r="H36" i="5"/>
  <c r="I36" i="5"/>
  <c r="H37" i="5"/>
  <c r="I37" i="5"/>
  <c r="H38" i="5"/>
  <c r="I38" i="5"/>
  <c r="H39" i="5"/>
  <c r="I39" i="5"/>
  <c r="H40" i="5"/>
  <c r="I40" i="5"/>
  <c r="H41" i="5"/>
  <c r="I41" i="5" s="1"/>
  <c r="H42" i="5"/>
  <c r="I42" i="5"/>
  <c r="H43" i="5"/>
  <c r="I43" i="5"/>
  <c r="H44" i="5"/>
  <c r="I44" i="5"/>
  <c r="H45" i="5"/>
  <c r="I45" i="5"/>
  <c r="H46" i="5"/>
  <c r="I46" i="5"/>
  <c r="H47" i="5"/>
  <c r="I47" i="5" s="1"/>
  <c r="H48" i="5"/>
  <c r="I48" i="5"/>
  <c r="H49" i="5"/>
  <c r="I49" i="5"/>
  <c r="H50" i="5"/>
  <c r="I50" i="5"/>
  <c r="H51" i="5"/>
  <c r="I51" i="5"/>
  <c r="H52" i="5"/>
  <c r="I52" i="5"/>
  <c r="H53" i="5"/>
  <c r="I53" i="5" s="1"/>
  <c r="H54" i="5"/>
  <c r="I54" i="5"/>
  <c r="H55" i="5"/>
  <c r="I55" i="5"/>
  <c r="H56" i="5"/>
  <c r="I56" i="5"/>
  <c r="H57" i="5"/>
  <c r="I57" i="5"/>
  <c r="H58" i="5"/>
  <c r="I58" i="5"/>
  <c r="H59" i="5"/>
  <c r="I59" i="5" s="1"/>
  <c r="H60" i="5"/>
  <c r="I60" i="5"/>
  <c r="H61" i="5"/>
  <c r="I61" i="5"/>
  <c r="H62" i="5"/>
  <c r="I62" i="5"/>
  <c r="H64" i="5"/>
  <c r="H31" i="5" l="1"/>
  <c r="C71" i="5"/>
  <c r="C9" i="2" s="1"/>
  <c r="I64" i="5"/>
  <c r="I7" i="5"/>
  <c r="I31" i="5" s="1"/>
  <c r="C73" i="5" s="1"/>
  <c r="H6" i="4"/>
  <c r="I6" i="4" s="1"/>
  <c r="H7" i="4"/>
  <c r="H31" i="4" s="1"/>
  <c r="C35" i="4" s="1"/>
  <c r="H8" i="4"/>
  <c r="I8" i="4"/>
  <c r="H9" i="4"/>
  <c r="I9" i="4"/>
  <c r="H10" i="4"/>
  <c r="I10" i="4"/>
  <c r="H11" i="4"/>
  <c r="I11" i="4"/>
  <c r="H12" i="4"/>
  <c r="I12" i="4" s="1"/>
  <c r="H13" i="4"/>
  <c r="I13" i="4" s="1"/>
  <c r="H14" i="4"/>
  <c r="I14" i="4"/>
  <c r="H15" i="4"/>
  <c r="I15" i="4"/>
  <c r="H16" i="4"/>
  <c r="I16" i="4"/>
  <c r="H17" i="4"/>
  <c r="I17" i="4" s="1"/>
  <c r="H18" i="4"/>
  <c r="I18" i="4" s="1"/>
  <c r="H19" i="4"/>
  <c r="I19" i="4" s="1"/>
  <c r="H20" i="4"/>
  <c r="I20" i="4" s="1"/>
  <c r="H21" i="4"/>
  <c r="I21" i="4"/>
  <c r="H22" i="4"/>
  <c r="I22" i="4"/>
  <c r="H23" i="4"/>
  <c r="I23" i="4"/>
  <c r="H24" i="4"/>
  <c r="I24" i="4" s="1"/>
  <c r="H25" i="4"/>
  <c r="I25" i="4" s="1"/>
  <c r="H26" i="4"/>
  <c r="I26" i="4"/>
  <c r="H27" i="4"/>
  <c r="I27" i="4"/>
  <c r="H28" i="4"/>
  <c r="I28" i="4"/>
  <c r="H29" i="4"/>
  <c r="I29" i="4"/>
  <c r="C8" i="2" l="1"/>
  <c r="C72" i="5"/>
  <c r="I7" i="4"/>
  <c r="I31" i="4" s="1"/>
  <c r="C37" i="4" s="1"/>
  <c r="C36" i="4" s="1"/>
  <c r="D8" i="2"/>
  <c r="E8" i="2" s="1"/>
  <c r="D9" i="2"/>
  <c r="E9" i="2" s="1"/>
  <c r="D10" i="2"/>
  <c r="E10" i="2" s="1"/>
  <c r="H6" i="3"/>
  <c r="I6" i="3"/>
  <c r="H7" i="3"/>
  <c r="I7" i="3"/>
  <c r="H8" i="3"/>
  <c r="I8" i="3"/>
  <c r="H9" i="3"/>
  <c r="I9" i="3"/>
  <c r="H10" i="3"/>
  <c r="I10" i="3"/>
  <c r="H11" i="3"/>
  <c r="I11" i="3"/>
  <c r="H12" i="3"/>
  <c r="I12" i="3"/>
  <c r="H13" i="3"/>
  <c r="I13" i="3"/>
  <c r="H14" i="3"/>
  <c r="I14" i="3"/>
  <c r="H15" i="3"/>
  <c r="I15" i="3"/>
  <c r="H16" i="3"/>
  <c r="I16" i="3" s="1"/>
  <c r="H17" i="3"/>
  <c r="I17" i="3"/>
  <c r="H18" i="3"/>
  <c r="I18" i="3"/>
  <c r="H19" i="3"/>
  <c r="I19" i="3"/>
  <c r="H20" i="3"/>
  <c r="I20" i="3"/>
  <c r="H21" i="3"/>
  <c r="I21" i="3"/>
  <c r="H22" i="3"/>
  <c r="I22" i="3"/>
  <c r="H23" i="3"/>
  <c r="H24" i="3"/>
  <c r="I24" i="3"/>
  <c r="H25" i="3"/>
  <c r="I25" i="3"/>
  <c r="H26" i="3"/>
  <c r="I26" i="3"/>
  <c r="H27" i="3"/>
  <c r="I27" i="3"/>
  <c r="H28" i="3"/>
  <c r="I28" i="3" s="1"/>
  <c r="H30" i="3" l="1"/>
  <c r="I23" i="3"/>
  <c r="I30" i="3" s="1"/>
  <c r="C40" i="3" s="1"/>
  <c r="H13" i="1"/>
  <c r="I13" i="1" s="1"/>
  <c r="H12" i="1"/>
  <c r="I12" i="1" s="1"/>
  <c r="H11" i="1"/>
  <c r="I11" i="1" s="1"/>
  <c r="H10" i="1"/>
  <c r="I10" i="1" s="1"/>
  <c r="H9" i="1"/>
  <c r="I9" i="1" s="1"/>
  <c r="H8" i="1"/>
  <c r="I8" i="1" s="1"/>
  <c r="H7" i="1"/>
  <c r="I7" i="1" s="1"/>
  <c r="H6" i="1"/>
  <c r="C38" i="3" l="1"/>
  <c r="C39" i="3" s="1"/>
  <c r="C7" i="2"/>
  <c r="D7" i="2" s="1"/>
  <c r="E7" i="2" s="1"/>
  <c r="H15" i="1"/>
  <c r="C6" i="2" s="1"/>
  <c r="C19" i="1"/>
  <c r="I6" i="1"/>
  <c r="D6" i="2" l="1"/>
  <c r="I15" i="1"/>
  <c r="C21" i="1" s="1"/>
  <c r="C20" i="1" s="1"/>
  <c r="E6" i="2" l="1"/>
</calcChain>
</file>

<file path=xl/sharedStrings.xml><?xml version="1.0" encoding="utf-8"?>
<sst xmlns="http://schemas.openxmlformats.org/spreadsheetml/2006/main" count="620" uniqueCount="141">
  <si>
    <t xml:space="preserve">Pokud specifikace položky obsahuje požadavky na určité obchodní názvy nebo odkazy na obchodní firmy, názvy nebo jména a příjmení nebo jsou pro jeho organizační složku příznačné, např. patenty a vynálezy, užitné vzory, normy, průmyslové vzory, ochranné známky nebo označení původu, účastník poptávkového řízení to při zpracování nabídky bude chápat jako vymezení kvalitativního standardu. V tomto případě je účastník poptávkového řízení oprávněn v nabídce uvést i jiné, kvalitativně a technicky obdobné řešení, které splňuje minimálně požadované standardy a odpovídá uvedeným parametrům. </t>
  </si>
  <si>
    <t>Poř.číslo</t>
  </si>
  <si>
    <t>Místnost</t>
  </si>
  <si>
    <t>Název položky</t>
  </si>
  <si>
    <t>Specifikace položky - minimální požadavky</t>
  </si>
  <si>
    <t>Jedn.</t>
  </si>
  <si>
    <t>Počet ks</t>
  </si>
  <si>
    <t>Ceny bez DPH</t>
  </si>
  <si>
    <t>Cena celkem bez DPH</t>
  </si>
  <si>
    <t>Cena Celkem s DPH</t>
  </si>
  <si>
    <t>Název výrobce a PN produktu (případně jiná specifikace)</t>
  </si>
  <si>
    <t>ks</t>
  </si>
  <si>
    <t>CELKEM</t>
  </si>
  <si>
    <t>UCHAZEČ VYPLNÍ POUZE ŽLUTĚ PODBARVENÁ POLE!!</t>
  </si>
  <si>
    <t>DPH 21 %</t>
  </si>
  <si>
    <t>Cena celkem s DPH</t>
  </si>
  <si>
    <t xml:space="preserve">VR brýle + příslušenství </t>
  </si>
  <si>
    <t>licence digitální knihovny (e-learningu)</t>
  </si>
  <si>
    <t xml:space="preserve">Vzdělávací software – licence pro výuku ve VR </t>
  </si>
  <si>
    <t>Pozn. pro dodavatele:Uchazeč doplní obchodní název a poskytne demo/trial verzi</t>
  </si>
  <si>
    <t>3D tiskárna</t>
  </si>
  <si>
    <t>Konektivita v rámci učebny</t>
  </si>
  <si>
    <t>Notebooky  + SW vybavení</t>
  </si>
  <si>
    <t>3D scaner</t>
  </si>
  <si>
    <t>Učebna přírodních věd</t>
  </si>
  <si>
    <t>Posílení vnitřní konektivity - wifi AP pro pokrytí WiFi signálem 2,4GHz i 5GHz s plnou podporou norem 802.11a/b/g/n/ac/ax, podpora protokolu IEEE 802.1X, 802.1Q, podpora WPA2, PoE, multi SSID, Centrální správa formou interního virtuálního kontroleru, který je součásti systému AP, podpora mechanismu izolace klientů, propustnost min. 1,2 Gb/s v pásmu 5 GHz (2x2 MIMO) a min. 574 Mb/s v pásmu 2.4 GHz (2x2 MIMO), minimálně 1x 10/100/1000 RJ-45 LAN, držák s možností přichycení na zeď i strop. Cena včetně instalace, konfigurace a dopravy.</t>
  </si>
  <si>
    <t>VR brýle samostatně fungující, celkové rozlišení min. 4K  - 3664 × 1920 px (na jedno oko min. QHD 1832 × 1920 px), frekvence min. 120 Hz, připojení přes Wi-Fi a USB-C, 2x ovladač součástí balení, mikrofon, sluchátka, 256 GB</t>
  </si>
  <si>
    <t xml:space="preserve">3D tiskárna (stavebnice), rozměry min. 240x200x210mm, Průměr filametu min 1,75mm, Výška vrstvy 0,05-0,30 mm, Extruder, Podporované materiály min.: PLA, PETG, ABS, ASA, Flex, HIPS, PA, PVA, PC, PP, CPE, PVB, NGEN, kompozitní filamenty, </t>
  </si>
  <si>
    <t>Licence je platná pro databázi min. 999 osob. Min. 5 let bezplatný maintanence. Databáze musí obsahovat vzdělávací 3D modely pro výuku cizích jazyků, přírodních věd, dějepisu, zeměpisu a technických předmětů pro základní školy a střední školy. Je požadováno minimálně 50 vizualizací (3Dmodel, 360°model nebo panoramatická fotografie) učiva pro výuku každého z uvedených předmětů. Databáze musí obsahovat vzdělávací 3D modely pro výuku dalších vzdělávacích oblastí pro základní školy.
Databáze výukových materiálů pro práci v prostředí interaktivních zařízení. Databáze testů musí být plně kompatibilní s nabídnutými virtuálními brýlemi. Možnost práce s rozšířenou realitou, která bude obsahovat 3D animace. Simulace skutečného nebo fiktivního prostředí a interakce v něm. Možnost kombinace se všemi operačními systémy (Windows, Android, iOS) a speciálními VR brýlemi .  Možnost se s VR headsetem pohybovat v celém prostředí e-learningového portálu. Možnost manipulace s 3D modelem, zobrazení popisků, změna jazyku a práce na konkrétních úkolech. Sdílení promítaného obsahu s jinými žáky nebo pedagogy. 
Učitelské rozhraní
Učitelské rozhraní musí umožňovat plný přístup k úkolům, testům a událostem spojeným s výukou. Systém musí umožňovat zobrazení všech dostupných úkolů a testů, včetně možnosti jejich editace a správy. Události musí být spravovatelné s možností nastavení začátku, konce a typu události (třídní oznámení, oznámení k předmětům, celoškolní oznámení), včetně názvu.
Možnost vytváření tříd zahrnuje funkce pro definici symbolu třídy, rok počátku a ukončení studia, a přidání popisu třídy. Třídy musí být spravovatelné s možností vytvářet třídní události, přikládat dokumenty a zobrazit přehled studentů. Učitel musí mít možnost spravovat předměty, včetně zadání názvu, přiřazení ikony, zobrazení přehledu a tvorby úkolů a testů. Úkoly a testy musí umožňovat definici názvu, počátku, konce, typu, přikládání dokumentů a možnost požadovat dokumenty od studentů. Rovněž musí být možné upravovat, mazat nebo spravovat obsah předmětů, včetně dokumentů a osnov. Kalendář musí zobrazovat veškeré vytvořené události spojené s výukou.
Funkce přímého odkazu přes ikonu na modelovací nástroj pro vytváření 3D návrhů z 2D kreslení, zaměřený na přípravu modelů pro 3D tisk. Uživatelé mohou skicovat nebo importovat obrázky a následně je upravovat do 3D podoby. Možný export do min. *.stl, *.obj, *.gcode
Virtuální realita musí nabízet možnost zobrazení 360° panoramatických fotografií a 3D modelů, s možností nahrání vlastního obsahu. Osnovy musí být dostupné pro zobrazení všech vytvořených osnov.
Žákovské rozhraní
Žákovské rozhraní musí umožňovat přístup k úkolům, testům a událostem spojeným s výukou. Studenti musí mít možnost zobrazit přehled třídy, třídní události, dokumenty a seznam studentů. Přehled předmětu, ve kterém je student zařazen, musí být zobrazen včetně událostí, úkolů a testů. Úkoly a testy musí umožňovat zobrazení názvu, počátku, odevzdání a typu, stejně jako zobrazení a přikládání dokumentů.
Technické požadavky
E-learningový portál musí být instalovatelný jak na fyzický server školy, tak na virtuální server. Systém musí umožňovat import uživatelů z existujícího školního systému Bakaláři. Je požadovaná kompletní česká lokalizace. Je nutné aby veškeré požadované funkce byly přístupné z jedné internetové domény. Doména elearningového portálu musí být unikátní a vytvořená přímo pro účely školy v rámci dodávky</t>
  </si>
  <si>
    <t>3D skenner s točnou
Přesnost min. 0.02 mm (1 snímek)
Rychlost skenování: min. 8 snímků /s
Konektivita: USB nebo Wi-Fi</t>
  </si>
  <si>
    <t>Mobilní dobíjecí zařízení</t>
  </si>
  <si>
    <t>skříň pro uložení a nabíjení  notebooků
možnost uložit a nabíjet min. 16 ks
hromadné nabíjení uložených zařízení
pro každý notebook zásuvka 230V
větrací mřížky a termostatem řízený ventilátor
centrální přepěťová ochrana
pojezdová kolečka s brzdou</t>
  </si>
  <si>
    <t>operační systém – operační systém připojitelný do domény školy
min. 16" displej s rozlišením (1920x1200)
výkon CPU min. 20 000 bodu dle nezávislého testu https://www.cpubenchmark.net/cpu_list.php v době podání nabídky, součastí CPU je NPU čip
pamět: min. 16GB DDR5, SSD: min. 512GB  
grafická karta (integrovaná nebo dedikovaná) výkon min. 3 000 bodů dle nezávislého testu https://www.videocardbenchmark.net/gpu_list.php v době podání nabídky
podsvícená klávesnice, numerická klávesnice, web kamera min. 1080p s krytkou, čtečka otisků prstů,  WIFI 6 , Bluetooth 5
min. 2x USB 3.2 Gen 1 Type-A,  1x USB 3.2 Gen 2 Type-C (s podporou   napájení notebooku a DisplayPort), komb.konektor sluchátek/mikrofonu, HDMI, RJ-45 (LAN)</t>
  </si>
  <si>
    <t>CENOVÝ ROZPOČET - ZŠ Englišova</t>
  </si>
  <si>
    <t>Škola</t>
  </si>
  <si>
    <t>Cena bez DPH</t>
  </si>
  <si>
    <t>ZŠ Englišova</t>
  </si>
  <si>
    <t>Celkem</t>
  </si>
  <si>
    <t>hod</t>
  </si>
  <si>
    <t>Odborné zapojení; Proměření tras</t>
  </si>
  <si>
    <t>Měření tras</t>
  </si>
  <si>
    <t>kpl</t>
  </si>
  <si>
    <t>Pomocný instalační materiál</t>
  </si>
  <si>
    <t>Instalační materiál</t>
  </si>
  <si>
    <t>patch kabelUTP 2m cat6</t>
  </si>
  <si>
    <t>Kabeláž strukturovaná - Patch kabel</t>
  </si>
  <si>
    <t>m</t>
  </si>
  <si>
    <t>UTP, Cat6, drát, LSOH, AWG 23</t>
  </si>
  <si>
    <t>Kabeláž strukturovaná - UTP, Cat6</t>
  </si>
  <si>
    <t>Access Point</t>
  </si>
  <si>
    <t>Instalační krabice (v nábytku) pro zásuvky CAT6, max rozměry 90 × 90 × 50 mm</t>
  </si>
  <si>
    <t>Instalační krabice (v nábytku)</t>
  </si>
  <si>
    <t>Zásuvka CAT6 UTP 2 x RJ45</t>
  </si>
  <si>
    <t>Zásuvka Typ2</t>
  </si>
  <si>
    <t>Zásuvka CAT6 UTP 1 x RJ45</t>
  </si>
  <si>
    <t>Zásuvka Typ1</t>
  </si>
  <si>
    <t>Patch kabel UTP 0,5m cat6</t>
  </si>
  <si>
    <t>Datový rozvaděč - Patch kabel</t>
  </si>
  <si>
    <t>19" vyvazovací panel 1U, s plastovým krytem, profil 40x50mm</t>
  </si>
  <si>
    <t>Datový rozvaděč -Vyvazovací panel</t>
  </si>
  <si>
    <t>Rychlozařezávací keystone CAT6 UTP RJ45 černý pro kleště</t>
  </si>
  <si>
    <t>Datový rozvaděč -Keystone</t>
  </si>
  <si>
    <t>Modulární patch panel 24 portů 1U</t>
  </si>
  <si>
    <t>Datový rozvaděč -Modulární patch panel</t>
  </si>
  <si>
    <t>19" rozvodný panel 5x230V, ČSN, kabel 3m, přepěťová ochrana</t>
  </si>
  <si>
    <t>Datový rozvaděč -19" rozvodný panel</t>
  </si>
  <si>
    <t>Switch 48G port - min. 48x 10/100/1000BASE-T Port a 4x 1G SFP port, interní AC, Kapacita přepínače min. 56 Gbps, podpora IEEE 802.1X,  IEEE 802.1Q,  IEEE 802.1S, možnost uložení více konfiguračních souborů, Centralizovaná správa podporující automatickou konfiguraci, řízení a náhled na přepínače formou grafického rozhraní s licencí pro až 25 přepínačů v ceně. Cena včetně instalace, konfigurace a dopravy.</t>
  </si>
  <si>
    <t>Datový rozvaděč -Switch</t>
  </si>
  <si>
    <t>19" jednodílný rozvaděč 12U/500mm, odnímatelné boční kryty</t>
  </si>
  <si>
    <t>Datový rozvaděč</t>
  </si>
  <si>
    <t xml:space="preserve">Robotická STEAM stavebnice, počet dílků min. 528 ks; obsahuje min. programovatelný Hub ;  senzor vzdálenosti;  senzor síly; barevný senzor;  velký motor;  2 střední motory </t>
  </si>
  <si>
    <t xml:space="preserve">STEM Robotika </t>
  </si>
  <si>
    <t xml:space="preserve">STEM stavebnice logických obvodů . experimenty s elektronickými obvody. Minimálně 300 dílků, řídící jednotka. </t>
  </si>
  <si>
    <t xml:space="preserve">STEM Technická stavebnice – obvody </t>
  </si>
  <si>
    <t xml:space="preserve">Zobrazovací display </t>
  </si>
  <si>
    <t>operační systém – připojitelný do domény školy
min. 16" displej s rozlišením (1920x1200)
výkon CPU min. 20 000 bodu dle nezávislého testu https://www.cpubenchmark.net/cpu_list.php v době podání nabídky, součastí CPU je NPU čip
pamět: min. 16GB DDR5, SSD: min. 512GB  
grafická karta (integrovaná nebo dedikovaná) výkon min. 3 000 bodů dle nezávislého testu https://www.videocardbenchmark.net/gpu_list.php v době podání nabídky
podsvícená klávesnice, numerická klávesnice, web kamera min. 1080p s krytkou, čtečka otisků prstů,  WIFI 6 , Bluetooth 5
min. 2x USB 3.2 Gen 1 Type-A,  1x USB 3.2 Gen 2 Type-C (s podporou   napájení notebooku a DisplayPort), komb.konektor sluchátek/mikrofonu, HDMI, RJ-45 (LAN)</t>
  </si>
  <si>
    <t>Notebooky pro žáky + SW vybavení</t>
  </si>
  <si>
    <r>
      <t xml:space="preserve">
</t>
    </r>
    <r>
      <rPr>
        <b/>
        <sz val="11"/>
        <rFont val="Calibri"/>
        <family val="2"/>
        <charset val="238"/>
      </rPr>
      <t xml:space="preserve">PC typu tower (mini,micro..)
</t>
    </r>
    <r>
      <rPr>
        <sz val="11"/>
        <rFont val="Calibri"/>
        <family val="2"/>
        <charset val="238"/>
      </rPr>
      <t xml:space="preserve">operační systém – připojitelný do domény školy 
výkon CPU min. 20 000 bodů dle nezávislého testu https://www.cpubenchmark.net/cpu_list.php v době podání nabídky
pamět: min. 16GB DDR5, SSD M.2: min. 500GB, grafická karta (integrovaná nebo dedikovaná) 
konektory min. 4xUSB 3.0, 2x USB 2.0,  RJ45, audio, minimálně 2 digitální grafické výstupy
Zdroj min. 250W 85+, USB klávesnice a myš
</t>
    </r>
    <r>
      <rPr>
        <b/>
        <sz val="11"/>
        <rFont val="Calibri"/>
        <family val="2"/>
        <charset val="238"/>
      </rPr>
      <t xml:space="preserve">Monitor
</t>
    </r>
    <r>
      <rPr>
        <sz val="11"/>
        <rFont val="Calibri"/>
        <family val="2"/>
        <charset val="238"/>
      </rPr>
      <t>Typ LCD panelu: IPS, úhlopříčka: min. 27" palců
rozlišení: min. 1920x1080, Jas min. 350 cd/m2, Kontrast min. 1000:1 
konektory min. HDMI, DP, 4x USB  3.0, reproduktory
možnost nastavení výšky a naklápění monitoru</t>
    </r>
  </si>
  <si>
    <t xml:space="preserve">Učitelské stanoviště </t>
  </si>
  <si>
    <t>Dotykový panel, min.40 dotyků
Úhlopříčka min. 86“ , Rozlišení min. 3840 x 2160
jas: min. 450nitů, kontrast min 4000:1
Anti-glare/Fingerprint povrch
životnost udávaná výrobcem min. 50 000 hodin
vstupy min.: 4 x HDMI 2.0, 1 x DisplayPort, 1 x Audio 3,5 mm, 4 x USB-A 3.0, 1 x RJ45, 1 x USB-C, 1 x OPS slot
výstupy min.: 1 x HDMI 2.0, 1 x Audio 3,5 mm, 1 x RJ45
integrovaný ARM počítač s min 8GB RAM a 64GB vnitřní paměti,  
integrované reproduktory min. 2x18W a  subwoofer, ingrované mikrofonní pole s min. 8 mikrofony
Integrovaná aplikace "tabule"" a možnost instalace dalších aplikací
WIFI a Bluetooth modul 
NFC čtečka, senzor kvality vzduchu v učebně (teplota, vlhkost, CO2, prachové částice), PIR senzor
možnost vzdáleného řízení dipsleje přes cloud
min.2 dotyková pera v balení. 
Stojan s elektrickým zdvihem pro interaktivní LCD displej. Kotvení do stěny a podpůrná konstrukce na podlahu. Motorický zdvih v rozsahu min. 700 mm, dálkové ovládání. Dostatečná nosnost pro dodaný displej. Antikolizní systému.  včetně potřebného příslušenství pro montáž
 Dvě boční křídla - bílá, keramická křídla pro popisování fixou. Konferenční mikrofon. Pole min. 6 mikrofonů. Připojení Bluetooth, nabíjecí baterie z výdrží min. 6 hodin.</t>
  </si>
  <si>
    <t xml:space="preserve">Interaktivní dotyková obrazovka/tabule </t>
  </si>
  <si>
    <t>ZŠ Ochranova</t>
  </si>
  <si>
    <t>CENOVÝ ROZPOČET - ZŠ Ilji Hurníka Ochranova</t>
  </si>
  <si>
    <t>ZŠ Ilji Hurníka</t>
  </si>
  <si>
    <t>Multifunkční učebna - Infrastruktura</t>
  </si>
  <si>
    <t>POE adaptér 48V 0,5A</t>
  </si>
  <si>
    <t>POE adaptér</t>
  </si>
  <si>
    <t>Multifunkční učebna</t>
  </si>
  <si>
    <t>Sluchátka s mikrofonem - kvalitní ,robusní profesionální sluchátka s mikrofonem, velké naušníky pro kvalitní poslech.ovládání hlasitosti</t>
  </si>
  <si>
    <t>Sluchátka</t>
  </si>
  <si>
    <r>
      <t xml:space="preserve">
</t>
    </r>
    <r>
      <rPr>
        <b/>
        <sz val="11"/>
        <rFont val="Calibri"/>
        <family val="2"/>
        <charset val="238"/>
      </rPr>
      <t xml:space="preserve">operační systém – připojitelný do domény
</t>
    </r>
    <r>
      <rPr>
        <sz val="11"/>
        <rFont val="Calibri"/>
        <family val="2"/>
        <charset val="238"/>
      </rPr>
      <t xml:space="preserve">min. 16" displej s rozlišením (1920x1200)
výkon CPU min. 20 000 bodu dle nezávislého testu https://www.cpubenchmark.net/cpu_list.php v době podání nabídky, součastí CPU je NPU čip
pamět: min. 16GB DDR5, SSD: min. 512GB  
grafická karta (integrovaná nebo dedikovaná) výkon min. 3 000 bodů dle nezávislého testu https://www.videocardbenchmark.net/gpu_list.php v době podání nabídky
podsvícená klávesnice, numerická klávesnice, web kamera min. 1080p s krytkou, čtečka otisků prstů,  WIFI 6 , Bluetooth 5
min. 2x USB 3.2 Gen 1 Type-A,  1x USB 3.2 Gen 2 Type-C (s podporou   napájení notebooku a DisplayPort), komb.konektor sluchátek/mikrofonu, HDMI, RJ-45 (LAN)
</t>
    </r>
    <r>
      <rPr>
        <b/>
        <sz val="11"/>
        <rFont val="Calibri"/>
        <family val="2"/>
        <charset val="238"/>
      </rPr>
      <t xml:space="preserve">Monitor
</t>
    </r>
    <r>
      <rPr>
        <sz val="11"/>
        <rFont val="Calibri"/>
        <family val="2"/>
        <charset val="238"/>
      </rPr>
      <t xml:space="preserve">Typ LCD panelu: IPS, úhlopříčka: min. 27" palců
rozlišení: min. 1920x1080, Jas min. 350 cd/m2, Kontrast min. 1000:1 
konektory min. HDMI, DP, 4x USB  3.0, reproduktory
možnost nastavení výšky a naklápění monitoru
</t>
    </r>
  </si>
  <si>
    <t>Notebooky pro kantora + LCD</t>
  </si>
  <si>
    <t xml:space="preserve">operační systém – připojitelný do domény
min. 16" displej s rozlišením (1920x1200)
výkon CPU min. 20 000 bodu dle nezávislého testu https://www.cpubenchmark.net/cpu_list.php v době podání nabídky, součastí CPU je NPU čip
pamět: min. 16GB DDR5, SSD: min. 512GB  
grafická karta (integrovaná nebo dedikovaná) výkon min. 3 000 bodů dle nezávislého testu https://www.videocardbenchmark.net/gpu_list.php v době podání nabídky
podsvícená klávesnice, numerická klávesnice, web kamera min. 1080p s krytkou, čtečka otisků prstů,  WIFI 6 , Bluetooth 5
min. 2x USB 3.2 Gen 1 Type-A,  1x USB 3.2 Gen 2 Type-C (s podporou   napájení notebooku a DisplayPort), komb.konektor sluchátek/mikrofonu, HDMI, RJ-45 (LAN)
</t>
  </si>
  <si>
    <t>CENOVÝ ROZPOČET - ZŠ Kylešovice</t>
  </si>
  <si>
    <t>ZŠ Kylešovice</t>
  </si>
  <si>
    <t xml:space="preserve">SHRNUTÍ </t>
  </si>
  <si>
    <t>SHRNUTÍ</t>
  </si>
  <si>
    <t>učebna Virtuálního centra</t>
  </si>
  <si>
    <t>Trinokulární hlava, rozsah zvětšení s min. rozsahem 40x až 1000x
polorovinná achromatická optika s korekcí na nekonečno
protiplísňový povlak
LED osvětlení s možností nastavení jasu
Napájení pomocí AC zdroje</t>
  </si>
  <si>
    <t>Mikroskop</t>
  </si>
  <si>
    <t>Barevná multifunkční tiskárna - Rozlišení[DPI]: bar. i čer.: min. 600 x 600 dpii;
Rychlost černého tisku min 20 str./min.;Rychlost barevného tisku  min. 20 str./min.
Paměť:  min. 2 GB; 
Konektivita: WiFi,LAN, USB</t>
  </si>
  <si>
    <t>Multifunkční kopírka</t>
  </si>
  <si>
    <t>Rozšíření pro Robotiku 1.ST; - Obsahuje min. 400 dílků</t>
  </si>
  <si>
    <t>Robotika rozšíření</t>
  </si>
  <si>
    <t>STEM Robotika 1.ST</t>
  </si>
  <si>
    <t>Žákovská sada obsahující bezdrátová čidla pro experimenty, umožňuje realizovat experimenty napříč jednotlivými předměty.
Sada obsahuje: Bezdrátové senzory teploty, síly, tlaku, napětí, pohybu, pH, tepu s ručními úchyty a bezdrátový senzor počasí s anemometrem a GPS. Součástí sady je USB s 46 žákovskými úlohami, tištěná metodika úloh a licence software SPARKvue. Baleno v úložném boxu.</t>
  </si>
  <si>
    <t>Měřící sada Science</t>
  </si>
  <si>
    <t>Vhodná kombinace bezdrátových čidel pro realizaci fyziologických, biologických i environmentálních experimentů.
Sada obsahuje: Bezdrátové senzory teploty, CO2, O2, krevního tlaku, EKG a bezdrátový senzor počasí s anemometrem a GPS. Součástí sady je USB s 46 žákovskými úlohami, tištěná metodika úloh a licence software.</t>
  </si>
  <si>
    <t>Měřící sada Biologie</t>
  </si>
  <si>
    <t>Sada složená z čidel vhodných pro běžné chemické experimenty.
Sada obsahuje: Bezdrátové senzory teploty, pH, CO s příslušenstvím, vodivosti, tlaku, kolorimetr a turbidimetr, plochou pH elektrodu a ORP elektrodu. Součástí sady je USB s 46 žákovskými úlohami, tištěná metodika úloh a licence software. Baleno v úložném boxu.</t>
  </si>
  <si>
    <t>Měřící sada  Chemie</t>
  </si>
  <si>
    <t>Měřící sada Fyzika</t>
  </si>
  <si>
    <t>Dotykový panel, min.40 dotyků
Úhlopříčka min. 75“ , Rozlišení min. 3840 x 2160
jas: min. 450nitů, kontrast min 4000:1
Anti-glare/Fingerprint povrch
životnost udávaná výrobcem min. 50 000 hodin
vstupy min.: 4 x HDMI 2.0, 1 x DisplayPort, 1 x Audio 3,5 mm, 4 x USB-A 3.0, 1 x RJ45, 1 x USB-C, 1 x OPS slot
výstupy min.: 1 x HDMI 2.0, 1 x Audio 3,5 mm, 1 x RJ45
integrovaný ARM počítač s min 8GB RAM a 64GB vnitřní paměti,  
integrované reproduktory min. 2x18W a  subwoofer, ingrované mikrofonní pole s min. 8 mikrofony
Integrovaná aplikace "tabule"" a možnost instalace dalších aplikací
WIFI a Bluetooth modul 
NFC čtečka, senzor kvality vzduchu v učebně (teplota, vlhkost, CO2, prachové částice), PIR senzor
možnost vzdáleného řízení dipsleje přes cloud
min.2 dotyková pera v balení. Pojízdný stojan s elektrickým zdvihem pro interaktivní LCD displej.Motorický zdvih v rozsahu min. 600 mm, dálkové ovládání. Stabilní podstavec na kolečkách Dostatečná nosnost pro dodaný displej. Antikolizní systému.  včetně potřebného příslušenství pro montáž</t>
  </si>
  <si>
    <t>Interaktivní dotyková obrazovka/tabule  - na pojezdu</t>
  </si>
  <si>
    <t>skříň pro uložení a nabíjení  notebooků 
možnost uložit a nabíjet min. 15 ks
hromadné nabíjení uložených zařízení
pro každý notebook zásuvka 230V
větrací mřížky a termostatem řízený ventilátor
centrální přepěťová ochrana
pojezdová kolečka s brzdou</t>
  </si>
  <si>
    <t xml:space="preserve">Mobilní dobíjecí zařízení pro notebooky </t>
  </si>
  <si>
    <t>skříň pro uložení a nabíjení  tabletů 
možnost uložit a nabíjet min. 15 ks
hromadné nabíjení uložených zařízení
pro každý tablet zásuvka 230V nebo USB 
větrací mřížky a termostatem řízený ventilátor
centrální přepěťová ochrana
pojezdová kolečka s brzdou</t>
  </si>
  <si>
    <t xml:space="preserve">Mobilní dobíjecí zařízení pro tablety </t>
  </si>
  <si>
    <t>Kancelářský balík programů, textový editor, tabulkový editor, program na tvorbu prezentací, emailový klient.</t>
  </si>
  <si>
    <t>software</t>
  </si>
  <si>
    <t>min. 10,7" multi-dotykový displej, LED podsvícení, technologií IPS a rozlišení min. 2100 x 1500
úložiště min. 64 GB
2x kamera min. 10 MP a 10 MP
Konektivita: min. USB-C nebo Lightning, Wi-Fi, BT
Výbava: min. gyroskop, akcelerometr, snímač okolního osvětlení, digitální kompas
Baterie: Li-Pol, výdrž až 10 hodin
+ Obal</t>
  </si>
  <si>
    <t>operační systém – připojitelný do domény školy 
min. 16" displej s rozlišením (1920x1200)
výkon CPU min. 20 000 bodu dle nezávislého testu https://www.cpubenchmark.net/cpu_list.php v době podání nabídky, součastí CPU je NPU čip
pamět: min. 16GB DDR5, SSD: min. 512GB  
grafická karta (integrovaná nebo dedikovaná) výkon min. 3 000 bodů dle nezávislého testu https://www.videocardbenchmark.net/gpu_list.php v době podání nabídky
podsvícená klávesnice, numerická klávesnice, web kamera min. 1080p s krytkou, čtečka otisků prstů,  WIFI 6 , Bluetooth 5
min. 2x USB 3.2 Gen 1 Type-A,  1x USB 3.2 Gen 2 Type-C (s podporou   napájení notebooku a DisplayPort), komb.konektor sluchátek/mikrofonu, HDMI, RJ-45 (LAN)</t>
  </si>
  <si>
    <t>Notebooky pro kantora + SW vybavení</t>
  </si>
  <si>
    <t>ZŠ Krnovská</t>
  </si>
  <si>
    <t>Multifunkční barevná tiskárna, Tisk A3, rychlost tisku čb i barva min. 15str/min. oboustranný podavač, Konektivita Wifi, LAN.</t>
  </si>
  <si>
    <t>Plně programovatelný Interaktivní robot s podporou AI,min.  2x kamera s rozlišením min. 5 MP, hmatové senzory, senzory polohy, 4 všesměrové mikrofony, 8 rezistorů citlivých na sílu. Úplný přístup k SDK a API programovatelným zdrojům. Podpora programovacích jazyků Drag&amp;Drop, C++, Python, Java</t>
  </si>
  <si>
    <t xml:space="preserve">robot (humanoid) </t>
  </si>
  <si>
    <t>ZŠ Mařádkova</t>
  </si>
  <si>
    <t>CENOVÝ ROZPOČET - ZŠ Mařádkova, pracoviště Krnovská a Mařádkova</t>
  </si>
  <si>
    <t>Dotykový panel, min.40 dotyků
Úhlopříčka min. 86“ , Rozlišení min. 3840 x 2160
jas: min. 450nitů, kontrast min 4000:1
Anti-glare/Fingerprint povrch
životnost udávaná výrobcem min. 50 000 hodin
vstupy min.: 4 x HDMI 2.0, 1 x DisplayPort, 1 x Audio 3,5 mm, 4 x USB-A 3.0, 1 x RJ45, 1 x USB-C, 1 x OPS slot
výstupy min.: 1 x HDMI 2.0, 1 x Audio 3,5 mm, 1 x RJ45
integrovaný ARM počítač s min 8GB RAM a 64GB vnitřní paměti,  
integrované reproduktory min. 2x18W a  subwoofer, ingrované mikrofonní pole s min. 8 mikrofony
Integrovaná aplikace "tabule"" a možnost instalace dalších aplikací
WIFI a Bluetooth modul 
NFC čtečka, senzor kvality vzduchu v učebně (teplota, vlhkost, CO2, prachové částice), PIR senzor
možnost vzdáleného řízení dipsleje přes cloud
min.2 dotyková pera v balení. 
Stojan s elektrickým zdvihem pro interaktivní LCD displej. Kotvení do stěny a podpůrná konstrukce na podlahu. Motorický zdvih v rozsahu min. 700 mm, dálkové ovládání. Dostatečná nosnost pro dodaný displej. Antikolizní systému.  včetně potřebného příslušenství pro montáž
jedno boční křídlo (pravé)- bílé, keramické pro popisování fixou. 
Konferenční mikrofon. Pole min. 6 mikrofonů. Připojení Bluetooth, nabíjecí baterie z výdrží min. 6 hodin.</t>
  </si>
  <si>
    <t>počítač provedení All In One nebo mini PC (na držáku, tvořící s PC jeden komplet)
displej s úhlopříčkou min. 23,5“  FULL HD
operační systém vhodný pro připojení do doménové sítě ve škole
procesor s výkonem 10000 bodů CPU mark dle cpubenchmark.net
operační paměť min 16 GB DDR4
disk typu SSD PCIe NVMe min. 512 GB
Bezdrátová síť:  WIFI ax 
konektory min.: 2x USB 2.0, 2x USB 3.2, 1x USB-C , 1x kombinovaný konektor sluchátek/mikrofonu, 1x RJ-45 (LAN), 1x HDMI 
klávesnice, myš</t>
  </si>
  <si>
    <t>PC</t>
  </si>
  <si>
    <t>operační systém – přiúpjitelný do domény školy
min. 16" displej s rozlišením (1920x1200)
výkon CPU min. 20 000 bodu dle nezávislého testu https://www.cpubenchmark.net/cpu_list.php v době podání nabídky, součastí CPU je NPU čip
pamět: min. 16GB DDR5, SSD: min. 512GB  
grafická karta (integrovaná nebo dedikovaná) výkon min. 3 000 bodů dle nezávislého testu https://www.videocardbenchmark.net/gpu_list.php v době podání nabídky
podsvícená klávesnice, numerická klávesnice, web kamera min. 1080p s krytkou, čtečka otisků prstů,  WIFI 6 , Bluetooth 5
min. 2x USB 3.2 Gen 1 Type-A,  1x USB 3.2 Gen 2 Type-C (s podporou   napájení notebooku a DisplayPort), komb.konektor sluchátek/mikrofonu, HDMI, RJ-45 (LAN)</t>
  </si>
  <si>
    <t xml:space="preserve">Notebooky </t>
  </si>
  <si>
    <t>ZŠ Riegrova</t>
  </si>
  <si>
    <t>CENOVÝ ROZPOČET - ZŠ Riegrova</t>
  </si>
  <si>
    <t>Display - min 65"; Rozlišení min. 3840 x 2160; min 1x HDMI  (budeč propojeno s interaktivní tabulí)</t>
  </si>
  <si>
    <t xml:space="preserve">Výukový software pro přírodní vědy
software s výukovým obsahem pro interaktivní učebny přírodních věd v českém jazyce založený na moderních zobrazovacích metodách, jako jsou 3D modely, hluboké zoomy (mikroskopické zoomy), 
animace, videa a rozšířená realita. Obsah zahrnuje minimálně tyto knihovny pokrývající tematicky učivo : 
min. biologie,  chemie, fyzika, geometrie, geologie, 
Obsah každé jednotlivé knihovny čítá minimálně 150 položek 
(tematických jednotek, které jsou zpracované moderními zobrazovacími metodami). Licence s minimálně pětiletou aktualizací a minimálním počtem uživatelů 250. Kompatibilita s brýlemi pro virtuální realitu. Licence min na 60 měsíců.                                                                                                                       </t>
  </si>
  <si>
    <t xml:space="preserve">Tablet pro žáky </t>
  </si>
  <si>
    <t xml:space="preserve">Tablet pro kantory </t>
  </si>
  <si>
    <t>Žákovská sada obsahující bezdrátová čidla pro experimenty, umožňuje realizovat fyzikální experimenty. 
Sada obsahuje: Bezdrátové senzory teploty, tlaku, napětí, proudu, světla, pohybu, magnetického pole a bezdrátový vozík. Součástí sady je USB s 46 žákovskými úlohami, tištěná metodika úloh a licence software. Baleno v úložném boxu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</si>
</sst>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Kč&quot;_-;\-* #,##0.00\ &quot;Kč&quot;_-;_-* &quot;-&quot;??\ &quot;Kč&quot;_-;_-@_-"/>
    <numFmt numFmtId="164" formatCode="#,##0&quot; Kč&quot;"/>
    <numFmt numFmtId="165" formatCode="#,##0.00\ &quot;Kč&quot;"/>
  </numFmts>
  <fonts count="1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20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0"/>
      <name val="Arial"/>
      <charset val="238"/>
    </font>
    <font>
      <sz val="11"/>
      <color indexed="8"/>
      <name val="Calibri"/>
      <family val="2"/>
      <charset val="238"/>
    </font>
    <font>
      <b/>
      <i/>
      <sz val="10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1"/>
      <name val="Calibri"/>
      <family val="2"/>
      <charset val="238"/>
    </font>
    <font>
      <b/>
      <sz val="11"/>
      <name val="Calibri"/>
      <family val="2"/>
      <charset val="238"/>
    </font>
    <font>
      <sz val="11"/>
      <color theme="1"/>
      <name val="Calibri Light"/>
      <family val="2"/>
      <charset val="238"/>
      <scheme val="major"/>
    </font>
    <font>
      <sz val="8"/>
      <name val="Calibri"/>
      <family val="2"/>
      <charset val="238"/>
    </font>
    <font>
      <sz val="8"/>
      <color rgb="FF000000"/>
      <name val="Calibri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theme="5" tint="0.39997558519241921"/>
        <bgColor indexed="31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</borders>
  <cellStyleXfs count="5">
    <xf numFmtId="0" fontId="0" fillId="0" borderId="0"/>
    <xf numFmtId="0" fontId="5" fillId="0" borderId="0"/>
    <xf numFmtId="0" fontId="5" fillId="0" borderId="0"/>
    <xf numFmtId="0" fontId="9" fillId="0" borderId="0"/>
    <xf numFmtId="44" fontId="8" fillId="0" borderId="0" applyFill="0" applyBorder="0" applyAlignment="0" applyProtection="0"/>
  </cellStyleXfs>
  <cellXfs count="57">
    <xf numFmtId="0" fontId="0" fillId="0" borderId="0" xfId="0"/>
    <xf numFmtId="0" fontId="4" fillId="3" borderId="1" xfId="0" applyFont="1" applyFill="1" applyBorder="1" applyAlignment="1">
      <alignment horizontal="center" vertical="center" wrapText="1" shrinkToFit="1"/>
    </xf>
    <xf numFmtId="164" fontId="4" fillId="3" borderId="1" xfId="0" applyNumberFormat="1" applyFont="1" applyFill="1" applyBorder="1" applyAlignment="1">
      <alignment horizontal="center" vertical="center" wrapText="1" shrinkToFit="1"/>
    </xf>
    <xf numFmtId="0" fontId="1" fillId="2" borderId="1" xfId="0" applyFont="1" applyFill="1" applyBorder="1" applyAlignment="1">
      <alignment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4" borderId="8" xfId="0" applyFont="1" applyFill="1" applyBorder="1" applyAlignment="1">
      <alignment horizontal="center" vertical="center" wrapText="1"/>
    </xf>
    <xf numFmtId="0" fontId="1" fillId="4" borderId="9" xfId="0" applyFont="1" applyFill="1" applyBorder="1" applyAlignment="1">
      <alignment horizontal="left" vertical="center" wrapText="1"/>
    </xf>
    <xf numFmtId="165" fontId="1" fillId="2" borderId="1" xfId="0" applyNumberFormat="1" applyFont="1" applyFill="1" applyBorder="1" applyAlignment="1">
      <alignment horizontal="center"/>
    </xf>
    <xf numFmtId="165" fontId="0" fillId="0" borderId="2" xfId="0" applyNumberFormat="1" applyBorder="1"/>
    <xf numFmtId="0" fontId="7" fillId="5" borderId="0" xfId="0" applyFont="1" applyFill="1" applyAlignment="1">
      <alignment horizontal="center"/>
    </xf>
    <xf numFmtId="0" fontId="1" fillId="2" borderId="1" xfId="0" applyFont="1" applyFill="1" applyBorder="1" applyAlignment="1">
      <alignment vertical="center"/>
    </xf>
    <xf numFmtId="165" fontId="0" fillId="5" borderId="1" xfId="0" applyNumberFormat="1" applyFill="1" applyBorder="1" applyAlignment="1">
      <alignment horizontal="center" vertical="center" wrapText="1"/>
    </xf>
    <xf numFmtId="165" fontId="0" fillId="0" borderId="2" xfId="0" applyNumberFormat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10" fillId="5" borderId="1" xfId="2" applyFont="1" applyFill="1" applyBorder="1" applyAlignment="1">
      <alignment vertical="center" wrapText="1"/>
    </xf>
    <xf numFmtId="0" fontId="4" fillId="7" borderId="7" xfId="0" applyFont="1" applyFill="1" applyBorder="1" applyAlignment="1">
      <alignment horizontal="center" vertical="center" wrapText="1"/>
    </xf>
    <xf numFmtId="0" fontId="11" fillId="7" borderId="1" xfId="0" applyFont="1" applyFill="1" applyBorder="1" applyAlignment="1">
      <alignment wrapText="1"/>
    </xf>
    <xf numFmtId="0" fontId="12" fillId="7" borderId="1" xfId="1" applyFont="1" applyFill="1" applyBorder="1" applyAlignment="1">
      <alignment horizontal="left" vertical="center" wrapText="1"/>
    </xf>
    <xf numFmtId="0" fontId="12" fillId="7" borderId="8" xfId="0" applyFont="1" applyFill="1" applyBorder="1" applyAlignment="1">
      <alignment horizontal="left" vertical="center" wrapText="1"/>
    </xf>
    <xf numFmtId="165" fontId="0" fillId="0" borderId="2" xfId="0" applyNumberFormat="1" applyBorder="1" applyAlignment="1">
      <alignment horizontal="center" vertical="center" wrapText="1"/>
    </xf>
    <xf numFmtId="165" fontId="0" fillId="0" borderId="2" xfId="0" applyNumberFormat="1" applyBorder="1"/>
    <xf numFmtId="165" fontId="0" fillId="0" borderId="2" xfId="0" applyNumberFormat="1" applyBorder="1"/>
    <xf numFmtId="165" fontId="0" fillId="0" borderId="2" xfId="0" applyNumberFormat="1" applyBorder="1" applyAlignment="1">
      <alignment horizontal="center" vertical="center" wrapText="1"/>
    </xf>
    <xf numFmtId="0" fontId="0" fillId="0" borderId="1" xfId="0" applyBorder="1"/>
    <xf numFmtId="0" fontId="0" fillId="7" borderId="1" xfId="0" applyFill="1" applyBorder="1"/>
    <xf numFmtId="0" fontId="1" fillId="7" borderId="1" xfId="0" applyFont="1" applyFill="1" applyBorder="1"/>
    <xf numFmtId="2" fontId="0" fillId="0" borderId="1" xfId="0" applyNumberFormat="1" applyBorder="1"/>
    <xf numFmtId="2" fontId="0" fillId="7" borderId="1" xfId="0" applyNumberFormat="1" applyFill="1" applyBorder="1"/>
    <xf numFmtId="0" fontId="1" fillId="0" borderId="1" xfId="0" applyFont="1" applyFill="1" applyBorder="1" applyAlignment="1">
      <alignment horizontal="center" vertical="center" wrapText="1"/>
    </xf>
    <xf numFmtId="0" fontId="1" fillId="4" borderId="0" xfId="0" applyFont="1" applyFill="1" applyAlignment="1">
      <alignment horizontal="left" vertical="center" wrapText="1"/>
    </xf>
    <xf numFmtId="0" fontId="1" fillId="8" borderId="1" xfId="0" applyFont="1" applyFill="1" applyBorder="1" applyAlignment="1">
      <alignment horizontal="center" vertical="center" wrapText="1"/>
    </xf>
    <xf numFmtId="0" fontId="6" fillId="7" borderId="8" xfId="0" applyFont="1" applyFill="1" applyBorder="1" applyAlignment="1">
      <alignment horizontal="left" vertical="center" wrapText="1"/>
    </xf>
    <xf numFmtId="0" fontId="13" fillId="7" borderId="1" xfId="0" applyFont="1" applyFill="1" applyBorder="1" applyAlignment="1">
      <alignment horizontal="center" vertical="center" wrapText="1"/>
    </xf>
    <xf numFmtId="0" fontId="14" fillId="7" borderId="1" xfId="0" applyFont="1" applyFill="1" applyBorder="1" applyAlignment="1">
      <alignment horizontal="center" vertical="center" wrapText="1"/>
    </xf>
    <xf numFmtId="0" fontId="12" fillId="7" borderId="1" xfId="0" applyFont="1" applyFill="1" applyBorder="1" applyAlignment="1">
      <alignment horizontal="left" vertical="center" wrapText="1"/>
    </xf>
    <xf numFmtId="165" fontId="0" fillId="0" borderId="0" xfId="0" applyNumberFormat="1"/>
    <xf numFmtId="0" fontId="16" fillId="7" borderId="1" xfId="0" applyFont="1" applyFill="1" applyBorder="1" applyAlignment="1">
      <alignment horizontal="left" vertical="center" wrapText="1"/>
    </xf>
    <xf numFmtId="0" fontId="17" fillId="7" borderId="1" xfId="0" applyFont="1" applyFill="1" applyBorder="1" applyAlignment="1">
      <alignment horizontal="left" vertical="center" wrapText="1"/>
    </xf>
    <xf numFmtId="0" fontId="18" fillId="7" borderId="1" xfId="0" applyFont="1" applyFill="1" applyBorder="1" applyAlignment="1">
      <alignment horizontal="left" vertical="center" wrapText="1"/>
    </xf>
    <xf numFmtId="0" fontId="11" fillId="7" borderId="1" xfId="0" applyFont="1" applyFill="1" applyBorder="1" applyAlignment="1">
      <alignment horizontal="left" wrapText="1"/>
    </xf>
    <xf numFmtId="165" fontId="0" fillId="0" borderId="2" xfId="0" applyNumberFormat="1" applyBorder="1" applyAlignment="1">
      <alignment horizontal="center" vertical="center" wrapText="1"/>
    </xf>
    <xf numFmtId="165" fontId="0" fillId="0" borderId="3" xfId="0" applyNumberFormat="1" applyBorder="1" applyAlignment="1">
      <alignment horizontal="center" vertical="center" wrapText="1"/>
    </xf>
    <xf numFmtId="165" fontId="0" fillId="0" borderId="4" xfId="0" applyNumberFormat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164" fontId="4" fillId="3" borderId="2" xfId="0" applyNumberFormat="1" applyFont="1" applyFill="1" applyBorder="1" applyAlignment="1">
      <alignment horizontal="center" vertical="center" wrapText="1" shrinkToFit="1"/>
    </xf>
    <xf numFmtId="164" fontId="4" fillId="3" borderId="3" xfId="0" applyNumberFormat="1" applyFont="1" applyFill="1" applyBorder="1" applyAlignment="1">
      <alignment horizontal="center" vertical="center" wrapText="1" shrinkToFit="1"/>
    </xf>
    <xf numFmtId="164" fontId="4" fillId="3" borderId="4" xfId="0" applyNumberFormat="1" applyFont="1" applyFill="1" applyBorder="1" applyAlignment="1">
      <alignment horizontal="center" vertical="center" wrapText="1" shrinkToFit="1"/>
    </xf>
    <xf numFmtId="165" fontId="1" fillId="6" borderId="1" xfId="0" applyNumberFormat="1" applyFont="1" applyFill="1" applyBorder="1"/>
    <xf numFmtId="0" fontId="1" fillId="6" borderId="1" xfId="0" applyFont="1" applyFill="1" applyBorder="1"/>
    <xf numFmtId="0" fontId="0" fillId="0" borderId="3" xfId="0" applyBorder="1" applyAlignment="1">
      <alignment horizontal="center"/>
    </xf>
    <xf numFmtId="165" fontId="0" fillId="0" borderId="2" xfId="0" applyNumberFormat="1" applyBorder="1"/>
    <xf numFmtId="165" fontId="0" fillId="0" borderId="3" xfId="0" applyNumberFormat="1" applyBorder="1"/>
    <xf numFmtId="165" fontId="0" fillId="0" borderId="4" xfId="0" applyNumberFormat="1" applyBorder="1"/>
    <xf numFmtId="0" fontId="1" fillId="2" borderId="1" xfId="0" applyFont="1" applyFill="1" applyBorder="1" applyAlignment="1">
      <alignment horizontal="center" vertical="center"/>
    </xf>
  </cellXfs>
  <cellStyles count="5">
    <cellStyle name="Excel Built-in Normal" xfId="3" xr:uid="{8E90C648-D025-4A60-B137-7F81D1824226}"/>
    <cellStyle name="Měna 2" xfId="4" xr:uid="{170B5451-EBFD-4BD1-81EE-5F6536CF891B}"/>
    <cellStyle name="Normální" xfId="0" builtinId="0"/>
    <cellStyle name="normální 2" xfId="1" xr:uid="{46761E79-A43C-46DA-A500-45E40FFD29E4}"/>
    <cellStyle name="Normální 3" xfId="2" xr:uid="{3FEB19EC-6A2E-4D6D-957A-D0EC01AEDCD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600B55-FB3E-495F-9B7F-4925EFA6EA3F}">
  <dimension ref="B5:E11"/>
  <sheetViews>
    <sheetView tabSelected="1" workbookViewId="0">
      <selection activeCell="C10" sqref="C10"/>
    </sheetView>
  </sheetViews>
  <sheetFormatPr defaultRowHeight="14.4" x14ac:dyDescent="0.3"/>
  <cols>
    <col min="1" max="1" width="16.109375" customWidth="1"/>
    <col min="2" max="2" width="17.6640625" customWidth="1"/>
    <col min="3" max="3" width="18.33203125" customWidth="1"/>
    <col min="4" max="4" width="17.6640625" customWidth="1"/>
    <col min="5" max="5" width="20.88671875" customWidth="1"/>
  </cols>
  <sheetData>
    <row r="5" spans="2:5" x14ac:dyDescent="0.3">
      <c r="B5" s="26" t="s">
        <v>34</v>
      </c>
      <c r="C5" s="26" t="s">
        <v>35</v>
      </c>
      <c r="D5" s="26" t="s">
        <v>14</v>
      </c>
      <c r="E5" s="26" t="s">
        <v>15</v>
      </c>
    </row>
    <row r="6" spans="2:5" x14ac:dyDescent="0.3">
      <c r="B6" s="25" t="s">
        <v>36</v>
      </c>
      <c r="C6" s="28">
        <f>'ZŠ Englišova'!H15</f>
        <v>0</v>
      </c>
      <c r="D6" s="28">
        <f>C6*0.21</f>
        <v>0</v>
      </c>
      <c r="E6" s="28">
        <f>D6+C6</f>
        <v>0</v>
      </c>
    </row>
    <row r="7" spans="2:5" x14ac:dyDescent="0.3">
      <c r="B7" s="25" t="s">
        <v>83</v>
      </c>
      <c r="C7" s="28">
        <f>'ZŠ Ilji Hurníka'!H30</f>
        <v>0</v>
      </c>
      <c r="D7" s="28">
        <f t="shared" ref="D7:D10" si="0">C7*0.21</f>
        <v>0</v>
      </c>
      <c r="E7" s="28">
        <f t="shared" ref="E7:E10" si="1">D7+C7</f>
        <v>0</v>
      </c>
    </row>
    <row r="8" spans="2:5" x14ac:dyDescent="0.3">
      <c r="B8" s="25" t="s">
        <v>94</v>
      </c>
      <c r="C8" s="28">
        <f>'ZŠ Kylešovice'!H31</f>
        <v>0</v>
      </c>
      <c r="D8" s="28">
        <f t="shared" si="0"/>
        <v>0</v>
      </c>
      <c r="E8" s="28">
        <f t="shared" si="1"/>
        <v>0</v>
      </c>
    </row>
    <row r="9" spans="2:5" x14ac:dyDescent="0.3">
      <c r="B9" s="25" t="s">
        <v>127</v>
      </c>
      <c r="C9" s="28">
        <f>'ZŠ Mařádková'!C71:D71</f>
        <v>0</v>
      </c>
      <c r="D9" s="28">
        <f t="shared" si="0"/>
        <v>0</v>
      </c>
      <c r="E9" s="28">
        <f t="shared" si="1"/>
        <v>0</v>
      </c>
    </row>
    <row r="10" spans="2:5" x14ac:dyDescent="0.3">
      <c r="B10" s="25" t="s">
        <v>134</v>
      </c>
      <c r="C10" s="28">
        <f>'ZŠ Riegrova'!H25</f>
        <v>0</v>
      </c>
      <c r="D10" s="28">
        <f t="shared" si="0"/>
        <v>0</v>
      </c>
      <c r="E10" s="28">
        <f t="shared" si="1"/>
        <v>0</v>
      </c>
    </row>
    <row r="11" spans="2:5" x14ac:dyDescent="0.3">
      <c r="B11" s="27" t="s">
        <v>37</v>
      </c>
      <c r="C11" s="29">
        <f>SUM(C6:C10)</f>
        <v>0</v>
      </c>
      <c r="D11" s="29">
        <f>SUM(D6:D10)</f>
        <v>0</v>
      </c>
      <c r="E11" s="29">
        <f>SUM(E6:E10)</f>
        <v>0</v>
      </c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L21"/>
  <sheetViews>
    <sheetView topLeftCell="A4" zoomScale="85" zoomScaleNormal="85" workbookViewId="0">
      <selection activeCell="D8" sqref="D8"/>
    </sheetView>
  </sheetViews>
  <sheetFormatPr defaultRowHeight="14.4" x14ac:dyDescent="0.3"/>
  <cols>
    <col min="2" max="3" width="23.5546875" customWidth="1"/>
    <col min="4" max="4" width="93.5546875" customWidth="1"/>
    <col min="5" max="5" width="10.44140625" customWidth="1"/>
    <col min="7" max="7" width="20.5546875" customWidth="1"/>
    <col min="8" max="8" width="30.44140625" customWidth="1"/>
    <col min="9" max="9" width="10.44140625" customWidth="1"/>
    <col min="10" max="10" width="17.5546875" customWidth="1"/>
    <col min="11" max="11" width="7.5546875" customWidth="1"/>
    <col min="12" max="12" width="33.44140625" customWidth="1"/>
    <col min="13" max="13" width="14.44140625" bestFit="1" customWidth="1"/>
  </cols>
  <sheetData>
    <row r="2" spans="1:12" ht="25.8" x14ac:dyDescent="0.3">
      <c r="A2" s="45" t="s">
        <v>33</v>
      </c>
      <c r="B2" s="45"/>
      <c r="C2" s="45"/>
      <c r="D2" s="45"/>
      <c r="E2" s="45"/>
      <c r="F2" s="45"/>
      <c r="G2" s="45"/>
      <c r="H2" s="45"/>
      <c r="I2" s="45"/>
      <c r="J2" s="45"/>
      <c r="K2" s="45"/>
      <c r="L2" s="45"/>
    </row>
    <row r="3" spans="1:12" ht="100.5" customHeight="1" x14ac:dyDescent="0.3">
      <c r="A3" s="46" t="s">
        <v>0</v>
      </c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</row>
    <row r="5" spans="1:12" ht="28.8" x14ac:dyDescent="0.3">
      <c r="A5" s="1" t="s">
        <v>1</v>
      </c>
      <c r="B5" s="1" t="s">
        <v>2</v>
      </c>
      <c r="C5" s="1" t="s">
        <v>3</v>
      </c>
      <c r="D5" s="1" t="s">
        <v>4</v>
      </c>
      <c r="E5" s="1" t="s">
        <v>5</v>
      </c>
      <c r="F5" s="1" t="s">
        <v>6</v>
      </c>
      <c r="G5" s="2" t="s">
        <v>7</v>
      </c>
      <c r="H5" s="2" t="s">
        <v>8</v>
      </c>
      <c r="I5" s="47" t="s">
        <v>9</v>
      </c>
      <c r="J5" s="48"/>
      <c r="K5" s="49"/>
      <c r="L5" s="3" t="s">
        <v>10</v>
      </c>
    </row>
    <row r="6" spans="1:12" ht="91.8" x14ac:dyDescent="0.3">
      <c r="A6" s="4">
        <v>1</v>
      </c>
      <c r="B6" s="5" t="s">
        <v>24</v>
      </c>
      <c r="C6" s="17" t="s">
        <v>22</v>
      </c>
      <c r="D6" s="19" t="s">
        <v>32</v>
      </c>
      <c r="E6" s="6" t="s">
        <v>11</v>
      </c>
      <c r="F6" s="7">
        <v>32</v>
      </c>
      <c r="G6" s="13">
        <v>0</v>
      </c>
      <c r="H6" s="14">
        <f t="shared" ref="H6:H13" si="0">F6*G6</f>
        <v>0</v>
      </c>
      <c r="I6" s="42">
        <f t="shared" ref="I6:I13" si="1">H6*1.21</f>
        <v>0</v>
      </c>
      <c r="J6" s="43"/>
      <c r="K6" s="44"/>
      <c r="L6" s="15"/>
    </row>
    <row r="7" spans="1:12" ht="21.6" x14ac:dyDescent="0.3">
      <c r="A7" s="4">
        <v>2</v>
      </c>
      <c r="B7" s="5" t="s">
        <v>24</v>
      </c>
      <c r="C7" s="17" t="s">
        <v>16</v>
      </c>
      <c r="D7" s="18" t="s">
        <v>26</v>
      </c>
      <c r="E7" s="6" t="s">
        <v>11</v>
      </c>
      <c r="F7" s="7">
        <v>32</v>
      </c>
      <c r="G7" s="13">
        <v>0</v>
      </c>
      <c r="H7" s="14">
        <f t="shared" si="0"/>
        <v>0</v>
      </c>
      <c r="I7" s="42">
        <f t="shared" si="1"/>
        <v>0</v>
      </c>
      <c r="J7" s="43"/>
      <c r="K7" s="44"/>
      <c r="L7" s="15"/>
    </row>
    <row r="8" spans="1:12" ht="82.8" x14ac:dyDescent="0.3">
      <c r="A8" s="4">
        <v>3</v>
      </c>
      <c r="B8" s="5" t="s">
        <v>24</v>
      </c>
      <c r="C8" s="17" t="s">
        <v>18</v>
      </c>
      <c r="D8" s="18" t="s">
        <v>137</v>
      </c>
      <c r="E8" s="6" t="s">
        <v>11</v>
      </c>
      <c r="F8" s="7">
        <v>1</v>
      </c>
      <c r="G8" s="13">
        <v>0</v>
      </c>
      <c r="H8" s="14">
        <f t="shared" si="0"/>
        <v>0</v>
      </c>
      <c r="I8" s="42">
        <f t="shared" si="1"/>
        <v>0</v>
      </c>
      <c r="J8" s="43"/>
      <c r="K8" s="44"/>
      <c r="L8" s="15"/>
    </row>
    <row r="9" spans="1:12" ht="339" customHeight="1" x14ac:dyDescent="0.3">
      <c r="A9" s="4">
        <v>4</v>
      </c>
      <c r="B9" s="5" t="s">
        <v>24</v>
      </c>
      <c r="C9" s="17" t="s">
        <v>17</v>
      </c>
      <c r="D9" s="18" t="s">
        <v>28</v>
      </c>
      <c r="E9" s="6" t="s">
        <v>11</v>
      </c>
      <c r="F9" s="7">
        <v>1</v>
      </c>
      <c r="G9" s="13">
        <v>0</v>
      </c>
      <c r="H9" s="14">
        <f t="shared" si="0"/>
        <v>0</v>
      </c>
      <c r="I9" s="42">
        <f t="shared" si="1"/>
        <v>0</v>
      </c>
      <c r="J9" s="43"/>
      <c r="K9" s="44"/>
      <c r="L9" s="16" t="s">
        <v>19</v>
      </c>
    </row>
    <row r="10" spans="1:12" ht="40.799999999999997" x14ac:dyDescent="0.3">
      <c r="A10" s="4">
        <v>5</v>
      </c>
      <c r="B10" s="5" t="s">
        <v>24</v>
      </c>
      <c r="C10" s="17" t="s">
        <v>23</v>
      </c>
      <c r="D10" s="20" t="s">
        <v>29</v>
      </c>
      <c r="E10" s="6" t="s">
        <v>11</v>
      </c>
      <c r="F10" s="7">
        <v>1</v>
      </c>
      <c r="G10" s="13">
        <v>0</v>
      </c>
      <c r="H10" s="14">
        <f t="shared" si="0"/>
        <v>0</v>
      </c>
      <c r="I10" s="42">
        <f t="shared" si="1"/>
        <v>0</v>
      </c>
      <c r="J10" s="43"/>
      <c r="K10" s="44"/>
      <c r="L10" s="15"/>
    </row>
    <row r="11" spans="1:12" ht="21.6" x14ac:dyDescent="0.3">
      <c r="A11" s="4">
        <v>6</v>
      </c>
      <c r="B11" s="5" t="s">
        <v>24</v>
      </c>
      <c r="C11" s="17" t="s">
        <v>20</v>
      </c>
      <c r="D11" s="18" t="s">
        <v>27</v>
      </c>
      <c r="E11" s="6" t="s">
        <v>11</v>
      </c>
      <c r="F11" s="7">
        <v>1</v>
      </c>
      <c r="G11" s="13">
        <v>0</v>
      </c>
      <c r="H11" s="14">
        <f t="shared" si="0"/>
        <v>0</v>
      </c>
      <c r="I11" s="42">
        <f t="shared" si="1"/>
        <v>0</v>
      </c>
      <c r="J11" s="43"/>
      <c r="K11" s="44"/>
      <c r="L11" s="15"/>
    </row>
    <row r="12" spans="1:12" ht="71.400000000000006" x14ac:dyDescent="0.3">
      <c r="A12" s="4">
        <v>7</v>
      </c>
      <c r="B12" s="5" t="s">
        <v>24</v>
      </c>
      <c r="C12" s="17" t="s">
        <v>30</v>
      </c>
      <c r="D12" s="20" t="s">
        <v>31</v>
      </c>
      <c r="E12" s="6" t="s">
        <v>11</v>
      </c>
      <c r="F12" s="7">
        <v>2</v>
      </c>
      <c r="G12" s="13">
        <v>0</v>
      </c>
      <c r="H12" s="14">
        <f t="shared" si="0"/>
        <v>0</v>
      </c>
      <c r="I12" s="42">
        <f t="shared" si="1"/>
        <v>0</v>
      </c>
      <c r="J12" s="43"/>
      <c r="K12" s="44"/>
      <c r="L12" s="15"/>
    </row>
    <row r="13" spans="1:12" ht="40.799999999999997" x14ac:dyDescent="0.3">
      <c r="A13" s="4">
        <v>8</v>
      </c>
      <c r="B13" s="5" t="s">
        <v>24</v>
      </c>
      <c r="C13" s="17" t="s">
        <v>21</v>
      </c>
      <c r="D13" s="20" t="s">
        <v>25</v>
      </c>
      <c r="E13" s="6" t="s">
        <v>11</v>
      </c>
      <c r="F13" s="7">
        <v>1</v>
      </c>
      <c r="G13" s="13">
        <v>0</v>
      </c>
      <c r="H13" s="14">
        <f t="shared" si="0"/>
        <v>0</v>
      </c>
      <c r="I13" s="42">
        <f t="shared" si="1"/>
        <v>0</v>
      </c>
      <c r="J13" s="43"/>
      <c r="K13" s="44"/>
      <c r="L13" s="30"/>
    </row>
    <row r="14" spans="1:12" x14ac:dyDescent="0.3">
      <c r="I14" s="52"/>
      <c r="J14" s="52"/>
      <c r="K14" s="52"/>
      <c r="L14" s="8"/>
    </row>
    <row r="15" spans="1:12" x14ac:dyDescent="0.3">
      <c r="G15" s="9" t="s">
        <v>12</v>
      </c>
      <c r="H15" s="10">
        <f>SUM(H6:H13)</f>
        <v>0</v>
      </c>
      <c r="I15" s="53">
        <f>SUM(I6:K13)</f>
        <v>0</v>
      </c>
      <c r="J15" s="54"/>
      <c r="K15" s="55"/>
    </row>
    <row r="16" spans="1:12" ht="21" x14ac:dyDescent="0.4">
      <c r="D16" s="11" t="s">
        <v>13</v>
      </c>
    </row>
    <row r="18" spans="2:4" x14ac:dyDescent="0.3">
      <c r="B18" s="56" t="s">
        <v>96</v>
      </c>
      <c r="C18" s="56"/>
      <c r="D18" s="56"/>
    </row>
    <row r="19" spans="2:4" x14ac:dyDescent="0.3">
      <c r="B19" s="12" t="s">
        <v>8</v>
      </c>
      <c r="C19" s="50">
        <f>H15</f>
        <v>0</v>
      </c>
      <c r="D19" s="51"/>
    </row>
    <row r="20" spans="2:4" x14ac:dyDescent="0.3">
      <c r="B20" s="12" t="s">
        <v>14</v>
      </c>
      <c r="C20" s="50">
        <f>C21-C19</f>
        <v>0</v>
      </c>
      <c r="D20" s="51"/>
    </row>
    <row r="21" spans="2:4" x14ac:dyDescent="0.3">
      <c r="B21" s="12" t="s">
        <v>15</v>
      </c>
      <c r="C21" s="50">
        <f>I15</f>
        <v>0</v>
      </c>
      <c r="D21" s="51"/>
    </row>
  </sheetData>
  <protectedRanges>
    <protectedRange sqref="L6:L14" name="Oblast2"/>
  </protectedRanges>
  <mergeCells count="17">
    <mergeCell ref="C21:D21"/>
    <mergeCell ref="I14:K14"/>
    <mergeCell ref="I15:K15"/>
    <mergeCell ref="B18:D18"/>
    <mergeCell ref="C19:D19"/>
    <mergeCell ref="C20:D20"/>
    <mergeCell ref="A2:L2"/>
    <mergeCell ref="A3:L3"/>
    <mergeCell ref="I5:K5"/>
    <mergeCell ref="I6:K6"/>
    <mergeCell ref="I7:K7"/>
    <mergeCell ref="I13:K13"/>
    <mergeCell ref="I8:K8"/>
    <mergeCell ref="I9:K9"/>
    <mergeCell ref="I10:K10"/>
    <mergeCell ref="I11:K11"/>
    <mergeCell ref="I12:K1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601783-AE8C-4EE0-A4A9-7E98459F8209}">
  <dimension ref="A2:L40"/>
  <sheetViews>
    <sheetView topLeftCell="B22" zoomScale="85" zoomScaleNormal="85" workbookViewId="0">
      <selection activeCell="D10" sqref="D10"/>
    </sheetView>
  </sheetViews>
  <sheetFormatPr defaultRowHeight="14.4" x14ac:dyDescent="0.3"/>
  <cols>
    <col min="2" max="3" width="23.5546875" customWidth="1"/>
    <col min="4" max="4" width="93.5546875" customWidth="1"/>
    <col min="5" max="5" width="10.44140625" customWidth="1"/>
    <col min="7" max="7" width="20.5546875" customWidth="1"/>
    <col min="8" max="8" width="30.44140625" customWidth="1"/>
    <col min="9" max="9" width="10.44140625" customWidth="1"/>
    <col min="10" max="10" width="17.5546875" customWidth="1"/>
    <col min="11" max="11" width="7.5546875" customWidth="1"/>
    <col min="12" max="12" width="33.44140625" customWidth="1"/>
    <col min="13" max="13" width="14.44140625" bestFit="1" customWidth="1"/>
  </cols>
  <sheetData>
    <row r="2" spans="1:12" ht="25.8" x14ac:dyDescent="0.3">
      <c r="A2" s="45" t="s">
        <v>82</v>
      </c>
      <c r="B2" s="45"/>
      <c r="C2" s="45"/>
      <c r="D2" s="45"/>
      <c r="E2" s="45"/>
      <c r="F2" s="45"/>
      <c r="G2" s="45"/>
      <c r="H2" s="45"/>
      <c r="I2" s="45"/>
      <c r="J2" s="45"/>
      <c r="K2" s="45"/>
      <c r="L2" s="45"/>
    </row>
    <row r="3" spans="1:12" ht="100.5" customHeight="1" x14ac:dyDescent="0.3">
      <c r="A3" s="46" t="s">
        <v>0</v>
      </c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</row>
    <row r="4" spans="1:12" ht="25.8" x14ac:dyDescent="0.3">
      <c r="A4" s="45" t="s">
        <v>81</v>
      </c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</row>
    <row r="5" spans="1:12" ht="28.8" x14ac:dyDescent="0.3">
      <c r="A5" s="1" t="s">
        <v>1</v>
      </c>
      <c r="B5" s="1" t="s">
        <v>2</v>
      </c>
      <c r="C5" s="1" t="s">
        <v>3</v>
      </c>
      <c r="D5" s="1" t="s">
        <v>4</v>
      </c>
      <c r="E5" s="1" t="s">
        <v>5</v>
      </c>
      <c r="F5" s="1" t="s">
        <v>6</v>
      </c>
      <c r="G5" s="2" t="s">
        <v>7</v>
      </c>
      <c r="H5" s="2" t="s">
        <v>8</v>
      </c>
      <c r="I5" s="47" t="s">
        <v>9</v>
      </c>
      <c r="J5" s="48"/>
      <c r="K5" s="49"/>
      <c r="L5" s="3" t="s">
        <v>10</v>
      </c>
    </row>
    <row r="6" spans="1:12" ht="183.6" x14ac:dyDescent="0.3">
      <c r="A6" s="4">
        <v>1</v>
      </c>
      <c r="B6" s="5" t="s">
        <v>24</v>
      </c>
      <c r="C6" s="17" t="s">
        <v>80</v>
      </c>
      <c r="D6" s="36" t="s">
        <v>79</v>
      </c>
      <c r="E6" s="6" t="s">
        <v>11</v>
      </c>
      <c r="F6" s="7">
        <v>1</v>
      </c>
      <c r="G6" s="13">
        <v>0</v>
      </c>
      <c r="H6" s="21">
        <f t="shared" ref="H6:H28" si="0">F6*G6</f>
        <v>0</v>
      </c>
      <c r="I6" s="42">
        <f t="shared" ref="I6:I28" si="1">H6*1.21</f>
        <v>0</v>
      </c>
      <c r="J6" s="43"/>
      <c r="K6" s="44"/>
      <c r="L6" s="15"/>
    </row>
    <row r="7" spans="1:12" ht="187.2" x14ac:dyDescent="0.3">
      <c r="A7" s="4">
        <v>2</v>
      </c>
      <c r="B7" s="5" t="s">
        <v>24</v>
      </c>
      <c r="C7" s="17" t="s">
        <v>78</v>
      </c>
      <c r="D7" s="35" t="s">
        <v>77</v>
      </c>
      <c r="E7" s="6" t="s">
        <v>11</v>
      </c>
      <c r="F7" s="7">
        <v>1</v>
      </c>
      <c r="G7" s="13">
        <v>0</v>
      </c>
      <c r="H7" s="21">
        <f t="shared" si="0"/>
        <v>0</v>
      </c>
      <c r="I7" s="42">
        <f t="shared" si="1"/>
        <v>0</v>
      </c>
      <c r="J7" s="43"/>
      <c r="K7" s="44"/>
      <c r="L7" s="15"/>
    </row>
    <row r="8" spans="1:12" ht="158.4" x14ac:dyDescent="0.3">
      <c r="A8" s="4">
        <v>3</v>
      </c>
      <c r="B8" s="5" t="s">
        <v>24</v>
      </c>
      <c r="C8" s="17" t="s">
        <v>76</v>
      </c>
      <c r="D8" s="34" t="s">
        <v>75</v>
      </c>
      <c r="E8" s="6" t="s">
        <v>11</v>
      </c>
      <c r="F8" s="7">
        <v>30</v>
      </c>
      <c r="G8" s="13">
        <v>0</v>
      </c>
      <c r="H8" s="21">
        <f t="shared" si="0"/>
        <v>0</v>
      </c>
      <c r="I8" s="42">
        <f t="shared" si="1"/>
        <v>0</v>
      </c>
      <c r="J8" s="43"/>
      <c r="K8" s="44"/>
      <c r="L8" s="15"/>
    </row>
    <row r="9" spans="1:12" x14ac:dyDescent="0.3">
      <c r="A9" s="4">
        <v>4</v>
      </c>
      <c r="B9" s="5" t="s">
        <v>24</v>
      </c>
      <c r="C9" s="17" t="s">
        <v>74</v>
      </c>
      <c r="D9" s="33" t="s">
        <v>136</v>
      </c>
      <c r="E9" s="6" t="s">
        <v>11</v>
      </c>
      <c r="F9" s="7">
        <v>1</v>
      </c>
      <c r="G9" s="13">
        <v>0</v>
      </c>
      <c r="H9" s="21">
        <f t="shared" si="0"/>
        <v>0</v>
      </c>
      <c r="I9" s="42">
        <f t="shared" si="1"/>
        <v>0</v>
      </c>
      <c r="J9" s="43"/>
      <c r="K9" s="44"/>
      <c r="L9" s="15"/>
    </row>
    <row r="10" spans="1:12" ht="21.6" x14ac:dyDescent="0.3">
      <c r="A10" s="4">
        <v>5</v>
      </c>
      <c r="B10" s="5" t="s">
        <v>24</v>
      </c>
      <c r="C10" s="17" t="s">
        <v>16</v>
      </c>
      <c r="D10" s="18" t="s">
        <v>26</v>
      </c>
      <c r="E10" s="6" t="s">
        <v>11</v>
      </c>
      <c r="F10" s="7">
        <v>31</v>
      </c>
      <c r="G10" s="13">
        <v>0</v>
      </c>
      <c r="H10" s="21">
        <f t="shared" si="0"/>
        <v>0</v>
      </c>
      <c r="I10" s="42">
        <f t="shared" si="1"/>
        <v>0</v>
      </c>
      <c r="J10" s="43"/>
      <c r="K10" s="44"/>
      <c r="L10" s="15"/>
    </row>
    <row r="11" spans="1:12" ht="307.2" x14ac:dyDescent="0.3">
      <c r="A11" s="4">
        <v>10</v>
      </c>
      <c r="B11" s="5" t="s">
        <v>24</v>
      </c>
      <c r="C11" s="17" t="s">
        <v>17</v>
      </c>
      <c r="D11" s="18" t="s">
        <v>28</v>
      </c>
      <c r="E11" s="6" t="s">
        <v>11</v>
      </c>
      <c r="F11" s="7">
        <v>1</v>
      </c>
      <c r="G11" s="13">
        <v>0</v>
      </c>
      <c r="H11" s="21">
        <f t="shared" si="0"/>
        <v>0</v>
      </c>
      <c r="I11" s="42">
        <f t="shared" si="1"/>
        <v>0</v>
      </c>
      <c r="J11" s="43"/>
      <c r="K11" s="44"/>
      <c r="L11" s="16" t="s">
        <v>19</v>
      </c>
    </row>
    <row r="12" spans="1:12" ht="28.8" x14ac:dyDescent="0.3">
      <c r="A12" s="4">
        <v>12</v>
      </c>
      <c r="B12" s="5" t="s">
        <v>24</v>
      </c>
      <c r="C12" s="17" t="s">
        <v>73</v>
      </c>
      <c r="D12" s="33" t="s">
        <v>72</v>
      </c>
      <c r="E12" s="6" t="s">
        <v>11</v>
      </c>
      <c r="F12" s="7">
        <v>6</v>
      </c>
      <c r="G12" s="13">
        <v>0</v>
      </c>
      <c r="H12" s="21">
        <f t="shared" si="0"/>
        <v>0</v>
      </c>
      <c r="I12" s="42">
        <f t="shared" si="1"/>
        <v>0</v>
      </c>
      <c r="J12" s="43"/>
      <c r="K12" s="44"/>
      <c r="L12" s="15"/>
    </row>
    <row r="13" spans="1:12" ht="28.8" x14ac:dyDescent="0.3">
      <c r="A13" s="4">
        <v>13</v>
      </c>
      <c r="B13" s="5" t="s">
        <v>24</v>
      </c>
      <c r="C13" s="17" t="s">
        <v>71</v>
      </c>
      <c r="D13" s="33" t="s">
        <v>70</v>
      </c>
      <c r="E13" s="6" t="s">
        <v>11</v>
      </c>
      <c r="F13" s="7">
        <v>6</v>
      </c>
      <c r="G13" s="13">
        <v>0</v>
      </c>
      <c r="H13" s="21">
        <f t="shared" si="0"/>
        <v>0</v>
      </c>
      <c r="I13" s="42">
        <f t="shared" si="1"/>
        <v>0</v>
      </c>
      <c r="J13" s="43"/>
      <c r="K13" s="44"/>
      <c r="L13" s="15"/>
    </row>
    <row r="14" spans="1:12" x14ac:dyDescent="0.3">
      <c r="A14" s="4">
        <v>14</v>
      </c>
      <c r="B14" s="5" t="s">
        <v>24</v>
      </c>
      <c r="C14" s="17" t="s">
        <v>69</v>
      </c>
      <c r="D14" s="33" t="s">
        <v>68</v>
      </c>
      <c r="E14" s="6" t="s">
        <v>11</v>
      </c>
      <c r="F14" s="7">
        <v>1</v>
      </c>
      <c r="G14" s="13">
        <v>0</v>
      </c>
      <c r="H14" s="21">
        <f t="shared" si="0"/>
        <v>0</v>
      </c>
      <c r="I14" s="42">
        <f t="shared" si="1"/>
        <v>0</v>
      </c>
      <c r="J14" s="43"/>
      <c r="K14" s="44"/>
      <c r="L14" s="32"/>
    </row>
    <row r="15" spans="1:12" ht="57.6" x14ac:dyDescent="0.3">
      <c r="A15" s="4">
        <v>16</v>
      </c>
      <c r="B15" s="5" t="s">
        <v>24</v>
      </c>
      <c r="C15" s="17" t="s">
        <v>67</v>
      </c>
      <c r="D15" s="33" t="s">
        <v>66</v>
      </c>
      <c r="E15" s="6" t="s">
        <v>11</v>
      </c>
      <c r="F15" s="7">
        <v>1</v>
      </c>
      <c r="G15" s="13">
        <v>0</v>
      </c>
      <c r="H15" s="21">
        <f t="shared" si="0"/>
        <v>0</v>
      </c>
      <c r="I15" s="42">
        <f t="shared" si="1"/>
        <v>0</v>
      </c>
      <c r="J15" s="43"/>
      <c r="K15" s="44"/>
      <c r="L15" s="15"/>
    </row>
    <row r="16" spans="1:12" ht="28.8" x14ac:dyDescent="0.3">
      <c r="A16" s="4"/>
      <c r="B16" s="5" t="s">
        <v>24</v>
      </c>
      <c r="C16" s="17" t="s">
        <v>65</v>
      </c>
      <c r="D16" s="33" t="s">
        <v>64</v>
      </c>
      <c r="E16" s="6" t="s">
        <v>11</v>
      </c>
      <c r="F16" s="7">
        <v>1</v>
      </c>
      <c r="G16" s="13">
        <v>0</v>
      </c>
      <c r="H16" s="21">
        <f t="shared" si="0"/>
        <v>0</v>
      </c>
      <c r="I16" s="42">
        <f t="shared" si="1"/>
        <v>0</v>
      </c>
      <c r="J16" s="43"/>
      <c r="K16" s="44"/>
      <c r="L16" s="32"/>
    </row>
    <row r="17" spans="1:12" ht="28.8" x14ac:dyDescent="0.3">
      <c r="A17" s="4">
        <v>19</v>
      </c>
      <c r="B17" s="5" t="s">
        <v>24</v>
      </c>
      <c r="C17" s="17" t="s">
        <v>63</v>
      </c>
      <c r="D17" s="33" t="s">
        <v>62</v>
      </c>
      <c r="E17" s="6" t="s">
        <v>11</v>
      </c>
      <c r="F17" s="7">
        <v>2</v>
      </c>
      <c r="G17" s="13">
        <v>0</v>
      </c>
      <c r="H17" s="21">
        <f t="shared" si="0"/>
        <v>0</v>
      </c>
      <c r="I17" s="42">
        <f t="shared" si="1"/>
        <v>0</v>
      </c>
      <c r="J17" s="43"/>
      <c r="K17" s="44"/>
      <c r="L17" s="32"/>
    </row>
    <row r="18" spans="1:12" ht="28.8" x14ac:dyDescent="0.3">
      <c r="A18" s="4">
        <v>20</v>
      </c>
      <c r="B18" s="5" t="s">
        <v>24</v>
      </c>
      <c r="C18" s="17" t="s">
        <v>61</v>
      </c>
      <c r="D18" s="33" t="s">
        <v>60</v>
      </c>
      <c r="E18" s="6" t="s">
        <v>11</v>
      </c>
      <c r="F18" s="7">
        <v>34</v>
      </c>
      <c r="G18" s="13">
        <v>0</v>
      </c>
      <c r="H18" s="21">
        <f t="shared" si="0"/>
        <v>0</v>
      </c>
      <c r="I18" s="42">
        <f t="shared" si="1"/>
        <v>0</v>
      </c>
      <c r="J18" s="43"/>
      <c r="K18" s="44"/>
      <c r="L18" s="32"/>
    </row>
    <row r="19" spans="1:12" ht="28.8" x14ac:dyDescent="0.3">
      <c r="A19" s="4">
        <v>21</v>
      </c>
      <c r="B19" s="5" t="s">
        <v>24</v>
      </c>
      <c r="C19" s="17" t="s">
        <v>59</v>
      </c>
      <c r="D19" s="33" t="s">
        <v>58</v>
      </c>
      <c r="E19" s="6" t="s">
        <v>11</v>
      </c>
      <c r="F19" s="7">
        <v>2</v>
      </c>
      <c r="G19" s="13">
        <v>0</v>
      </c>
      <c r="H19" s="21">
        <f t="shared" si="0"/>
        <v>0</v>
      </c>
      <c r="I19" s="42">
        <f t="shared" si="1"/>
        <v>0</v>
      </c>
      <c r="J19" s="43"/>
      <c r="K19" s="44"/>
      <c r="L19" s="32"/>
    </row>
    <row r="20" spans="1:12" ht="28.8" x14ac:dyDescent="0.3">
      <c r="A20" s="4">
        <v>22</v>
      </c>
      <c r="B20" s="5" t="s">
        <v>24</v>
      </c>
      <c r="C20" s="17" t="s">
        <v>57</v>
      </c>
      <c r="D20" s="33" t="s">
        <v>56</v>
      </c>
      <c r="E20" s="6" t="s">
        <v>11</v>
      </c>
      <c r="F20" s="7">
        <v>34</v>
      </c>
      <c r="G20" s="13">
        <v>0</v>
      </c>
      <c r="H20" s="21">
        <f t="shared" si="0"/>
        <v>0</v>
      </c>
      <c r="I20" s="42">
        <f t="shared" si="1"/>
        <v>0</v>
      </c>
      <c r="J20" s="43"/>
      <c r="K20" s="44"/>
      <c r="L20" s="32"/>
    </row>
    <row r="21" spans="1:12" x14ac:dyDescent="0.3">
      <c r="A21" s="4">
        <v>23</v>
      </c>
      <c r="B21" s="5" t="s">
        <v>24</v>
      </c>
      <c r="C21" s="17" t="s">
        <v>55</v>
      </c>
      <c r="D21" s="33" t="s">
        <v>54</v>
      </c>
      <c r="E21" s="6" t="s">
        <v>11</v>
      </c>
      <c r="F21" s="7">
        <v>30</v>
      </c>
      <c r="G21" s="13">
        <v>0</v>
      </c>
      <c r="H21" s="21">
        <f t="shared" si="0"/>
        <v>0</v>
      </c>
      <c r="I21" s="42">
        <f t="shared" si="1"/>
        <v>0</v>
      </c>
      <c r="J21" s="43"/>
      <c r="K21" s="44"/>
      <c r="L21" s="32"/>
    </row>
    <row r="22" spans="1:12" x14ac:dyDescent="0.3">
      <c r="A22" s="4">
        <v>24</v>
      </c>
      <c r="B22" s="5" t="s">
        <v>24</v>
      </c>
      <c r="C22" s="17" t="s">
        <v>53</v>
      </c>
      <c r="D22" s="33" t="s">
        <v>52</v>
      </c>
      <c r="E22" s="6" t="s">
        <v>11</v>
      </c>
      <c r="F22" s="7">
        <v>2</v>
      </c>
      <c r="G22" s="13">
        <v>0</v>
      </c>
      <c r="H22" s="21">
        <f t="shared" si="0"/>
        <v>0</v>
      </c>
      <c r="I22" s="42">
        <f t="shared" si="1"/>
        <v>0</v>
      </c>
      <c r="J22" s="43"/>
      <c r="K22" s="44"/>
      <c r="L22" s="32"/>
    </row>
    <row r="23" spans="1:12" ht="28.8" x14ac:dyDescent="0.3">
      <c r="A23" s="4">
        <v>25</v>
      </c>
      <c r="B23" s="5" t="s">
        <v>24</v>
      </c>
      <c r="C23" s="17" t="s">
        <v>51</v>
      </c>
      <c r="D23" s="33" t="s">
        <v>50</v>
      </c>
      <c r="E23" s="6" t="s">
        <v>11</v>
      </c>
      <c r="F23" s="7">
        <v>32</v>
      </c>
      <c r="G23" s="13">
        <v>0</v>
      </c>
      <c r="H23" s="21">
        <f t="shared" si="0"/>
        <v>0</v>
      </c>
      <c r="I23" s="42">
        <f t="shared" si="1"/>
        <v>0</v>
      </c>
      <c r="J23" s="43"/>
      <c r="K23" s="44"/>
      <c r="L23" s="32"/>
    </row>
    <row r="24" spans="1:12" ht="86.4" x14ac:dyDescent="0.3">
      <c r="A24" s="4">
        <v>25</v>
      </c>
      <c r="B24" s="5" t="s">
        <v>24</v>
      </c>
      <c r="C24" s="17" t="s">
        <v>49</v>
      </c>
      <c r="D24" s="33" t="s">
        <v>25</v>
      </c>
      <c r="E24" s="6" t="s">
        <v>11</v>
      </c>
      <c r="F24" s="7">
        <v>1</v>
      </c>
      <c r="G24" s="13">
        <v>0</v>
      </c>
      <c r="H24" s="21">
        <f t="shared" si="0"/>
        <v>0</v>
      </c>
      <c r="I24" s="42">
        <f t="shared" si="1"/>
        <v>0</v>
      </c>
      <c r="J24" s="43"/>
      <c r="K24" s="44"/>
      <c r="L24" s="15"/>
    </row>
    <row r="25" spans="1:12" ht="28.8" x14ac:dyDescent="0.3">
      <c r="A25" s="4">
        <v>25</v>
      </c>
      <c r="B25" s="5" t="s">
        <v>24</v>
      </c>
      <c r="C25" s="17" t="s">
        <v>48</v>
      </c>
      <c r="D25" s="33" t="s">
        <v>47</v>
      </c>
      <c r="E25" s="6" t="s">
        <v>46</v>
      </c>
      <c r="F25" s="7">
        <v>500</v>
      </c>
      <c r="G25" s="13">
        <v>0</v>
      </c>
      <c r="H25" s="21">
        <f t="shared" si="0"/>
        <v>0</v>
      </c>
      <c r="I25" s="42">
        <f t="shared" si="1"/>
        <v>0</v>
      </c>
      <c r="J25" s="43"/>
      <c r="K25" s="44"/>
      <c r="L25" s="32"/>
    </row>
    <row r="26" spans="1:12" ht="28.8" x14ac:dyDescent="0.3">
      <c r="A26" s="4">
        <v>25</v>
      </c>
      <c r="B26" s="5" t="s">
        <v>24</v>
      </c>
      <c r="C26" s="17" t="s">
        <v>45</v>
      </c>
      <c r="D26" s="33" t="s">
        <v>44</v>
      </c>
      <c r="E26" s="6" t="s">
        <v>11</v>
      </c>
      <c r="F26" s="7">
        <v>34</v>
      </c>
      <c r="G26" s="13">
        <v>0</v>
      </c>
      <c r="H26" s="21">
        <f t="shared" si="0"/>
        <v>0</v>
      </c>
      <c r="I26" s="42">
        <f t="shared" si="1"/>
        <v>0</v>
      </c>
      <c r="J26" s="43"/>
      <c r="K26" s="44"/>
      <c r="L26" s="32"/>
    </row>
    <row r="27" spans="1:12" x14ac:dyDescent="0.3">
      <c r="A27" s="4">
        <v>25</v>
      </c>
      <c r="B27" s="5" t="s">
        <v>24</v>
      </c>
      <c r="C27" s="17" t="s">
        <v>43</v>
      </c>
      <c r="D27" s="33" t="s">
        <v>42</v>
      </c>
      <c r="E27" s="6" t="s">
        <v>41</v>
      </c>
      <c r="F27" s="7">
        <v>1</v>
      </c>
      <c r="G27" s="13">
        <v>0</v>
      </c>
      <c r="H27" s="21">
        <f t="shared" si="0"/>
        <v>0</v>
      </c>
      <c r="I27" s="42">
        <f t="shared" si="1"/>
        <v>0</v>
      </c>
      <c r="J27" s="43"/>
      <c r="K27" s="44"/>
      <c r="L27" s="32"/>
    </row>
    <row r="28" spans="1:12" x14ac:dyDescent="0.3">
      <c r="A28" s="4">
        <v>25</v>
      </c>
      <c r="B28" s="5" t="s">
        <v>24</v>
      </c>
      <c r="C28" s="17" t="s">
        <v>40</v>
      </c>
      <c r="D28" s="33" t="s">
        <v>39</v>
      </c>
      <c r="E28" s="6" t="s">
        <v>38</v>
      </c>
      <c r="F28" s="7">
        <v>72</v>
      </c>
      <c r="G28" s="13">
        <v>0</v>
      </c>
      <c r="H28" s="21">
        <f t="shared" si="0"/>
        <v>0</v>
      </c>
      <c r="I28" s="42">
        <f t="shared" si="1"/>
        <v>0</v>
      </c>
      <c r="J28" s="43"/>
      <c r="K28" s="44"/>
      <c r="L28" s="32"/>
    </row>
    <row r="29" spans="1:12" x14ac:dyDescent="0.3">
      <c r="L29" s="31"/>
    </row>
    <row r="30" spans="1:12" x14ac:dyDescent="0.3">
      <c r="G30" s="9" t="s">
        <v>12</v>
      </c>
      <c r="H30" s="22">
        <f>SUM(H6:H28)</f>
        <v>0</v>
      </c>
      <c r="I30" s="53">
        <f>SUM(I6:K28)</f>
        <v>0</v>
      </c>
      <c r="J30" s="54"/>
      <c r="K30" s="55"/>
    </row>
    <row r="35" spans="2:4" ht="21" x14ac:dyDescent="0.4">
      <c r="D35" s="11" t="s">
        <v>13</v>
      </c>
    </row>
    <row r="37" spans="2:4" x14ac:dyDescent="0.3">
      <c r="B37" s="56" t="s">
        <v>95</v>
      </c>
      <c r="C37" s="56"/>
      <c r="D37" s="56"/>
    </row>
    <row r="38" spans="2:4" x14ac:dyDescent="0.3">
      <c r="B38" s="12" t="s">
        <v>8</v>
      </c>
      <c r="C38" s="50">
        <f>H30</f>
        <v>0</v>
      </c>
      <c r="D38" s="51"/>
    </row>
    <row r="39" spans="2:4" x14ac:dyDescent="0.3">
      <c r="B39" s="12" t="s">
        <v>14</v>
      </c>
      <c r="C39" s="50">
        <f>C40-C38</f>
        <v>0</v>
      </c>
      <c r="D39" s="51"/>
    </row>
    <row r="40" spans="2:4" x14ac:dyDescent="0.3">
      <c r="B40" s="12" t="s">
        <v>15</v>
      </c>
      <c r="C40" s="50">
        <f>I30</f>
        <v>0</v>
      </c>
      <c r="D40" s="51"/>
    </row>
  </sheetData>
  <protectedRanges>
    <protectedRange sqref="L29 L6:L10 L12:L13" name="Oblast2"/>
    <protectedRange sqref="L14:L28" name="Oblast2_1"/>
    <protectedRange sqref="L11" name="Oblast2_2"/>
  </protectedRanges>
  <mergeCells count="32">
    <mergeCell ref="A2:L2"/>
    <mergeCell ref="A3:L3"/>
    <mergeCell ref="I5:K5"/>
    <mergeCell ref="I6:K6"/>
    <mergeCell ref="I7:K7"/>
    <mergeCell ref="C40:D40"/>
    <mergeCell ref="I24:K24"/>
    <mergeCell ref="I30:K30"/>
    <mergeCell ref="B37:D37"/>
    <mergeCell ref="C38:D38"/>
    <mergeCell ref="I25:K25"/>
    <mergeCell ref="I26:K26"/>
    <mergeCell ref="I27:K27"/>
    <mergeCell ref="I28:K28"/>
    <mergeCell ref="C39:D39"/>
    <mergeCell ref="I9:K9"/>
    <mergeCell ref="I10:K10"/>
    <mergeCell ref="A4:L4"/>
    <mergeCell ref="I11:K11"/>
    <mergeCell ref="I12:K12"/>
    <mergeCell ref="I8:K8"/>
    <mergeCell ref="I13:K13"/>
    <mergeCell ref="I14:K14"/>
    <mergeCell ref="I15:K15"/>
    <mergeCell ref="I17:K17"/>
    <mergeCell ref="I16:K16"/>
    <mergeCell ref="I23:K23"/>
    <mergeCell ref="I19:K19"/>
    <mergeCell ref="I20:K20"/>
    <mergeCell ref="I21:K21"/>
    <mergeCell ref="I18:K18"/>
    <mergeCell ref="I22:K2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19A9DD-16A3-4AF7-ADF6-BF1CD09009AD}">
  <dimension ref="A2:L37"/>
  <sheetViews>
    <sheetView topLeftCell="A22" zoomScale="85" zoomScaleNormal="85" workbookViewId="0">
      <selection activeCell="D11" sqref="D11"/>
    </sheetView>
  </sheetViews>
  <sheetFormatPr defaultRowHeight="14.4" x14ac:dyDescent="0.3"/>
  <cols>
    <col min="2" max="3" width="23.5546875" customWidth="1"/>
    <col min="4" max="4" width="93.5546875" customWidth="1"/>
    <col min="5" max="5" width="10.44140625" customWidth="1"/>
    <col min="7" max="7" width="20.5546875" customWidth="1"/>
    <col min="8" max="8" width="30.44140625" customWidth="1"/>
    <col min="9" max="9" width="10.44140625" customWidth="1"/>
    <col min="10" max="10" width="17.5546875" customWidth="1"/>
    <col min="11" max="11" width="7.5546875" customWidth="1"/>
    <col min="12" max="12" width="33.44140625" customWidth="1"/>
    <col min="13" max="13" width="14.44140625" bestFit="1" customWidth="1"/>
  </cols>
  <sheetData>
    <row r="2" spans="1:12" ht="25.8" x14ac:dyDescent="0.3">
      <c r="A2" s="45" t="s">
        <v>93</v>
      </c>
      <c r="B2" s="45"/>
      <c r="C2" s="45"/>
      <c r="D2" s="45"/>
      <c r="E2" s="45"/>
      <c r="F2" s="45"/>
      <c r="G2" s="45"/>
      <c r="H2" s="45"/>
      <c r="I2" s="45"/>
      <c r="J2" s="45"/>
      <c r="K2" s="45"/>
      <c r="L2" s="45"/>
    </row>
    <row r="3" spans="1:12" ht="100.5" customHeight="1" x14ac:dyDescent="0.3">
      <c r="A3" s="46" t="s">
        <v>0</v>
      </c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</row>
    <row r="5" spans="1:12" ht="28.8" x14ac:dyDescent="0.3">
      <c r="A5" s="1" t="s">
        <v>1</v>
      </c>
      <c r="B5" s="1" t="s">
        <v>2</v>
      </c>
      <c r="C5" s="1" t="s">
        <v>3</v>
      </c>
      <c r="D5" s="1" t="s">
        <v>4</v>
      </c>
      <c r="E5" s="1" t="s">
        <v>5</v>
      </c>
      <c r="F5" s="1" t="s">
        <v>6</v>
      </c>
      <c r="G5" s="2" t="s">
        <v>7</v>
      </c>
      <c r="H5" s="2" t="s">
        <v>8</v>
      </c>
      <c r="I5" s="47" t="s">
        <v>9</v>
      </c>
      <c r="J5" s="48"/>
      <c r="K5" s="49"/>
      <c r="L5" s="3" t="s">
        <v>10</v>
      </c>
    </row>
    <row r="6" spans="1:12" ht="172.8" x14ac:dyDescent="0.3">
      <c r="A6" s="4">
        <v>1</v>
      </c>
      <c r="B6" s="5" t="s">
        <v>87</v>
      </c>
      <c r="C6" s="17" t="s">
        <v>76</v>
      </c>
      <c r="D6" s="34" t="s">
        <v>92</v>
      </c>
      <c r="E6" s="6" t="s">
        <v>11</v>
      </c>
      <c r="F6" s="7">
        <v>22</v>
      </c>
      <c r="G6" s="13">
        <v>0</v>
      </c>
      <c r="H6" s="24">
        <f t="shared" ref="H6:H29" si="0">F6*G6</f>
        <v>0</v>
      </c>
      <c r="I6" s="42">
        <f t="shared" ref="I6:I29" si="1">H6*1.21</f>
        <v>0</v>
      </c>
      <c r="J6" s="43"/>
      <c r="K6" s="44"/>
      <c r="L6" s="15"/>
    </row>
    <row r="7" spans="1:12" ht="259.2" x14ac:dyDescent="0.3">
      <c r="A7" s="4">
        <v>2</v>
      </c>
      <c r="B7" s="5" t="s">
        <v>87</v>
      </c>
      <c r="C7" s="17" t="s">
        <v>91</v>
      </c>
      <c r="D7" s="35" t="s">
        <v>90</v>
      </c>
      <c r="E7" s="6" t="s">
        <v>11</v>
      </c>
      <c r="F7" s="7">
        <v>1</v>
      </c>
      <c r="G7" s="13">
        <v>0</v>
      </c>
      <c r="H7" s="24">
        <f t="shared" si="0"/>
        <v>0</v>
      </c>
      <c r="I7" s="42">
        <f t="shared" si="1"/>
        <v>0</v>
      </c>
      <c r="J7" s="43"/>
      <c r="K7" s="44"/>
      <c r="L7" s="15"/>
    </row>
    <row r="8" spans="1:12" ht="21.6" x14ac:dyDescent="0.3">
      <c r="A8" s="4">
        <v>3</v>
      </c>
      <c r="B8" s="5" t="s">
        <v>87</v>
      </c>
      <c r="C8" s="17" t="s">
        <v>16</v>
      </c>
      <c r="D8" s="18" t="s">
        <v>26</v>
      </c>
      <c r="E8" s="6" t="s">
        <v>11</v>
      </c>
      <c r="F8" s="7">
        <v>23</v>
      </c>
      <c r="G8" s="13">
        <v>0</v>
      </c>
      <c r="H8" s="24">
        <f t="shared" si="0"/>
        <v>0</v>
      </c>
      <c r="I8" s="42">
        <f t="shared" si="1"/>
        <v>0</v>
      </c>
      <c r="J8" s="43"/>
      <c r="K8" s="44"/>
      <c r="L8" s="15"/>
    </row>
    <row r="9" spans="1:12" ht="28.8" x14ac:dyDescent="0.3">
      <c r="A9" s="4">
        <v>4</v>
      </c>
      <c r="B9" s="5" t="s">
        <v>87</v>
      </c>
      <c r="C9" s="17" t="s">
        <v>89</v>
      </c>
      <c r="D9" s="33" t="s">
        <v>88</v>
      </c>
      <c r="E9" s="6" t="s">
        <v>11</v>
      </c>
      <c r="F9" s="7">
        <v>23</v>
      </c>
      <c r="G9" s="13">
        <v>0</v>
      </c>
      <c r="H9" s="24">
        <f t="shared" si="0"/>
        <v>0</v>
      </c>
      <c r="I9" s="42">
        <f t="shared" si="1"/>
        <v>0</v>
      </c>
      <c r="J9" s="43"/>
      <c r="K9" s="44"/>
      <c r="L9" s="15"/>
    </row>
    <row r="10" spans="1:12" ht="21.6" x14ac:dyDescent="0.3">
      <c r="A10" s="4">
        <v>5</v>
      </c>
      <c r="B10" s="5" t="s">
        <v>87</v>
      </c>
      <c r="C10" s="17" t="s">
        <v>20</v>
      </c>
      <c r="D10" s="18" t="s">
        <v>27</v>
      </c>
      <c r="E10" s="6" t="s">
        <v>11</v>
      </c>
      <c r="F10" s="7">
        <v>1</v>
      </c>
      <c r="G10" s="13">
        <v>0</v>
      </c>
      <c r="H10" s="24">
        <f t="shared" si="0"/>
        <v>0</v>
      </c>
      <c r="I10" s="42">
        <f t="shared" si="1"/>
        <v>0</v>
      </c>
      <c r="J10" s="43"/>
      <c r="K10" s="44"/>
      <c r="L10" s="32"/>
    </row>
    <row r="11" spans="1:12" ht="82.8" x14ac:dyDescent="0.3">
      <c r="A11" s="4">
        <v>6</v>
      </c>
      <c r="B11" s="5" t="s">
        <v>87</v>
      </c>
      <c r="C11" s="17" t="s">
        <v>18</v>
      </c>
      <c r="D11" s="18" t="s">
        <v>137</v>
      </c>
      <c r="E11" s="6" t="s">
        <v>11</v>
      </c>
      <c r="F11" s="7">
        <v>1</v>
      </c>
      <c r="G11" s="13">
        <v>0</v>
      </c>
      <c r="H11" s="24">
        <f t="shared" si="0"/>
        <v>0</v>
      </c>
      <c r="I11" s="42">
        <f t="shared" si="1"/>
        <v>0</v>
      </c>
      <c r="J11" s="43"/>
      <c r="K11" s="44"/>
      <c r="L11" s="15"/>
    </row>
    <row r="12" spans="1:12" ht="307.2" x14ac:dyDescent="0.3">
      <c r="A12" s="4">
        <v>7</v>
      </c>
      <c r="B12" s="5" t="s">
        <v>87</v>
      </c>
      <c r="C12" s="17" t="s">
        <v>17</v>
      </c>
      <c r="D12" s="18" t="s">
        <v>28</v>
      </c>
      <c r="E12" s="6" t="s">
        <v>11</v>
      </c>
      <c r="F12" s="7">
        <v>1</v>
      </c>
      <c r="G12" s="13">
        <v>0</v>
      </c>
      <c r="H12" s="24">
        <f t="shared" si="0"/>
        <v>0</v>
      </c>
      <c r="I12" s="42">
        <f t="shared" si="1"/>
        <v>0</v>
      </c>
      <c r="J12" s="43"/>
      <c r="K12" s="44"/>
      <c r="L12" s="16" t="s">
        <v>19</v>
      </c>
    </row>
    <row r="13" spans="1:12" ht="183.6" x14ac:dyDescent="0.3">
      <c r="A13" s="4">
        <v>8</v>
      </c>
      <c r="B13" s="5" t="s">
        <v>87</v>
      </c>
      <c r="C13" s="17" t="s">
        <v>80</v>
      </c>
      <c r="D13" s="36" t="s">
        <v>79</v>
      </c>
      <c r="E13" s="6" t="s">
        <v>11</v>
      </c>
      <c r="F13" s="7">
        <v>1</v>
      </c>
      <c r="G13" s="13">
        <v>0</v>
      </c>
      <c r="H13" s="24">
        <f t="shared" si="0"/>
        <v>0</v>
      </c>
      <c r="I13" s="42">
        <f t="shared" si="1"/>
        <v>0</v>
      </c>
      <c r="J13" s="43"/>
      <c r="K13" s="44"/>
      <c r="L13" s="15"/>
    </row>
    <row r="14" spans="1:12" ht="28.8" x14ac:dyDescent="0.3">
      <c r="A14" s="4">
        <v>10</v>
      </c>
      <c r="B14" s="5" t="s">
        <v>84</v>
      </c>
      <c r="C14" s="17" t="s">
        <v>69</v>
      </c>
      <c r="D14" s="33" t="s">
        <v>68</v>
      </c>
      <c r="E14" s="6" t="s">
        <v>11</v>
      </c>
      <c r="F14" s="7">
        <v>1</v>
      </c>
      <c r="G14" s="13">
        <v>0</v>
      </c>
      <c r="H14" s="24">
        <f t="shared" si="0"/>
        <v>0</v>
      </c>
      <c r="I14" s="42">
        <f t="shared" si="1"/>
        <v>0</v>
      </c>
      <c r="J14" s="43"/>
      <c r="K14" s="44"/>
      <c r="L14" s="32"/>
    </row>
    <row r="15" spans="1:12" ht="57.6" x14ac:dyDescent="0.3">
      <c r="A15" s="4">
        <v>11</v>
      </c>
      <c r="B15" s="5" t="s">
        <v>84</v>
      </c>
      <c r="C15" s="17" t="s">
        <v>67</v>
      </c>
      <c r="D15" s="33" t="s">
        <v>66</v>
      </c>
      <c r="E15" s="6" t="s">
        <v>11</v>
      </c>
      <c r="F15" s="7">
        <v>1</v>
      </c>
      <c r="G15" s="13">
        <v>0</v>
      </c>
      <c r="H15" s="24">
        <f t="shared" si="0"/>
        <v>0</v>
      </c>
      <c r="I15" s="42">
        <f t="shared" si="1"/>
        <v>0</v>
      </c>
      <c r="J15" s="43"/>
      <c r="K15" s="44"/>
      <c r="L15" s="15"/>
    </row>
    <row r="16" spans="1:12" ht="28.8" x14ac:dyDescent="0.3">
      <c r="A16" s="4">
        <v>12</v>
      </c>
      <c r="B16" s="5" t="s">
        <v>84</v>
      </c>
      <c r="C16" s="17" t="s">
        <v>65</v>
      </c>
      <c r="D16" s="33" t="s">
        <v>64</v>
      </c>
      <c r="E16" s="6" t="s">
        <v>11</v>
      </c>
      <c r="F16" s="7">
        <v>1</v>
      </c>
      <c r="G16" s="13">
        <v>0</v>
      </c>
      <c r="H16" s="24">
        <f t="shared" si="0"/>
        <v>0</v>
      </c>
      <c r="I16" s="42">
        <f t="shared" si="1"/>
        <v>0</v>
      </c>
      <c r="J16" s="43"/>
      <c r="K16" s="44"/>
      <c r="L16" s="32"/>
    </row>
    <row r="17" spans="1:12" ht="28.8" x14ac:dyDescent="0.3">
      <c r="A17" s="4">
        <v>13</v>
      </c>
      <c r="B17" s="5" t="s">
        <v>84</v>
      </c>
      <c r="C17" s="17" t="s">
        <v>63</v>
      </c>
      <c r="D17" s="33" t="s">
        <v>62</v>
      </c>
      <c r="E17" s="6" t="s">
        <v>11</v>
      </c>
      <c r="F17" s="7">
        <v>2</v>
      </c>
      <c r="G17" s="13">
        <v>0</v>
      </c>
      <c r="H17" s="24">
        <f t="shared" si="0"/>
        <v>0</v>
      </c>
      <c r="I17" s="42">
        <f t="shared" si="1"/>
        <v>0</v>
      </c>
      <c r="J17" s="43"/>
      <c r="K17" s="44"/>
      <c r="L17" s="32"/>
    </row>
    <row r="18" spans="1:12" ht="28.8" x14ac:dyDescent="0.3">
      <c r="A18" s="4">
        <v>14</v>
      </c>
      <c r="B18" s="5" t="s">
        <v>84</v>
      </c>
      <c r="C18" s="17" t="s">
        <v>61</v>
      </c>
      <c r="D18" s="33" t="s">
        <v>60</v>
      </c>
      <c r="E18" s="6" t="s">
        <v>11</v>
      </c>
      <c r="F18" s="7">
        <v>25</v>
      </c>
      <c r="G18" s="13">
        <v>0</v>
      </c>
      <c r="H18" s="24">
        <f t="shared" si="0"/>
        <v>0</v>
      </c>
      <c r="I18" s="42">
        <f t="shared" si="1"/>
        <v>0</v>
      </c>
      <c r="J18" s="43"/>
      <c r="K18" s="44"/>
      <c r="L18" s="32"/>
    </row>
    <row r="19" spans="1:12" ht="28.8" x14ac:dyDescent="0.3">
      <c r="A19" s="4">
        <v>15</v>
      </c>
      <c r="B19" s="5" t="s">
        <v>84</v>
      </c>
      <c r="C19" s="17" t="s">
        <v>59</v>
      </c>
      <c r="D19" s="33" t="s">
        <v>58</v>
      </c>
      <c r="E19" s="6" t="s">
        <v>11</v>
      </c>
      <c r="F19" s="7">
        <v>2</v>
      </c>
      <c r="G19" s="13">
        <v>0</v>
      </c>
      <c r="H19" s="24">
        <f t="shared" si="0"/>
        <v>0</v>
      </c>
      <c r="I19" s="42">
        <f t="shared" si="1"/>
        <v>0</v>
      </c>
      <c r="J19" s="43"/>
      <c r="K19" s="44"/>
      <c r="L19" s="32"/>
    </row>
    <row r="20" spans="1:12" ht="28.8" x14ac:dyDescent="0.3">
      <c r="A20" s="4">
        <v>16</v>
      </c>
      <c r="B20" s="5" t="s">
        <v>84</v>
      </c>
      <c r="C20" s="17" t="s">
        <v>57</v>
      </c>
      <c r="D20" s="33" t="s">
        <v>56</v>
      </c>
      <c r="E20" s="6" t="s">
        <v>11</v>
      </c>
      <c r="F20" s="7">
        <v>25</v>
      </c>
      <c r="G20" s="13">
        <v>0</v>
      </c>
      <c r="H20" s="24">
        <f t="shared" si="0"/>
        <v>0</v>
      </c>
      <c r="I20" s="42">
        <f t="shared" si="1"/>
        <v>0</v>
      </c>
      <c r="J20" s="43"/>
      <c r="K20" s="44"/>
      <c r="L20" s="32"/>
    </row>
    <row r="21" spans="1:12" ht="28.8" x14ac:dyDescent="0.3">
      <c r="A21" s="4">
        <v>17</v>
      </c>
      <c r="B21" s="5" t="s">
        <v>84</v>
      </c>
      <c r="C21" s="17" t="s">
        <v>55</v>
      </c>
      <c r="D21" s="33" t="s">
        <v>54</v>
      </c>
      <c r="E21" s="6" t="s">
        <v>11</v>
      </c>
      <c r="F21" s="7">
        <v>20</v>
      </c>
      <c r="G21" s="13">
        <v>0</v>
      </c>
      <c r="H21" s="24">
        <f t="shared" si="0"/>
        <v>0</v>
      </c>
      <c r="I21" s="42">
        <f t="shared" si="1"/>
        <v>0</v>
      </c>
      <c r="J21" s="43"/>
      <c r="K21" s="44"/>
      <c r="L21" s="32"/>
    </row>
    <row r="22" spans="1:12" ht="28.8" x14ac:dyDescent="0.3">
      <c r="A22" s="4">
        <v>18</v>
      </c>
      <c r="B22" s="5" t="s">
        <v>84</v>
      </c>
      <c r="C22" s="17" t="s">
        <v>53</v>
      </c>
      <c r="D22" s="33" t="s">
        <v>52</v>
      </c>
      <c r="E22" s="6" t="s">
        <v>11</v>
      </c>
      <c r="F22" s="7">
        <v>2</v>
      </c>
      <c r="G22" s="13">
        <v>0</v>
      </c>
      <c r="H22" s="24">
        <f t="shared" si="0"/>
        <v>0</v>
      </c>
      <c r="I22" s="42">
        <f t="shared" si="1"/>
        <v>0</v>
      </c>
      <c r="J22" s="43"/>
      <c r="K22" s="44"/>
      <c r="L22" s="32"/>
    </row>
    <row r="23" spans="1:12" ht="28.8" x14ac:dyDescent="0.3">
      <c r="A23" s="4">
        <v>19</v>
      </c>
      <c r="B23" s="5" t="s">
        <v>84</v>
      </c>
      <c r="C23" s="17" t="s">
        <v>51</v>
      </c>
      <c r="D23" s="33" t="s">
        <v>50</v>
      </c>
      <c r="E23" s="6" t="s">
        <v>11</v>
      </c>
      <c r="F23" s="7">
        <v>22</v>
      </c>
      <c r="G23" s="13">
        <v>0</v>
      </c>
      <c r="H23" s="24">
        <f t="shared" si="0"/>
        <v>0</v>
      </c>
      <c r="I23" s="42">
        <f t="shared" si="1"/>
        <v>0</v>
      </c>
      <c r="J23" s="43"/>
      <c r="K23" s="44"/>
      <c r="L23" s="32"/>
    </row>
    <row r="24" spans="1:12" ht="86.4" x14ac:dyDescent="0.3">
      <c r="A24" s="4">
        <v>20</v>
      </c>
      <c r="B24" s="5" t="s">
        <v>84</v>
      </c>
      <c r="C24" s="17" t="s">
        <v>49</v>
      </c>
      <c r="D24" s="33" t="s">
        <v>25</v>
      </c>
      <c r="E24" s="6" t="s">
        <v>11</v>
      </c>
      <c r="F24" s="7">
        <v>1</v>
      </c>
      <c r="G24" s="13">
        <v>0</v>
      </c>
      <c r="H24" s="24">
        <f t="shared" si="0"/>
        <v>0</v>
      </c>
      <c r="I24" s="42">
        <f t="shared" si="1"/>
        <v>0</v>
      </c>
      <c r="J24" s="43"/>
      <c r="K24" s="44"/>
      <c r="L24" s="15"/>
    </row>
    <row r="25" spans="1:12" ht="28.8" x14ac:dyDescent="0.3">
      <c r="A25" s="4">
        <v>21</v>
      </c>
      <c r="B25" s="5" t="s">
        <v>84</v>
      </c>
      <c r="C25" s="17" t="s">
        <v>86</v>
      </c>
      <c r="D25" s="33" t="s">
        <v>85</v>
      </c>
      <c r="E25" s="6" t="s">
        <v>11</v>
      </c>
      <c r="F25" s="7">
        <v>1</v>
      </c>
      <c r="G25" s="13">
        <v>0</v>
      </c>
      <c r="H25" s="24">
        <f t="shared" si="0"/>
        <v>0</v>
      </c>
      <c r="I25" s="42">
        <f t="shared" si="1"/>
        <v>0</v>
      </c>
      <c r="J25" s="43"/>
      <c r="K25" s="44"/>
      <c r="L25" s="32"/>
    </row>
    <row r="26" spans="1:12" ht="28.8" x14ac:dyDescent="0.3">
      <c r="A26" s="4">
        <v>22</v>
      </c>
      <c r="B26" s="5" t="s">
        <v>84</v>
      </c>
      <c r="C26" s="17" t="s">
        <v>48</v>
      </c>
      <c r="D26" s="33" t="s">
        <v>47</v>
      </c>
      <c r="E26" s="6" t="s">
        <v>46</v>
      </c>
      <c r="F26" s="7">
        <v>400</v>
      </c>
      <c r="G26" s="13">
        <v>0</v>
      </c>
      <c r="H26" s="24">
        <f t="shared" si="0"/>
        <v>0</v>
      </c>
      <c r="I26" s="42">
        <f t="shared" si="1"/>
        <v>0</v>
      </c>
      <c r="J26" s="43"/>
      <c r="K26" s="44"/>
      <c r="L26" s="32"/>
    </row>
    <row r="27" spans="1:12" ht="28.8" x14ac:dyDescent="0.3">
      <c r="A27" s="4">
        <v>23</v>
      </c>
      <c r="B27" s="5" t="s">
        <v>84</v>
      </c>
      <c r="C27" s="17" t="s">
        <v>45</v>
      </c>
      <c r="D27" s="33" t="s">
        <v>44</v>
      </c>
      <c r="E27" s="6" t="s">
        <v>11</v>
      </c>
      <c r="F27" s="7">
        <v>24</v>
      </c>
      <c r="G27" s="13">
        <v>0</v>
      </c>
      <c r="H27" s="24">
        <f t="shared" si="0"/>
        <v>0</v>
      </c>
      <c r="I27" s="42">
        <f t="shared" si="1"/>
        <v>0</v>
      </c>
      <c r="J27" s="43"/>
      <c r="K27" s="44"/>
      <c r="L27" s="32"/>
    </row>
    <row r="28" spans="1:12" ht="28.8" x14ac:dyDescent="0.3">
      <c r="A28" s="4">
        <v>24</v>
      </c>
      <c r="B28" s="5" t="s">
        <v>84</v>
      </c>
      <c r="C28" s="17" t="s">
        <v>43</v>
      </c>
      <c r="D28" s="33" t="s">
        <v>42</v>
      </c>
      <c r="E28" s="6" t="s">
        <v>41</v>
      </c>
      <c r="F28" s="7">
        <v>1</v>
      </c>
      <c r="G28" s="13">
        <v>0</v>
      </c>
      <c r="H28" s="24">
        <f t="shared" si="0"/>
        <v>0</v>
      </c>
      <c r="I28" s="42">
        <f t="shared" si="1"/>
        <v>0</v>
      </c>
      <c r="J28" s="43"/>
      <c r="K28" s="44"/>
      <c r="L28" s="32"/>
    </row>
    <row r="29" spans="1:12" ht="28.8" x14ac:dyDescent="0.3">
      <c r="A29" s="4">
        <v>25</v>
      </c>
      <c r="B29" s="5" t="s">
        <v>84</v>
      </c>
      <c r="C29" s="17" t="s">
        <v>40</v>
      </c>
      <c r="D29" s="33" t="s">
        <v>39</v>
      </c>
      <c r="E29" s="6" t="s">
        <v>38</v>
      </c>
      <c r="F29" s="7">
        <v>52</v>
      </c>
      <c r="G29" s="13">
        <v>0</v>
      </c>
      <c r="H29" s="24">
        <f t="shared" si="0"/>
        <v>0</v>
      </c>
      <c r="I29" s="42">
        <f t="shared" si="1"/>
        <v>0</v>
      </c>
      <c r="J29" s="43"/>
      <c r="K29" s="44"/>
      <c r="L29" s="32"/>
    </row>
    <row r="30" spans="1:12" x14ac:dyDescent="0.3">
      <c r="I30" s="52"/>
      <c r="J30" s="52"/>
      <c r="K30" s="52"/>
      <c r="L30" s="8"/>
    </row>
    <row r="31" spans="1:12" x14ac:dyDescent="0.3">
      <c r="G31" s="9" t="s">
        <v>12</v>
      </c>
      <c r="H31" s="23">
        <f>SUM(H6:H29)</f>
        <v>0</v>
      </c>
      <c r="I31" s="53">
        <f>SUM(I6:K29)</f>
        <v>0</v>
      </c>
      <c r="J31" s="54"/>
      <c r="K31" s="55"/>
    </row>
    <row r="32" spans="1:12" ht="21" x14ac:dyDescent="0.4">
      <c r="D32" s="11" t="s">
        <v>13</v>
      </c>
    </row>
    <row r="34" spans="2:4" x14ac:dyDescent="0.3">
      <c r="B34" s="56" t="s">
        <v>95</v>
      </c>
      <c r="C34" s="56"/>
      <c r="D34" s="56"/>
    </row>
    <row r="35" spans="2:4" x14ac:dyDescent="0.3">
      <c r="B35" s="12" t="s">
        <v>8</v>
      </c>
      <c r="C35" s="50">
        <f>H31</f>
        <v>0</v>
      </c>
      <c r="D35" s="51"/>
    </row>
    <row r="36" spans="2:4" x14ac:dyDescent="0.3">
      <c r="B36" s="12" t="s">
        <v>14</v>
      </c>
      <c r="C36" s="50">
        <f>C37-C35</f>
        <v>0</v>
      </c>
      <c r="D36" s="51"/>
    </row>
    <row r="37" spans="2:4" x14ac:dyDescent="0.3">
      <c r="B37" s="12" t="s">
        <v>15</v>
      </c>
      <c r="C37" s="50">
        <f>I31</f>
        <v>0</v>
      </c>
      <c r="D37" s="51"/>
    </row>
  </sheetData>
  <protectedRanges>
    <protectedRange sqref="L6:L30" name="Oblast2"/>
  </protectedRanges>
  <mergeCells count="33">
    <mergeCell ref="C37:D37"/>
    <mergeCell ref="I30:K30"/>
    <mergeCell ref="I31:K31"/>
    <mergeCell ref="B34:D34"/>
    <mergeCell ref="C35:D35"/>
    <mergeCell ref="C36:D36"/>
    <mergeCell ref="I8:K8"/>
    <mergeCell ref="I9:K9"/>
    <mergeCell ref="I10:K10"/>
    <mergeCell ref="I11:K11"/>
    <mergeCell ref="I12:K12"/>
    <mergeCell ref="A2:L2"/>
    <mergeCell ref="A3:L3"/>
    <mergeCell ref="I5:K5"/>
    <mergeCell ref="I6:K6"/>
    <mergeCell ref="I7:K7"/>
    <mergeCell ref="I28:K28"/>
    <mergeCell ref="I29:K29"/>
    <mergeCell ref="I25:K25"/>
    <mergeCell ref="I26:K26"/>
    <mergeCell ref="I27:K27"/>
    <mergeCell ref="I13:K13"/>
    <mergeCell ref="I24:K24"/>
    <mergeCell ref="I17:K17"/>
    <mergeCell ref="I18:K18"/>
    <mergeCell ref="I19:K19"/>
    <mergeCell ref="I20:K20"/>
    <mergeCell ref="I23:K23"/>
    <mergeCell ref="I14:K14"/>
    <mergeCell ref="I15:K15"/>
    <mergeCell ref="I16:K16"/>
    <mergeCell ref="I21:K21"/>
    <mergeCell ref="I22:K2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F034C2-BF9D-4018-B624-4AF3F330BDD4}">
  <dimension ref="A2:L76"/>
  <sheetViews>
    <sheetView topLeftCell="A49" zoomScale="85" zoomScaleNormal="85" workbookViewId="0">
      <selection activeCell="C45" sqref="C45"/>
    </sheetView>
  </sheetViews>
  <sheetFormatPr defaultRowHeight="14.4" x14ac:dyDescent="0.3"/>
  <cols>
    <col min="2" max="3" width="23.5546875" customWidth="1"/>
    <col min="4" max="4" width="93.5546875" customWidth="1"/>
    <col min="5" max="5" width="10.44140625" customWidth="1"/>
    <col min="7" max="7" width="20.5546875" customWidth="1"/>
    <col min="8" max="8" width="30.44140625" customWidth="1"/>
    <col min="9" max="9" width="10.44140625" customWidth="1"/>
    <col min="10" max="10" width="17.5546875" customWidth="1"/>
    <col min="11" max="11" width="7.5546875" customWidth="1"/>
    <col min="12" max="12" width="33.44140625" customWidth="1"/>
    <col min="13" max="13" width="14.44140625" bestFit="1" customWidth="1"/>
  </cols>
  <sheetData>
    <row r="2" spans="1:12" ht="25.8" x14ac:dyDescent="0.3">
      <c r="A2" s="45" t="s">
        <v>128</v>
      </c>
      <c r="B2" s="45"/>
      <c r="C2" s="45"/>
      <c r="D2" s="45"/>
      <c r="E2" s="45"/>
      <c r="F2" s="45"/>
      <c r="G2" s="45"/>
      <c r="H2" s="45"/>
      <c r="I2" s="45"/>
      <c r="J2" s="45"/>
      <c r="K2" s="45"/>
      <c r="L2" s="45"/>
    </row>
    <row r="3" spans="1:12" ht="100.5" customHeight="1" x14ac:dyDescent="0.3">
      <c r="A3" s="46" t="s">
        <v>0</v>
      </c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</row>
    <row r="4" spans="1:12" ht="25.8" x14ac:dyDescent="0.3">
      <c r="A4" s="45" t="s">
        <v>127</v>
      </c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</row>
    <row r="5" spans="1:12" ht="28.8" x14ac:dyDescent="0.3">
      <c r="A5" s="1" t="s">
        <v>1</v>
      </c>
      <c r="B5" s="1" t="s">
        <v>2</v>
      </c>
      <c r="C5" s="1" t="s">
        <v>3</v>
      </c>
      <c r="D5" s="1" t="s">
        <v>4</v>
      </c>
      <c r="E5" s="1" t="s">
        <v>5</v>
      </c>
      <c r="F5" s="1" t="s">
        <v>6</v>
      </c>
      <c r="G5" s="2" t="s">
        <v>7</v>
      </c>
      <c r="H5" s="2" t="s">
        <v>8</v>
      </c>
      <c r="I5" s="47" t="s">
        <v>9</v>
      </c>
      <c r="J5" s="48"/>
      <c r="K5" s="49"/>
      <c r="L5" s="3" t="s">
        <v>10</v>
      </c>
    </row>
    <row r="6" spans="1:12" ht="189.75" customHeight="1" x14ac:dyDescent="0.3">
      <c r="A6" s="4">
        <v>1</v>
      </c>
      <c r="B6" s="5" t="s">
        <v>97</v>
      </c>
      <c r="C6" s="17" t="s">
        <v>76</v>
      </c>
      <c r="D6" s="34" t="s">
        <v>75</v>
      </c>
      <c r="E6" s="6" t="s">
        <v>11</v>
      </c>
      <c r="F6" s="7">
        <v>15</v>
      </c>
      <c r="G6" s="13">
        <v>0</v>
      </c>
      <c r="H6" s="24">
        <f t="shared" ref="H6:H29" si="0">F6*G6</f>
        <v>0</v>
      </c>
      <c r="I6" s="42">
        <f t="shared" ref="I6:I29" si="1">H6*1.21</f>
        <v>0</v>
      </c>
      <c r="J6" s="43"/>
      <c r="K6" s="44"/>
      <c r="L6" s="15"/>
    </row>
    <row r="7" spans="1:12" ht="203.25" customHeight="1" x14ac:dyDescent="0.3">
      <c r="A7" s="4">
        <v>2</v>
      </c>
      <c r="B7" s="5" t="s">
        <v>97</v>
      </c>
      <c r="C7" s="17" t="s">
        <v>122</v>
      </c>
      <c r="D7" s="34" t="s">
        <v>121</v>
      </c>
      <c r="E7" s="6" t="s">
        <v>11</v>
      </c>
      <c r="F7" s="7">
        <v>2</v>
      </c>
      <c r="G7" s="13">
        <v>0</v>
      </c>
      <c r="H7" s="24">
        <f t="shared" si="0"/>
        <v>0</v>
      </c>
      <c r="I7" s="42">
        <f t="shared" si="1"/>
        <v>0</v>
      </c>
      <c r="J7" s="43"/>
      <c r="K7" s="44"/>
      <c r="L7" s="15"/>
    </row>
    <row r="8" spans="1:12" ht="100.8" x14ac:dyDescent="0.3">
      <c r="A8" s="4">
        <v>3</v>
      </c>
      <c r="B8" s="5" t="s">
        <v>97</v>
      </c>
      <c r="C8" s="17" t="s">
        <v>138</v>
      </c>
      <c r="D8" s="33" t="s">
        <v>120</v>
      </c>
      <c r="E8" s="6" t="s">
        <v>11</v>
      </c>
      <c r="F8" s="7">
        <v>15</v>
      </c>
      <c r="G8" s="13">
        <v>0</v>
      </c>
      <c r="H8" s="24">
        <f t="shared" si="0"/>
        <v>0</v>
      </c>
      <c r="I8" s="42">
        <f t="shared" si="1"/>
        <v>0</v>
      </c>
      <c r="J8" s="43"/>
      <c r="K8" s="44"/>
      <c r="L8" s="15"/>
    </row>
    <row r="9" spans="1:12" ht="100.8" x14ac:dyDescent="0.3">
      <c r="A9" s="4">
        <v>4</v>
      </c>
      <c r="B9" s="5" t="s">
        <v>97</v>
      </c>
      <c r="C9" s="17" t="s">
        <v>139</v>
      </c>
      <c r="D9" s="33" t="s">
        <v>120</v>
      </c>
      <c r="E9" s="6" t="s">
        <v>11</v>
      </c>
      <c r="F9" s="7">
        <v>2</v>
      </c>
      <c r="G9" s="13">
        <v>0</v>
      </c>
      <c r="H9" s="24">
        <f t="shared" si="0"/>
        <v>0</v>
      </c>
      <c r="I9" s="42">
        <f t="shared" si="1"/>
        <v>0</v>
      </c>
      <c r="J9" s="43"/>
      <c r="K9" s="44"/>
      <c r="L9" s="15"/>
    </row>
    <row r="10" spans="1:12" x14ac:dyDescent="0.3">
      <c r="A10" s="4">
        <v>5</v>
      </c>
      <c r="B10" s="5" t="s">
        <v>97</v>
      </c>
      <c r="C10" s="17" t="s">
        <v>119</v>
      </c>
      <c r="D10" s="33" t="s">
        <v>118</v>
      </c>
      <c r="E10" s="6" t="s">
        <v>11</v>
      </c>
      <c r="F10" s="7">
        <v>17</v>
      </c>
      <c r="G10" s="13">
        <v>0</v>
      </c>
      <c r="H10" s="24">
        <f t="shared" si="0"/>
        <v>0</v>
      </c>
      <c r="I10" s="42">
        <f t="shared" si="1"/>
        <v>0</v>
      </c>
      <c r="J10" s="43"/>
      <c r="K10" s="44"/>
      <c r="L10" s="15"/>
    </row>
    <row r="11" spans="1:12" ht="100.8" x14ac:dyDescent="0.3">
      <c r="A11" s="4">
        <v>6</v>
      </c>
      <c r="B11" s="5" t="s">
        <v>97</v>
      </c>
      <c r="C11" s="17" t="s">
        <v>117</v>
      </c>
      <c r="D11" s="33" t="s">
        <v>116</v>
      </c>
      <c r="E11" s="6" t="s">
        <v>11</v>
      </c>
      <c r="F11" s="7">
        <v>1</v>
      </c>
      <c r="G11" s="13">
        <v>0</v>
      </c>
      <c r="H11" s="24">
        <f t="shared" si="0"/>
        <v>0</v>
      </c>
      <c r="I11" s="42">
        <f t="shared" si="1"/>
        <v>0</v>
      </c>
      <c r="J11" s="43"/>
      <c r="K11" s="44"/>
      <c r="L11" s="15"/>
    </row>
    <row r="12" spans="1:12" ht="100.8" x14ac:dyDescent="0.3">
      <c r="A12" s="4">
        <v>7</v>
      </c>
      <c r="B12" s="5" t="s">
        <v>97</v>
      </c>
      <c r="C12" s="17" t="s">
        <v>115</v>
      </c>
      <c r="D12" s="33" t="s">
        <v>114</v>
      </c>
      <c r="E12" s="6" t="s">
        <v>11</v>
      </c>
      <c r="F12" s="7">
        <v>1</v>
      </c>
      <c r="G12" s="13">
        <v>0</v>
      </c>
      <c r="H12" s="24">
        <f t="shared" si="0"/>
        <v>0</v>
      </c>
      <c r="I12" s="42">
        <f t="shared" si="1"/>
        <v>0</v>
      </c>
      <c r="J12" s="43"/>
      <c r="K12" s="44"/>
      <c r="L12" s="15"/>
    </row>
    <row r="13" spans="1:12" ht="230.4" x14ac:dyDescent="0.3">
      <c r="A13" s="4">
        <v>8</v>
      </c>
      <c r="B13" s="5" t="s">
        <v>97</v>
      </c>
      <c r="C13" s="17" t="s">
        <v>113</v>
      </c>
      <c r="D13" s="33" t="s">
        <v>112</v>
      </c>
      <c r="E13" s="6" t="s">
        <v>11</v>
      </c>
      <c r="F13" s="7">
        <v>1</v>
      </c>
      <c r="G13" s="13">
        <v>0</v>
      </c>
      <c r="H13" s="24">
        <f t="shared" si="0"/>
        <v>0</v>
      </c>
      <c r="I13" s="42">
        <f t="shared" si="1"/>
        <v>0</v>
      </c>
      <c r="J13" s="43"/>
      <c r="K13" s="44"/>
      <c r="L13" s="15"/>
    </row>
    <row r="14" spans="1:12" ht="21.6" x14ac:dyDescent="0.3">
      <c r="A14" s="4">
        <v>9</v>
      </c>
      <c r="B14" s="5" t="s">
        <v>97</v>
      </c>
      <c r="C14" s="17" t="s">
        <v>20</v>
      </c>
      <c r="D14" s="18" t="s">
        <v>27</v>
      </c>
      <c r="E14" s="6" t="s">
        <v>11</v>
      </c>
      <c r="F14" s="7">
        <v>1</v>
      </c>
      <c r="G14" s="13">
        <v>0</v>
      </c>
      <c r="H14" s="24">
        <f t="shared" si="0"/>
        <v>0</v>
      </c>
      <c r="I14" s="42">
        <f t="shared" si="1"/>
        <v>0</v>
      </c>
      <c r="J14" s="43"/>
      <c r="K14" s="44"/>
      <c r="L14" s="15"/>
    </row>
    <row r="15" spans="1:12" ht="43.2" x14ac:dyDescent="0.3">
      <c r="A15" s="4">
        <v>10</v>
      </c>
      <c r="B15" s="5" t="s">
        <v>97</v>
      </c>
      <c r="C15" s="17" t="s">
        <v>126</v>
      </c>
      <c r="D15" s="38" t="s">
        <v>125</v>
      </c>
      <c r="E15" s="6" t="s">
        <v>11</v>
      </c>
      <c r="F15" s="7">
        <v>1</v>
      </c>
      <c r="G15" s="13">
        <v>0</v>
      </c>
      <c r="H15" s="24">
        <f t="shared" si="0"/>
        <v>0</v>
      </c>
      <c r="I15" s="42">
        <f t="shared" si="1"/>
        <v>0</v>
      </c>
      <c r="J15" s="43"/>
      <c r="K15" s="44"/>
      <c r="L15" s="15"/>
    </row>
    <row r="16" spans="1:12" ht="21.6" x14ac:dyDescent="0.3">
      <c r="A16" s="4">
        <v>11</v>
      </c>
      <c r="B16" s="5" t="s">
        <v>97</v>
      </c>
      <c r="C16" s="17" t="s">
        <v>16</v>
      </c>
      <c r="D16" s="18" t="s">
        <v>26</v>
      </c>
      <c r="E16" s="6" t="s">
        <v>11</v>
      </c>
      <c r="F16" s="7">
        <v>16</v>
      </c>
      <c r="G16" s="13">
        <v>0</v>
      </c>
      <c r="H16" s="24">
        <f t="shared" si="0"/>
        <v>0</v>
      </c>
      <c r="I16" s="42">
        <f t="shared" si="1"/>
        <v>0</v>
      </c>
      <c r="J16" s="43"/>
      <c r="K16" s="44"/>
      <c r="L16" s="15"/>
    </row>
    <row r="17" spans="1:12" ht="82.8" x14ac:dyDescent="0.3">
      <c r="A17" s="4">
        <v>12</v>
      </c>
      <c r="B17" s="5" t="s">
        <v>97</v>
      </c>
      <c r="C17" s="17" t="s">
        <v>18</v>
      </c>
      <c r="D17" s="18" t="s">
        <v>137</v>
      </c>
      <c r="E17" s="6" t="s">
        <v>11</v>
      </c>
      <c r="F17" s="7">
        <v>1</v>
      </c>
      <c r="G17" s="13">
        <v>0</v>
      </c>
      <c r="H17" s="24">
        <f t="shared" si="0"/>
        <v>0</v>
      </c>
      <c r="I17" s="42">
        <f t="shared" si="1"/>
        <v>0</v>
      </c>
      <c r="J17" s="43"/>
      <c r="K17" s="44"/>
      <c r="L17" s="15"/>
    </row>
    <row r="18" spans="1:12" ht="307.2" x14ac:dyDescent="0.3">
      <c r="A18" s="4">
        <v>13</v>
      </c>
      <c r="B18" s="5" t="s">
        <v>97</v>
      </c>
      <c r="C18" s="17" t="s">
        <v>17</v>
      </c>
      <c r="D18" s="18" t="s">
        <v>28</v>
      </c>
      <c r="E18" s="6" t="s">
        <v>11</v>
      </c>
      <c r="F18" s="7">
        <v>1</v>
      </c>
      <c r="G18" s="13">
        <v>0</v>
      </c>
      <c r="H18" s="24">
        <f t="shared" si="0"/>
        <v>0</v>
      </c>
      <c r="I18" s="42">
        <f t="shared" si="1"/>
        <v>0</v>
      </c>
      <c r="J18" s="43"/>
      <c r="K18" s="44"/>
      <c r="L18" s="16" t="s">
        <v>19</v>
      </c>
    </row>
    <row r="19" spans="1:12" ht="28.8" x14ac:dyDescent="0.3">
      <c r="A19" s="4">
        <v>15</v>
      </c>
      <c r="B19" s="5" t="s">
        <v>97</v>
      </c>
      <c r="C19" s="17" t="s">
        <v>101</v>
      </c>
      <c r="D19" s="33" t="s">
        <v>124</v>
      </c>
      <c r="E19" s="6" t="s">
        <v>11</v>
      </c>
      <c r="F19" s="7">
        <v>1</v>
      </c>
      <c r="G19" s="13">
        <v>0</v>
      </c>
      <c r="H19" s="24">
        <f t="shared" si="0"/>
        <v>0</v>
      </c>
      <c r="I19" s="42">
        <f t="shared" si="1"/>
        <v>0</v>
      </c>
      <c r="J19" s="43"/>
      <c r="K19" s="44"/>
      <c r="L19" s="32"/>
    </row>
    <row r="20" spans="1:12" ht="28.8" x14ac:dyDescent="0.3">
      <c r="A20" s="4">
        <v>14</v>
      </c>
      <c r="B20" s="5" t="s">
        <v>97</v>
      </c>
      <c r="C20" s="17" t="s">
        <v>61</v>
      </c>
      <c r="D20" s="33" t="s">
        <v>60</v>
      </c>
      <c r="E20" s="6" t="s">
        <v>11</v>
      </c>
      <c r="F20" s="7">
        <v>3</v>
      </c>
      <c r="G20" s="13">
        <v>0</v>
      </c>
      <c r="H20" s="24">
        <f t="shared" si="0"/>
        <v>0</v>
      </c>
      <c r="I20" s="42">
        <f t="shared" si="1"/>
        <v>0</v>
      </c>
      <c r="J20" s="43"/>
      <c r="K20" s="44"/>
      <c r="L20" s="32"/>
    </row>
    <row r="21" spans="1:12" ht="28.8" x14ac:dyDescent="0.3">
      <c r="A21" s="4">
        <v>16</v>
      </c>
      <c r="B21" s="5" t="s">
        <v>97</v>
      </c>
      <c r="C21" s="17" t="s">
        <v>57</v>
      </c>
      <c r="D21" s="33" t="s">
        <v>56</v>
      </c>
      <c r="E21" s="6" t="s">
        <v>11</v>
      </c>
      <c r="F21" s="7">
        <v>3</v>
      </c>
      <c r="G21" s="13">
        <v>0</v>
      </c>
      <c r="H21" s="24">
        <f t="shared" si="0"/>
        <v>0</v>
      </c>
      <c r="I21" s="42">
        <f t="shared" si="1"/>
        <v>0</v>
      </c>
      <c r="J21" s="43"/>
      <c r="K21" s="44"/>
      <c r="L21" s="32"/>
    </row>
    <row r="22" spans="1:12" x14ac:dyDescent="0.3">
      <c r="A22" s="4"/>
      <c r="B22" s="5" t="s">
        <v>97</v>
      </c>
      <c r="C22" s="17" t="s">
        <v>55</v>
      </c>
      <c r="D22" s="33" t="s">
        <v>54</v>
      </c>
      <c r="E22" s="6" t="s">
        <v>11</v>
      </c>
      <c r="F22" s="7">
        <v>1</v>
      </c>
      <c r="G22" s="13">
        <v>0</v>
      </c>
      <c r="H22" s="24">
        <f t="shared" si="0"/>
        <v>0</v>
      </c>
      <c r="I22" s="42">
        <f t="shared" si="1"/>
        <v>0</v>
      </c>
      <c r="J22" s="43"/>
      <c r="K22" s="44"/>
      <c r="L22" s="32"/>
    </row>
    <row r="23" spans="1:12" ht="28.8" x14ac:dyDescent="0.3">
      <c r="A23" s="4">
        <v>19</v>
      </c>
      <c r="B23" s="5" t="s">
        <v>97</v>
      </c>
      <c r="C23" s="17" t="s">
        <v>51</v>
      </c>
      <c r="D23" s="33" t="s">
        <v>50</v>
      </c>
      <c r="E23" s="6" t="s">
        <v>11</v>
      </c>
      <c r="F23" s="7">
        <v>1</v>
      </c>
      <c r="G23" s="13">
        <v>0</v>
      </c>
      <c r="H23" s="24">
        <f t="shared" si="0"/>
        <v>0</v>
      </c>
      <c r="I23" s="42">
        <f t="shared" si="1"/>
        <v>0</v>
      </c>
      <c r="J23" s="43"/>
      <c r="K23" s="44"/>
      <c r="L23" s="32"/>
    </row>
    <row r="24" spans="1:12" ht="86.4" x14ac:dyDescent="0.3">
      <c r="A24" s="4">
        <v>20</v>
      </c>
      <c r="B24" s="5" t="s">
        <v>97</v>
      </c>
      <c r="C24" s="17" t="s">
        <v>49</v>
      </c>
      <c r="D24" s="33" t="s">
        <v>25</v>
      </c>
      <c r="E24" s="6" t="s">
        <v>11</v>
      </c>
      <c r="F24" s="7">
        <v>1</v>
      </c>
      <c r="G24" s="13">
        <v>0</v>
      </c>
      <c r="H24" s="24">
        <f t="shared" si="0"/>
        <v>0</v>
      </c>
      <c r="I24" s="42">
        <f t="shared" si="1"/>
        <v>0</v>
      </c>
      <c r="J24" s="43"/>
      <c r="K24" s="44"/>
      <c r="L24" s="15"/>
    </row>
    <row r="25" spans="1:12" x14ac:dyDescent="0.3">
      <c r="A25" s="4">
        <v>21</v>
      </c>
      <c r="B25" s="5" t="s">
        <v>97</v>
      </c>
      <c r="C25" s="17" t="s">
        <v>86</v>
      </c>
      <c r="D25" s="33" t="s">
        <v>85</v>
      </c>
      <c r="E25" s="6" t="s">
        <v>11</v>
      </c>
      <c r="F25" s="7">
        <v>1</v>
      </c>
      <c r="G25" s="13">
        <v>0</v>
      </c>
      <c r="H25" s="24">
        <f t="shared" si="0"/>
        <v>0</v>
      </c>
      <c r="I25" s="42">
        <f t="shared" si="1"/>
        <v>0</v>
      </c>
      <c r="J25" s="43"/>
      <c r="K25" s="44"/>
      <c r="L25" s="32"/>
    </row>
    <row r="26" spans="1:12" ht="28.8" x14ac:dyDescent="0.3">
      <c r="A26" s="4">
        <v>22</v>
      </c>
      <c r="B26" s="5" t="s">
        <v>97</v>
      </c>
      <c r="C26" s="17" t="s">
        <v>48</v>
      </c>
      <c r="D26" s="33" t="s">
        <v>47</v>
      </c>
      <c r="E26" s="6" t="s">
        <v>46</v>
      </c>
      <c r="F26" s="7">
        <v>200</v>
      </c>
      <c r="G26" s="13">
        <v>0</v>
      </c>
      <c r="H26" s="24">
        <f t="shared" si="0"/>
        <v>0</v>
      </c>
      <c r="I26" s="42">
        <f t="shared" si="1"/>
        <v>0</v>
      </c>
      <c r="J26" s="43"/>
      <c r="K26" s="44"/>
      <c r="L26" s="32"/>
    </row>
    <row r="27" spans="1:12" ht="28.8" x14ac:dyDescent="0.3">
      <c r="A27" s="4">
        <v>23</v>
      </c>
      <c r="B27" s="5" t="s">
        <v>97</v>
      </c>
      <c r="C27" s="17" t="s">
        <v>45</v>
      </c>
      <c r="D27" s="33" t="s">
        <v>44</v>
      </c>
      <c r="E27" s="6" t="s">
        <v>11</v>
      </c>
      <c r="F27" s="7">
        <v>2</v>
      </c>
      <c r="G27" s="13">
        <v>0</v>
      </c>
      <c r="H27" s="24">
        <f t="shared" si="0"/>
        <v>0</v>
      </c>
      <c r="I27" s="42">
        <f t="shared" si="1"/>
        <v>0</v>
      </c>
      <c r="J27" s="43"/>
      <c r="K27" s="44"/>
      <c r="L27" s="32"/>
    </row>
    <row r="28" spans="1:12" x14ac:dyDescent="0.3">
      <c r="A28" s="4">
        <v>24</v>
      </c>
      <c r="B28" s="5" t="s">
        <v>97</v>
      </c>
      <c r="C28" s="17" t="s">
        <v>43</v>
      </c>
      <c r="D28" s="33" t="s">
        <v>42</v>
      </c>
      <c r="E28" s="6" t="s">
        <v>41</v>
      </c>
      <c r="F28" s="7">
        <v>1</v>
      </c>
      <c r="G28" s="13">
        <v>0</v>
      </c>
      <c r="H28" s="24">
        <f t="shared" si="0"/>
        <v>0</v>
      </c>
      <c r="I28" s="42">
        <f t="shared" si="1"/>
        <v>0</v>
      </c>
      <c r="J28" s="43"/>
      <c r="K28" s="44"/>
      <c r="L28" s="32"/>
    </row>
    <row r="29" spans="1:12" x14ac:dyDescent="0.3">
      <c r="A29" s="4">
        <v>25</v>
      </c>
      <c r="B29" s="5" t="s">
        <v>97</v>
      </c>
      <c r="C29" s="17" t="s">
        <v>40</v>
      </c>
      <c r="D29" s="33" t="s">
        <v>39</v>
      </c>
      <c r="E29" s="6" t="s">
        <v>38</v>
      </c>
      <c r="F29" s="7">
        <v>32</v>
      </c>
      <c r="G29" s="13">
        <v>0</v>
      </c>
      <c r="H29" s="24">
        <f t="shared" si="0"/>
        <v>0</v>
      </c>
      <c r="I29" s="42">
        <f t="shared" si="1"/>
        <v>0</v>
      </c>
      <c r="J29" s="43"/>
      <c r="K29" s="44"/>
      <c r="L29" s="32"/>
    </row>
    <row r="30" spans="1:12" x14ac:dyDescent="0.3">
      <c r="I30" s="52"/>
      <c r="J30" s="52"/>
      <c r="K30" s="52"/>
      <c r="L30" s="8"/>
    </row>
    <row r="31" spans="1:12" x14ac:dyDescent="0.3">
      <c r="G31" s="9" t="s">
        <v>12</v>
      </c>
      <c r="H31" s="23">
        <f>SUM(H6:H29)</f>
        <v>0</v>
      </c>
      <c r="I31" s="53">
        <f>SUM(I6:K29)</f>
        <v>0</v>
      </c>
      <c r="J31" s="54"/>
      <c r="K31" s="55"/>
    </row>
    <row r="33" spans="1:12" ht="25.8" x14ac:dyDescent="0.3">
      <c r="A33" s="45" t="s">
        <v>123</v>
      </c>
      <c r="B33" s="45"/>
      <c r="C33" s="45"/>
      <c r="D33" s="45"/>
      <c r="E33" s="45"/>
      <c r="F33" s="45"/>
      <c r="G33" s="45"/>
      <c r="H33" s="45"/>
      <c r="I33" s="45"/>
      <c r="J33" s="45"/>
      <c r="K33" s="45"/>
      <c r="L33" s="45"/>
    </row>
    <row r="34" spans="1:12" ht="28.8" x14ac:dyDescent="0.3">
      <c r="A34" s="1" t="s">
        <v>1</v>
      </c>
      <c r="B34" s="1" t="s">
        <v>2</v>
      </c>
      <c r="C34" s="1" t="s">
        <v>3</v>
      </c>
      <c r="D34" s="1" t="s">
        <v>4</v>
      </c>
      <c r="E34" s="1" t="s">
        <v>5</v>
      </c>
      <c r="F34" s="1" t="s">
        <v>6</v>
      </c>
      <c r="G34" s="2" t="s">
        <v>7</v>
      </c>
      <c r="H34" s="2" t="s">
        <v>8</v>
      </c>
      <c r="I34" s="47" t="s">
        <v>9</v>
      </c>
      <c r="J34" s="48"/>
      <c r="K34" s="49"/>
      <c r="L34" s="3" t="s">
        <v>10</v>
      </c>
    </row>
    <row r="35" spans="1:12" ht="158.4" x14ac:dyDescent="0.3">
      <c r="A35" s="4">
        <v>1</v>
      </c>
      <c r="B35" s="5" t="s">
        <v>97</v>
      </c>
      <c r="C35" s="17" t="s">
        <v>76</v>
      </c>
      <c r="D35" s="34" t="s">
        <v>75</v>
      </c>
      <c r="E35" s="6" t="s">
        <v>11</v>
      </c>
      <c r="F35" s="7">
        <v>15</v>
      </c>
      <c r="G35" s="13">
        <v>0</v>
      </c>
      <c r="H35" s="24">
        <f t="shared" ref="H35:H62" si="2">F35*G35</f>
        <v>0</v>
      </c>
      <c r="I35" s="42">
        <f t="shared" ref="I35:I62" si="3">H35*1.21</f>
        <v>0</v>
      </c>
      <c r="J35" s="43"/>
      <c r="K35" s="44"/>
      <c r="L35" s="15"/>
    </row>
    <row r="36" spans="1:12" ht="158.4" x14ac:dyDescent="0.3">
      <c r="A36" s="4">
        <v>2</v>
      </c>
      <c r="B36" s="5" t="s">
        <v>97</v>
      </c>
      <c r="C36" s="17" t="s">
        <v>122</v>
      </c>
      <c r="D36" s="34" t="s">
        <v>121</v>
      </c>
      <c r="E36" s="6" t="s">
        <v>11</v>
      </c>
      <c r="F36" s="7">
        <v>2</v>
      </c>
      <c r="G36" s="13">
        <v>0</v>
      </c>
      <c r="H36" s="24">
        <f t="shared" si="2"/>
        <v>0</v>
      </c>
      <c r="I36" s="42">
        <f t="shared" si="3"/>
        <v>0</v>
      </c>
      <c r="J36" s="43"/>
      <c r="K36" s="44"/>
      <c r="L36" s="15"/>
    </row>
    <row r="37" spans="1:12" ht="100.8" x14ac:dyDescent="0.3">
      <c r="A37" s="4">
        <v>3</v>
      </c>
      <c r="B37" s="5" t="s">
        <v>97</v>
      </c>
      <c r="C37" s="17" t="s">
        <v>138</v>
      </c>
      <c r="D37" s="33" t="s">
        <v>120</v>
      </c>
      <c r="E37" s="6" t="s">
        <v>11</v>
      </c>
      <c r="F37" s="7">
        <v>15</v>
      </c>
      <c r="G37" s="13">
        <v>0</v>
      </c>
      <c r="H37" s="24">
        <f t="shared" si="2"/>
        <v>0</v>
      </c>
      <c r="I37" s="42">
        <f t="shared" si="3"/>
        <v>0</v>
      </c>
      <c r="J37" s="43"/>
      <c r="K37" s="44"/>
      <c r="L37" s="15"/>
    </row>
    <row r="38" spans="1:12" ht="100.8" x14ac:dyDescent="0.3">
      <c r="A38" s="4">
        <v>4</v>
      </c>
      <c r="B38" s="5" t="s">
        <v>97</v>
      </c>
      <c r="C38" s="17" t="s">
        <v>139</v>
      </c>
      <c r="D38" s="33" t="s">
        <v>120</v>
      </c>
      <c r="E38" s="6" t="s">
        <v>11</v>
      </c>
      <c r="F38" s="7">
        <v>2</v>
      </c>
      <c r="G38" s="13">
        <v>0</v>
      </c>
      <c r="H38" s="24">
        <f t="shared" si="2"/>
        <v>0</v>
      </c>
      <c r="I38" s="42">
        <f t="shared" si="3"/>
        <v>0</v>
      </c>
      <c r="J38" s="43"/>
      <c r="K38" s="44"/>
      <c r="L38" s="15"/>
    </row>
    <row r="39" spans="1:12" x14ac:dyDescent="0.3">
      <c r="A39" s="4">
        <v>5</v>
      </c>
      <c r="B39" s="5" t="s">
        <v>97</v>
      </c>
      <c r="C39" s="17" t="s">
        <v>119</v>
      </c>
      <c r="D39" s="33" t="s">
        <v>118</v>
      </c>
      <c r="E39" s="6" t="s">
        <v>11</v>
      </c>
      <c r="F39" s="7">
        <v>17</v>
      </c>
      <c r="G39" s="13">
        <v>0</v>
      </c>
      <c r="H39" s="24">
        <f t="shared" si="2"/>
        <v>0</v>
      </c>
      <c r="I39" s="42">
        <f t="shared" si="3"/>
        <v>0</v>
      </c>
      <c r="J39" s="43"/>
      <c r="K39" s="44"/>
      <c r="L39" s="15"/>
    </row>
    <row r="40" spans="1:12" ht="100.8" x14ac:dyDescent="0.3">
      <c r="A40" s="4">
        <v>6</v>
      </c>
      <c r="B40" s="5" t="s">
        <v>97</v>
      </c>
      <c r="C40" s="17" t="s">
        <v>117</v>
      </c>
      <c r="D40" s="33" t="s">
        <v>116</v>
      </c>
      <c r="E40" s="6" t="s">
        <v>11</v>
      </c>
      <c r="F40" s="7">
        <v>1</v>
      </c>
      <c r="G40" s="13">
        <v>0</v>
      </c>
      <c r="H40" s="24">
        <f t="shared" si="2"/>
        <v>0</v>
      </c>
      <c r="I40" s="42">
        <f t="shared" si="3"/>
        <v>0</v>
      </c>
      <c r="J40" s="43"/>
      <c r="K40" s="44"/>
      <c r="L40" s="15"/>
    </row>
    <row r="41" spans="1:12" ht="100.8" x14ac:dyDescent="0.3">
      <c r="A41" s="4">
        <v>7</v>
      </c>
      <c r="B41" s="5" t="s">
        <v>97</v>
      </c>
      <c r="C41" s="17" t="s">
        <v>115</v>
      </c>
      <c r="D41" s="33" t="s">
        <v>114</v>
      </c>
      <c r="E41" s="6" t="s">
        <v>11</v>
      </c>
      <c r="F41" s="7">
        <v>1</v>
      </c>
      <c r="G41" s="13">
        <v>0</v>
      </c>
      <c r="H41" s="24">
        <f t="shared" si="2"/>
        <v>0</v>
      </c>
      <c r="I41" s="42">
        <f t="shared" si="3"/>
        <v>0</v>
      </c>
      <c r="J41" s="43"/>
      <c r="K41" s="44"/>
      <c r="L41" s="15"/>
    </row>
    <row r="42" spans="1:12" ht="183.6" x14ac:dyDescent="0.3">
      <c r="A42" s="4">
        <v>8</v>
      </c>
      <c r="B42" s="5" t="s">
        <v>97</v>
      </c>
      <c r="C42" s="17" t="s">
        <v>80</v>
      </c>
      <c r="D42" s="36" t="s">
        <v>79</v>
      </c>
      <c r="E42" s="6" t="s">
        <v>11</v>
      </c>
      <c r="F42" s="7">
        <v>1</v>
      </c>
      <c r="G42" s="13">
        <v>0</v>
      </c>
      <c r="H42" s="24">
        <f t="shared" si="2"/>
        <v>0</v>
      </c>
      <c r="I42" s="42">
        <f t="shared" si="3"/>
        <v>0</v>
      </c>
      <c r="J42" s="43"/>
      <c r="K42" s="44"/>
      <c r="L42" s="15"/>
    </row>
    <row r="43" spans="1:12" ht="230.4" x14ac:dyDescent="0.3">
      <c r="A43" s="4">
        <v>9</v>
      </c>
      <c r="B43" s="5" t="s">
        <v>97</v>
      </c>
      <c r="C43" s="17" t="s">
        <v>113</v>
      </c>
      <c r="D43" s="33" t="s">
        <v>112</v>
      </c>
      <c r="E43" s="6" t="s">
        <v>11</v>
      </c>
      <c r="F43" s="7">
        <v>1</v>
      </c>
      <c r="G43" s="13">
        <v>0</v>
      </c>
      <c r="H43" s="24">
        <f t="shared" si="2"/>
        <v>0</v>
      </c>
      <c r="I43" s="42">
        <f t="shared" si="3"/>
        <v>0</v>
      </c>
      <c r="J43" s="43"/>
      <c r="K43" s="44"/>
      <c r="L43" s="15"/>
    </row>
    <row r="44" spans="1:12" ht="57.6" x14ac:dyDescent="0.3">
      <c r="A44" s="4">
        <v>10</v>
      </c>
      <c r="B44" s="5" t="s">
        <v>97</v>
      </c>
      <c r="C44" s="17" t="s">
        <v>111</v>
      </c>
      <c r="D44" s="33" t="s">
        <v>140</v>
      </c>
      <c r="E44" s="6" t="s">
        <v>11</v>
      </c>
      <c r="F44" s="7">
        <v>5</v>
      </c>
      <c r="G44" s="13">
        <v>0</v>
      </c>
      <c r="H44" s="24">
        <f t="shared" si="2"/>
        <v>0</v>
      </c>
      <c r="I44" s="42">
        <f t="shared" si="3"/>
        <v>0</v>
      </c>
      <c r="J44" s="43"/>
      <c r="K44" s="44"/>
      <c r="L44" s="15"/>
    </row>
    <row r="45" spans="1:12" ht="57.6" x14ac:dyDescent="0.3">
      <c r="A45" s="4">
        <v>11</v>
      </c>
      <c r="B45" s="5" t="s">
        <v>97</v>
      </c>
      <c r="C45" s="17" t="s">
        <v>110</v>
      </c>
      <c r="D45" s="33" t="s">
        <v>109</v>
      </c>
      <c r="E45" s="6" t="s">
        <v>11</v>
      </c>
      <c r="F45" s="7">
        <v>5</v>
      </c>
      <c r="G45" s="13">
        <v>0</v>
      </c>
      <c r="H45" s="24">
        <f t="shared" si="2"/>
        <v>0</v>
      </c>
      <c r="I45" s="42">
        <f t="shared" si="3"/>
        <v>0</v>
      </c>
      <c r="J45" s="43"/>
      <c r="K45" s="44"/>
      <c r="L45" s="15"/>
    </row>
    <row r="46" spans="1:12" ht="90.6" customHeight="1" x14ac:dyDescent="0.3">
      <c r="A46" s="4">
        <v>12</v>
      </c>
      <c r="B46" s="5" t="s">
        <v>97</v>
      </c>
      <c r="C46" s="17" t="s">
        <v>108</v>
      </c>
      <c r="D46" s="33" t="s">
        <v>107</v>
      </c>
      <c r="E46" s="6" t="s">
        <v>11</v>
      </c>
      <c r="F46" s="7">
        <v>5</v>
      </c>
      <c r="G46" s="13">
        <v>0</v>
      </c>
      <c r="H46" s="24">
        <f t="shared" si="2"/>
        <v>0</v>
      </c>
      <c r="I46" s="42">
        <f t="shared" si="3"/>
        <v>0</v>
      </c>
      <c r="J46" s="43"/>
      <c r="K46" s="44"/>
      <c r="L46" s="15"/>
    </row>
    <row r="47" spans="1:12" ht="72" x14ac:dyDescent="0.3">
      <c r="A47" s="4">
        <v>13</v>
      </c>
      <c r="B47" s="5" t="s">
        <v>97</v>
      </c>
      <c r="C47" s="17" t="s">
        <v>106</v>
      </c>
      <c r="D47" s="33" t="s">
        <v>105</v>
      </c>
      <c r="E47" s="6" t="s">
        <v>11</v>
      </c>
      <c r="F47" s="7">
        <v>5</v>
      </c>
      <c r="G47" s="13">
        <v>0</v>
      </c>
      <c r="H47" s="24">
        <f t="shared" si="2"/>
        <v>0</v>
      </c>
      <c r="I47" s="42">
        <f t="shared" si="3"/>
        <v>0</v>
      </c>
      <c r="J47" s="43"/>
      <c r="K47" s="44"/>
      <c r="L47" s="15"/>
    </row>
    <row r="48" spans="1:12" ht="28.8" x14ac:dyDescent="0.3">
      <c r="A48" s="4">
        <v>16</v>
      </c>
      <c r="B48" s="5" t="s">
        <v>97</v>
      </c>
      <c r="C48" s="17" t="s">
        <v>104</v>
      </c>
      <c r="D48" s="33" t="s">
        <v>70</v>
      </c>
      <c r="E48" s="6" t="s">
        <v>11</v>
      </c>
      <c r="F48" s="7">
        <v>5</v>
      </c>
      <c r="G48" s="13">
        <v>0</v>
      </c>
      <c r="H48" s="24">
        <f t="shared" si="2"/>
        <v>0</v>
      </c>
      <c r="I48" s="42">
        <f t="shared" si="3"/>
        <v>0</v>
      </c>
      <c r="J48" s="43"/>
      <c r="K48" s="44"/>
      <c r="L48" s="32"/>
    </row>
    <row r="49" spans="1:12" x14ac:dyDescent="0.3">
      <c r="A49" s="4">
        <v>17</v>
      </c>
      <c r="B49" s="5" t="s">
        <v>97</v>
      </c>
      <c r="C49" s="17" t="s">
        <v>103</v>
      </c>
      <c r="D49" s="33" t="s">
        <v>102</v>
      </c>
      <c r="E49" s="6" t="s">
        <v>11</v>
      </c>
      <c r="F49" s="7">
        <v>5</v>
      </c>
      <c r="G49" s="13">
        <v>0</v>
      </c>
      <c r="H49" s="24">
        <f t="shared" si="2"/>
        <v>0</v>
      </c>
      <c r="I49" s="42">
        <f t="shared" si="3"/>
        <v>0</v>
      </c>
      <c r="J49" s="43"/>
      <c r="K49" s="44"/>
      <c r="L49" s="32"/>
    </row>
    <row r="50" spans="1:12" ht="21.6" x14ac:dyDescent="0.3">
      <c r="A50" s="4">
        <v>18</v>
      </c>
      <c r="B50" s="5" t="s">
        <v>97</v>
      </c>
      <c r="C50" s="17" t="s">
        <v>16</v>
      </c>
      <c r="D50" s="18" t="s">
        <v>26</v>
      </c>
      <c r="E50" s="6" t="s">
        <v>11</v>
      </c>
      <c r="F50" s="7">
        <v>16</v>
      </c>
      <c r="G50" s="13">
        <v>0</v>
      </c>
      <c r="H50" s="24">
        <f t="shared" si="2"/>
        <v>0</v>
      </c>
      <c r="I50" s="42">
        <f t="shared" si="3"/>
        <v>0</v>
      </c>
      <c r="J50" s="43"/>
      <c r="K50" s="44"/>
      <c r="L50" s="32"/>
    </row>
    <row r="51" spans="1:12" ht="57.6" x14ac:dyDescent="0.3">
      <c r="A51" s="4">
        <v>19</v>
      </c>
      <c r="B51" s="5" t="s">
        <v>97</v>
      </c>
      <c r="C51" s="17" t="s">
        <v>101</v>
      </c>
      <c r="D51" s="33" t="s">
        <v>100</v>
      </c>
      <c r="E51" s="6" t="s">
        <v>11</v>
      </c>
      <c r="F51" s="7">
        <v>1</v>
      </c>
      <c r="G51" s="13">
        <v>0</v>
      </c>
      <c r="H51" s="24">
        <f t="shared" si="2"/>
        <v>0</v>
      </c>
      <c r="I51" s="42">
        <f t="shared" si="3"/>
        <v>0</v>
      </c>
      <c r="J51" s="43"/>
      <c r="K51" s="44"/>
      <c r="L51" s="32"/>
    </row>
    <row r="52" spans="1:12" ht="72" x14ac:dyDescent="0.3">
      <c r="A52" s="4">
        <v>20</v>
      </c>
      <c r="B52" s="5" t="s">
        <v>97</v>
      </c>
      <c r="C52" s="17" t="s">
        <v>99</v>
      </c>
      <c r="D52" s="33" t="s">
        <v>98</v>
      </c>
      <c r="E52" s="6" t="s">
        <v>11</v>
      </c>
      <c r="F52" s="7">
        <v>1</v>
      </c>
      <c r="G52" s="13">
        <v>0</v>
      </c>
      <c r="H52" s="24">
        <f t="shared" si="2"/>
        <v>0</v>
      </c>
      <c r="I52" s="42">
        <f t="shared" si="3"/>
        <v>0</v>
      </c>
      <c r="J52" s="43"/>
      <c r="K52" s="44"/>
      <c r="L52" s="15"/>
    </row>
    <row r="53" spans="1:12" ht="28.8" x14ac:dyDescent="0.3">
      <c r="A53" s="4">
        <v>21</v>
      </c>
      <c r="B53" s="5" t="s">
        <v>97</v>
      </c>
      <c r="C53" s="17" t="s">
        <v>61</v>
      </c>
      <c r="D53" s="33" t="s">
        <v>60</v>
      </c>
      <c r="E53" s="6" t="s">
        <v>11</v>
      </c>
      <c r="F53" s="7">
        <v>3</v>
      </c>
      <c r="G53" s="13">
        <v>0</v>
      </c>
      <c r="H53" s="24">
        <f t="shared" si="2"/>
        <v>0</v>
      </c>
      <c r="I53" s="42">
        <f t="shared" si="3"/>
        <v>0</v>
      </c>
      <c r="J53" s="43"/>
      <c r="K53" s="44"/>
      <c r="L53" s="32"/>
    </row>
    <row r="54" spans="1:12" ht="28.8" x14ac:dyDescent="0.3">
      <c r="A54" s="4">
        <v>22</v>
      </c>
      <c r="B54" s="5" t="s">
        <v>97</v>
      </c>
      <c r="C54" s="17" t="s">
        <v>57</v>
      </c>
      <c r="D54" s="33" t="s">
        <v>56</v>
      </c>
      <c r="E54" s="6" t="s">
        <v>11</v>
      </c>
      <c r="F54" s="7">
        <v>3</v>
      </c>
      <c r="G54" s="13">
        <v>0</v>
      </c>
      <c r="H54" s="24">
        <f t="shared" si="2"/>
        <v>0</v>
      </c>
      <c r="I54" s="42">
        <f t="shared" si="3"/>
        <v>0</v>
      </c>
      <c r="J54" s="43"/>
      <c r="K54" s="44"/>
      <c r="L54" s="32"/>
    </row>
    <row r="55" spans="1:12" x14ac:dyDescent="0.3">
      <c r="A55" s="4">
        <v>23</v>
      </c>
      <c r="B55" s="5" t="s">
        <v>97</v>
      </c>
      <c r="C55" s="17" t="s">
        <v>55</v>
      </c>
      <c r="D55" s="33" t="s">
        <v>54</v>
      </c>
      <c r="E55" s="6" t="s">
        <v>11</v>
      </c>
      <c r="F55" s="7">
        <v>1</v>
      </c>
      <c r="G55" s="13">
        <v>0</v>
      </c>
      <c r="H55" s="24">
        <f t="shared" si="2"/>
        <v>0</v>
      </c>
      <c r="I55" s="42">
        <f t="shared" si="3"/>
        <v>0</v>
      </c>
      <c r="J55" s="43"/>
      <c r="K55" s="44"/>
      <c r="L55" s="32"/>
    </row>
    <row r="56" spans="1:12" ht="28.8" x14ac:dyDescent="0.3">
      <c r="A56" s="4">
        <v>24</v>
      </c>
      <c r="B56" s="5" t="s">
        <v>97</v>
      </c>
      <c r="C56" s="17" t="s">
        <v>51</v>
      </c>
      <c r="D56" s="33" t="s">
        <v>50</v>
      </c>
      <c r="E56" s="6" t="s">
        <v>11</v>
      </c>
      <c r="F56" s="7">
        <v>1</v>
      </c>
      <c r="G56" s="13">
        <v>0</v>
      </c>
      <c r="H56" s="24">
        <f t="shared" si="2"/>
        <v>0</v>
      </c>
      <c r="I56" s="42">
        <f t="shared" si="3"/>
        <v>0</v>
      </c>
      <c r="J56" s="43"/>
      <c r="K56" s="44"/>
      <c r="L56" s="32"/>
    </row>
    <row r="57" spans="1:12" ht="86.4" x14ac:dyDescent="0.3">
      <c r="A57" s="4">
        <v>25</v>
      </c>
      <c r="B57" s="5" t="s">
        <v>97</v>
      </c>
      <c r="C57" s="17" t="s">
        <v>49</v>
      </c>
      <c r="D57" s="33" t="s">
        <v>25</v>
      </c>
      <c r="E57" s="6" t="s">
        <v>11</v>
      </c>
      <c r="F57" s="7">
        <v>1</v>
      </c>
      <c r="G57" s="13">
        <v>0</v>
      </c>
      <c r="H57" s="24">
        <f t="shared" si="2"/>
        <v>0</v>
      </c>
      <c r="I57" s="42">
        <f t="shared" si="3"/>
        <v>0</v>
      </c>
      <c r="J57" s="43"/>
      <c r="K57" s="44"/>
      <c r="L57" s="15"/>
    </row>
    <row r="58" spans="1:12" x14ac:dyDescent="0.3">
      <c r="A58" s="4">
        <v>26</v>
      </c>
      <c r="B58" s="5" t="s">
        <v>97</v>
      </c>
      <c r="C58" s="17" t="s">
        <v>86</v>
      </c>
      <c r="D58" s="33" t="s">
        <v>85</v>
      </c>
      <c r="E58" s="6" t="s">
        <v>11</v>
      </c>
      <c r="F58" s="7">
        <v>1</v>
      </c>
      <c r="G58" s="13">
        <v>0</v>
      </c>
      <c r="H58" s="24">
        <f t="shared" si="2"/>
        <v>0</v>
      </c>
      <c r="I58" s="42">
        <f t="shared" si="3"/>
        <v>0</v>
      </c>
      <c r="J58" s="43"/>
      <c r="K58" s="44"/>
      <c r="L58" s="32"/>
    </row>
    <row r="59" spans="1:12" ht="28.8" x14ac:dyDescent="0.3">
      <c r="A59" s="4">
        <v>27</v>
      </c>
      <c r="B59" s="5" t="s">
        <v>97</v>
      </c>
      <c r="C59" s="17" t="s">
        <v>48</v>
      </c>
      <c r="D59" s="33" t="s">
        <v>47</v>
      </c>
      <c r="E59" s="6" t="s">
        <v>46</v>
      </c>
      <c r="F59" s="7">
        <v>250</v>
      </c>
      <c r="G59" s="13">
        <v>0</v>
      </c>
      <c r="H59" s="24">
        <f t="shared" si="2"/>
        <v>0</v>
      </c>
      <c r="I59" s="42">
        <f t="shared" si="3"/>
        <v>0</v>
      </c>
      <c r="J59" s="43"/>
      <c r="K59" s="44"/>
      <c r="L59" s="32"/>
    </row>
    <row r="60" spans="1:12" ht="28.8" x14ac:dyDescent="0.3">
      <c r="A60" s="4">
        <v>28</v>
      </c>
      <c r="B60" s="5" t="s">
        <v>97</v>
      </c>
      <c r="C60" s="17" t="s">
        <v>45</v>
      </c>
      <c r="D60" s="33" t="s">
        <v>44</v>
      </c>
      <c r="E60" s="6" t="s">
        <v>11</v>
      </c>
      <c r="F60" s="7">
        <v>2</v>
      </c>
      <c r="G60" s="13">
        <v>0</v>
      </c>
      <c r="H60" s="24">
        <f t="shared" si="2"/>
        <v>0</v>
      </c>
      <c r="I60" s="42">
        <f t="shared" si="3"/>
        <v>0</v>
      </c>
      <c r="J60" s="43"/>
      <c r="K60" s="44"/>
      <c r="L60" s="32"/>
    </row>
    <row r="61" spans="1:12" x14ac:dyDescent="0.3">
      <c r="A61" s="4">
        <v>29</v>
      </c>
      <c r="B61" s="5" t="s">
        <v>97</v>
      </c>
      <c r="C61" s="17" t="s">
        <v>43</v>
      </c>
      <c r="D61" s="33" t="s">
        <v>42</v>
      </c>
      <c r="E61" s="6" t="s">
        <v>41</v>
      </c>
      <c r="F61" s="7">
        <v>1</v>
      </c>
      <c r="G61" s="13">
        <v>0</v>
      </c>
      <c r="H61" s="24">
        <f t="shared" si="2"/>
        <v>0</v>
      </c>
      <c r="I61" s="42">
        <f t="shared" si="3"/>
        <v>0</v>
      </c>
      <c r="J61" s="43"/>
      <c r="K61" s="44"/>
      <c r="L61" s="32"/>
    </row>
    <row r="62" spans="1:12" x14ac:dyDescent="0.3">
      <c r="A62" s="4">
        <v>30</v>
      </c>
      <c r="B62" s="5" t="s">
        <v>97</v>
      </c>
      <c r="C62" s="17" t="s">
        <v>40</v>
      </c>
      <c r="D62" s="33" t="s">
        <v>39</v>
      </c>
      <c r="E62" s="6" t="s">
        <v>38</v>
      </c>
      <c r="F62" s="7">
        <v>32</v>
      </c>
      <c r="G62" s="13">
        <v>0</v>
      </c>
      <c r="H62" s="24">
        <f t="shared" si="2"/>
        <v>0</v>
      </c>
      <c r="I62" s="42">
        <f t="shared" si="3"/>
        <v>0</v>
      </c>
      <c r="J62" s="43"/>
      <c r="K62" s="44"/>
      <c r="L62" s="32"/>
    </row>
    <row r="63" spans="1:12" x14ac:dyDescent="0.3">
      <c r="I63" s="52"/>
      <c r="J63" s="52"/>
      <c r="K63" s="52"/>
      <c r="L63" s="8"/>
    </row>
    <row r="64" spans="1:12" x14ac:dyDescent="0.3">
      <c r="G64" s="9" t="s">
        <v>12</v>
      </c>
      <c r="H64" s="23">
        <f>SUM(H35:H62)</f>
        <v>0</v>
      </c>
      <c r="I64" s="53">
        <f>SUM(I35:K62)</f>
        <v>0</v>
      </c>
      <c r="J64" s="54"/>
      <c r="K64" s="55"/>
    </row>
    <row r="68" spans="2:4" ht="21" x14ac:dyDescent="0.4">
      <c r="D68" s="11" t="s">
        <v>13</v>
      </c>
    </row>
    <row r="70" spans="2:4" x14ac:dyDescent="0.3">
      <c r="B70" s="56" t="s">
        <v>96</v>
      </c>
      <c r="C70" s="56"/>
      <c r="D70" s="56"/>
    </row>
    <row r="71" spans="2:4" x14ac:dyDescent="0.3">
      <c r="B71" s="12" t="s">
        <v>8</v>
      </c>
      <c r="C71" s="50">
        <f>H31+H64</f>
        <v>0</v>
      </c>
      <c r="D71" s="51"/>
    </row>
    <row r="72" spans="2:4" x14ac:dyDescent="0.3">
      <c r="B72" s="12" t="s">
        <v>14</v>
      </c>
      <c r="C72" s="50">
        <f>C73-C71</f>
        <v>0</v>
      </c>
      <c r="D72" s="51"/>
    </row>
    <row r="73" spans="2:4" x14ac:dyDescent="0.3">
      <c r="B73" s="12" t="s">
        <v>15</v>
      </c>
      <c r="C73" s="50">
        <f>I31+I64</f>
        <v>0</v>
      </c>
      <c r="D73" s="51"/>
    </row>
    <row r="75" spans="2:4" x14ac:dyDescent="0.3">
      <c r="D75" s="37"/>
    </row>
    <row r="76" spans="2:4" x14ac:dyDescent="0.3">
      <c r="D76" s="37"/>
    </row>
  </sheetData>
  <protectedRanges>
    <protectedRange sqref="G6:G29 G35:G62" name="Oblast1"/>
    <protectedRange sqref="L6:L30 L35:L63" name="Oblast2"/>
  </protectedRanges>
  <mergeCells count="66">
    <mergeCell ref="I63:K63"/>
    <mergeCell ref="I64:K64"/>
    <mergeCell ref="I53:K53"/>
    <mergeCell ref="I54:K54"/>
    <mergeCell ref="I56:K56"/>
    <mergeCell ref="I57:K57"/>
    <mergeCell ref="I58:K58"/>
    <mergeCell ref="I59:K59"/>
    <mergeCell ref="I60:K60"/>
    <mergeCell ref="I61:K61"/>
    <mergeCell ref="I47:K47"/>
    <mergeCell ref="I52:K52"/>
    <mergeCell ref="I62:K62"/>
    <mergeCell ref="I48:K48"/>
    <mergeCell ref="I49:K49"/>
    <mergeCell ref="I50:K50"/>
    <mergeCell ref="I55:K55"/>
    <mergeCell ref="I51:K51"/>
    <mergeCell ref="C73:D73"/>
    <mergeCell ref="I30:K30"/>
    <mergeCell ref="I31:K31"/>
    <mergeCell ref="B70:D70"/>
    <mergeCell ref="C71:D71"/>
    <mergeCell ref="C72:D72"/>
    <mergeCell ref="A33:L33"/>
    <mergeCell ref="I34:K34"/>
    <mergeCell ref="I35:K35"/>
    <mergeCell ref="I36:K36"/>
    <mergeCell ref="I37:K37"/>
    <mergeCell ref="I38:K38"/>
    <mergeCell ref="I43:K43"/>
    <mergeCell ref="I44:K44"/>
    <mergeCell ref="I45:K45"/>
    <mergeCell ref="I46:K46"/>
    <mergeCell ref="I10:K10"/>
    <mergeCell ref="I11:K11"/>
    <mergeCell ref="I12:K12"/>
    <mergeCell ref="I13:K13"/>
    <mergeCell ref="I39:K39"/>
    <mergeCell ref="I15:K15"/>
    <mergeCell ref="I16:K16"/>
    <mergeCell ref="I17:K17"/>
    <mergeCell ref="I27:K27"/>
    <mergeCell ref="I24:K24"/>
    <mergeCell ref="I40:K40"/>
    <mergeCell ref="I41:K41"/>
    <mergeCell ref="I42:K42"/>
    <mergeCell ref="I14:K14"/>
    <mergeCell ref="I8:K8"/>
    <mergeCell ref="I18:K18"/>
    <mergeCell ref="I20:K20"/>
    <mergeCell ref="I19:K19"/>
    <mergeCell ref="I21:K21"/>
    <mergeCell ref="I23:K23"/>
    <mergeCell ref="I22:K22"/>
    <mergeCell ref="I28:K28"/>
    <mergeCell ref="I29:K29"/>
    <mergeCell ref="I25:K25"/>
    <mergeCell ref="I26:K26"/>
    <mergeCell ref="I9:K9"/>
    <mergeCell ref="A2:L2"/>
    <mergeCell ref="A3:L3"/>
    <mergeCell ref="I5:K5"/>
    <mergeCell ref="I6:K6"/>
    <mergeCell ref="I7:K7"/>
    <mergeCell ref="A4:L4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E89112-6C7A-4671-BCA1-AD37F8F279DA}">
  <dimension ref="A2:L34"/>
  <sheetViews>
    <sheetView topLeftCell="A10" zoomScale="85" zoomScaleNormal="85" workbookViewId="0">
      <selection activeCell="D7" sqref="D7"/>
    </sheetView>
  </sheetViews>
  <sheetFormatPr defaultRowHeight="14.4" x14ac:dyDescent="0.3"/>
  <cols>
    <col min="2" max="3" width="23.5546875" customWidth="1"/>
    <col min="4" max="4" width="93.5546875" customWidth="1"/>
    <col min="5" max="5" width="10.44140625" customWidth="1"/>
    <col min="7" max="7" width="20.5546875" customWidth="1"/>
    <col min="8" max="8" width="30.44140625" customWidth="1"/>
    <col min="9" max="9" width="10.44140625" customWidth="1"/>
    <col min="10" max="10" width="17.5546875" customWidth="1"/>
    <col min="11" max="11" width="7.5546875" customWidth="1"/>
    <col min="12" max="12" width="33.44140625" customWidth="1"/>
    <col min="13" max="13" width="14.44140625" bestFit="1" customWidth="1"/>
  </cols>
  <sheetData>
    <row r="2" spans="1:12" ht="25.8" x14ac:dyDescent="0.3">
      <c r="A2" s="45" t="s">
        <v>135</v>
      </c>
      <c r="B2" s="45"/>
      <c r="C2" s="45"/>
      <c r="D2" s="45"/>
      <c r="E2" s="45"/>
      <c r="F2" s="45"/>
      <c r="G2" s="45"/>
      <c r="H2" s="45"/>
      <c r="I2" s="45"/>
      <c r="J2" s="45"/>
      <c r="K2" s="45"/>
      <c r="L2" s="45"/>
    </row>
    <row r="3" spans="1:12" ht="100.5" customHeight="1" x14ac:dyDescent="0.3">
      <c r="A3" s="46" t="s">
        <v>0</v>
      </c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</row>
    <row r="4" spans="1:12" ht="25.8" x14ac:dyDescent="0.3">
      <c r="A4" s="45" t="s">
        <v>134</v>
      </c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</row>
    <row r="5" spans="1:12" ht="28.8" x14ac:dyDescent="0.3">
      <c r="A5" s="1" t="s">
        <v>1</v>
      </c>
      <c r="B5" s="1" t="s">
        <v>2</v>
      </c>
      <c r="C5" s="1" t="s">
        <v>3</v>
      </c>
      <c r="D5" s="1" t="s">
        <v>4</v>
      </c>
      <c r="E5" s="1" t="s">
        <v>5</v>
      </c>
      <c r="F5" s="1" t="s">
        <v>6</v>
      </c>
      <c r="G5" s="2" t="s">
        <v>7</v>
      </c>
      <c r="H5" s="2" t="s">
        <v>8</v>
      </c>
      <c r="I5" s="47" t="s">
        <v>9</v>
      </c>
      <c r="J5" s="48"/>
      <c r="K5" s="49"/>
      <c r="L5" s="3" t="s">
        <v>10</v>
      </c>
    </row>
    <row r="6" spans="1:12" ht="21.6" x14ac:dyDescent="0.3">
      <c r="A6" s="4">
        <v>1</v>
      </c>
      <c r="B6" s="5" t="s">
        <v>24</v>
      </c>
      <c r="C6" s="17" t="s">
        <v>16</v>
      </c>
      <c r="D6" s="41" t="s">
        <v>26</v>
      </c>
      <c r="E6" s="6" t="s">
        <v>11</v>
      </c>
      <c r="F6" s="7">
        <v>27</v>
      </c>
      <c r="G6" s="13">
        <v>0</v>
      </c>
      <c r="H6" s="24">
        <f t="shared" ref="H6:H23" si="0">F6*G6</f>
        <v>0</v>
      </c>
      <c r="I6" s="42">
        <f t="shared" ref="I6:I23" si="1">H6*1.21</f>
        <v>0</v>
      </c>
      <c r="J6" s="43"/>
      <c r="K6" s="44"/>
      <c r="L6" s="15"/>
    </row>
    <row r="7" spans="1:12" ht="82.8" x14ac:dyDescent="0.3">
      <c r="A7" s="4">
        <v>2</v>
      </c>
      <c r="B7" s="5" t="s">
        <v>24</v>
      </c>
      <c r="C7" s="17" t="s">
        <v>18</v>
      </c>
      <c r="D7" s="18" t="s">
        <v>137</v>
      </c>
      <c r="E7" s="6" t="s">
        <v>11</v>
      </c>
      <c r="F7" s="7">
        <v>1</v>
      </c>
      <c r="G7" s="13">
        <v>0</v>
      </c>
      <c r="H7" s="24">
        <f t="shared" si="0"/>
        <v>0</v>
      </c>
      <c r="I7" s="42">
        <f t="shared" si="1"/>
        <v>0</v>
      </c>
      <c r="J7" s="43"/>
      <c r="K7" s="44"/>
      <c r="L7" s="15"/>
    </row>
    <row r="8" spans="1:12" ht="307.2" x14ac:dyDescent="0.3">
      <c r="A8" s="4">
        <v>3</v>
      </c>
      <c r="B8" s="5" t="s">
        <v>24</v>
      </c>
      <c r="C8" s="17" t="s">
        <v>17</v>
      </c>
      <c r="D8" s="41" t="s">
        <v>28</v>
      </c>
      <c r="E8" s="6" t="s">
        <v>11</v>
      </c>
      <c r="F8" s="7">
        <v>1</v>
      </c>
      <c r="G8" s="13">
        <v>0</v>
      </c>
      <c r="H8" s="24">
        <f t="shared" si="0"/>
        <v>0</v>
      </c>
      <c r="I8" s="42">
        <f t="shared" si="1"/>
        <v>0</v>
      </c>
      <c r="J8" s="43"/>
      <c r="K8" s="44"/>
      <c r="L8" s="16" t="s">
        <v>19</v>
      </c>
    </row>
    <row r="9" spans="1:12" ht="91.8" x14ac:dyDescent="0.3">
      <c r="A9" s="4">
        <v>4</v>
      </c>
      <c r="B9" s="5" t="s">
        <v>24</v>
      </c>
      <c r="C9" s="17" t="s">
        <v>133</v>
      </c>
      <c r="D9" s="40" t="s">
        <v>132</v>
      </c>
      <c r="E9" s="6" t="s">
        <v>11</v>
      </c>
      <c r="F9" s="7">
        <v>2</v>
      </c>
      <c r="G9" s="13">
        <v>0</v>
      </c>
      <c r="H9" s="24">
        <f t="shared" si="0"/>
        <v>0</v>
      </c>
      <c r="I9" s="42">
        <f t="shared" si="1"/>
        <v>0</v>
      </c>
      <c r="J9" s="43"/>
      <c r="K9" s="44"/>
      <c r="L9" s="15"/>
    </row>
    <row r="10" spans="1:12" ht="91.8" x14ac:dyDescent="0.3">
      <c r="A10" s="4">
        <v>5</v>
      </c>
      <c r="B10" s="5" t="s">
        <v>24</v>
      </c>
      <c r="C10" s="17" t="s">
        <v>131</v>
      </c>
      <c r="D10" s="39" t="s">
        <v>130</v>
      </c>
      <c r="E10" s="6" t="s">
        <v>11</v>
      </c>
      <c r="F10" s="7">
        <v>14</v>
      </c>
      <c r="G10" s="13">
        <v>0</v>
      </c>
      <c r="H10" s="24">
        <f t="shared" si="0"/>
        <v>0</v>
      </c>
      <c r="I10" s="42">
        <f t="shared" si="1"/>
        <v>0</v>
      </c>
      <c r="J10" s="43"/>
      <c r="K10" s="44"/>
      <c r="L10" s="15"/>
    </row>
    <row r="11" spans="1:12" x14ac:dyDescent="0.3">
      <c r="A11" s="4">
        <v>6</v>
      </c>
      <c r="B11" s="5" t="s">
        <v>24</v>
      </c>
      <c r="C11" s="17" t="s">
        <v>119</v>
      </c>
      <c r="D11" s="20" t="s">
        <v>118</v>
      </c>
      <c r="E11" s="6" t="s">
        <v>11</v>
      </c>
      <c r="F11" s="7">
        <v>16</v>
      </c>
      <c r="G11" s="13">
        <v>0</v>
      </c>
      <c r="H11" s="24">
        <f t="shared" si="0"/>
        <v>0</v>
      </c>
      <c r="I11" s="42">
        <f t="shared" si="1"/>
        <v>0</v>
      </c>
      <c r="J11" s="43"/>
      <c r="K11" s="44"/>
      <c r="L11" s="15"/>
    </row>
    <row r="12" spans="1:12" ht="183.6" x14ac:dyDescent="0.3">
      <c r="A12" s="4">
        <v>7</v>
      </c>
      <c r="B12" s="5" t="s">
        <v>24</v>
      </c>
      <c r="C12" s="17" t="s">
        <v>80</v>
      </c>
      <c r="D12" s="36" t="s">
        <v>129</v>
      </c>
      <c r="E12" s="6" t="s">
        <v>11</v>
      </c>
      <c r="F12" s="7">
        <v>1</v>
      </c>
      <c r="G12" s="13">
        <v>0</v>
      </c>
      <c r="H12" s="24">
        <f t="shared" si="0"/>
        <v>0</v>
      </c>
      <c r="I12" s="42">
        <f t="shared" si="1"/>
        <v>0</v>
      </c>
      <c r="J12" s="43"/>
      <c r="K12" s="44"/>
      <c r="L12" s="15"/>
    </row>
    <row r="13" spans="1:12" ht="28.8" x14ac:dyDescent="0.3">
      <c r="A13" s="4">
        <v>8</v>
      </c>
      <c r="B13" s="5" t="s">
        <v>24</v>
      </c>
      <c r="C13" s="17" t="s">
        <v>63</v>
      </c>
      <c r="D13" s="20" t="s">
        <v>62</v>
      </c>
      <c r="E13" s="6" t="s">
        <v>11</v>
      </c>
      <c r="F13" s="7">
        <v>1</v>
      </c>
      <c r="G13" s="13">
        <v>0</v>
      </c>
      <c r="H13" s="24">
        <f t="shared" si="0"/>
        <v>0</v>
      </c>
      <c r="I13" s="42">
        <f t="shared" si="1"/>
        <v>0</v>
      </c>
      <c r="J13" s="43"/>
      <c r="K13" s="44"/>
      <c r="L13" s="32"/>
    </row>
    <row r="14" spans="1:12" ht="28.8" x14ac:dyDescent="0.3">
      <c r="A14" s="4">
        <v>9</v>
      </c>
      <c r="B14" s="5" t="s">
        <v>24</v>
      </c>
      <c r="C14" s="17" t="s">
        <v>61</v>
      </c>
      <c r="D14" s="20" t="s">
        <v>60</v>
      </c>
      <c r="E14" s="6" t="s">
        <v>11</v>
      </c>
      <c r="F14" s="7">
        <v>24</v>
      </c>
      <c r="G14" s="13">
        <v>0</v>
      </c>
      <c r="H14" s="24">
        <f t="shared" si="0"/>
        <v>0</v>
      </c>
      <c r="I14" s="42">
        <f t="shared" si="1"/>
        <v>0</v>
      </c>
      <c r="J14" s="43"/>
      <c r="K14" s="44"/>
      <c r="L14" s="32"/>
    </row>
    <row r="15" spans="1:12" ht="28.8" x14ac:dyDescent="0.3">
      <c r="A15" s="4">
        <v>10</v>
      </c>
      <c r="B15" s="5" t="s">
        <v>24</v>
      </c>
      <c r="C15" s="17" t="s">
        <v>59</v>
      </c>
      <c r="D15" s="20" t="s">
        <v>58</v>
      </c>
      <c r="E15" s="6" t="s">
        <v>11</v>
      </c>
      <c r="F15" s="7">
        <v>1</v>
      </c>
      <c r="G15" s="13">
        <v>0</v>
      </c>
      <c r="H15" s="24">
        <f t="shared" si="0"/>
        <v>0</v>
      </c>
      <c r="I15" s="42">
        <f t="shared" si="1"/>
        <v>0</v>
      </c>
      <c r="J15" s="43"/>
      <c r="K15" s="44"/>
      <c r="L15" s="32"/>
    </row>
    <row r="16" spans="1:12" ht="28.8" x14ac:dyDescent="0.3">
      <c r="A16" s="4">
        <v>11</v>
      </c>
      <c r="B16" s="5" t="s">
        <v>24</v>
      </c>
      <c r="C16" s="17" t="s">
        <v>57</v>
      </c>
      <c r="D16" s="20" t="s">
        <v>56</v>
      </c>
      <c r="E16" s="6" t="s">
        <v>11</v>
      </c>
      <c r="F16" s="7">
        <v>24</v>
      </c>
      <c r="G16" s="13">
        <v>0</v>
      </c>
      <c r="H16" s="24">
        <f t="shared" si="0"/>
        <v>0</v>
      </c>
      <c r="I16" s="42">
        <f t="shared" si="1"/>
        <v>0</v>
      </c>
      <c r="J16" s="43"/>
      <c r="K16" s="44"/>
      <c r="L16" s="32"/>
    </row>
    <row r="17" spans="1:12" x14ac:dyDescent="0.3">
      <c r="A17" s="4">
        <v>12</v>
      </c>
      <c r="B17" s="5" t="s">
        <v>24</v>
      </c>
      <c r="C17" s="17" t="s">
        <v>55</v>
      </c>
      <c r="D17" s="20" t="s">
        <v>54</v>
      </c>
      <c r="E17" s="6" t="s">
        <v>11</v>
      </c>
      <c r="F17" s="7">
        <v>20</v>
      </c>
      <c r="G17" s="13">
        <v>0</v>
      </c>
      <c r="H17" s="24">
        <f t="shared" si="0"/>
        <v>0</v>
      </c>
      <c r="I17" s="42">
        <f t="shared" si="1"/>
        <v>0</v>
      </c>
      <c r="J17" s="43"/>
      <c r="K17" s="44"/>
      <c r="L17" s="32"/>
    </row>
    <row r="18" spans="1:12" x14ac:dyDescent="0.3">
      <c r="A18" s="4">
        <v>13</v>
      </c>
      <c r="B18" s="5" t="s">
        <v>24</v>
      </c>
      <c r="C18" s="17" t="s">
        <v>53</v>
      </c>
      <c r="D18" s="20" t="s">
        <v>52</v>
      </c>
      <c r="E18" s="6" t="s">
        <v>11</v>
      </c>
      <c r="F18" s="7">
        <v>2</v>
      </c>
      <c r="G18" s="13">
        <v>0</v>
      </c>
      <c r="H18" s="24">
        <f t="shared" si="0"/>
        <v>0</v>
      </c>
      <c r="I18" s="42">
        <f t="shared" si="1"/>
        <v>0</v>
      </c>
      <c r="J18" s="43"/>
      <c r="K18" s="44"/>
      <c r="L18" s="32"/>
    </row>
    <row r="19" spans="1:12" ht="28.8" x14ac:dyDescent="0.3">
      <c r="A19" s="4">
        <v>14</v>
      </c>
      <c r="B19" s="5" t="s">
        <v>24</v>
      </c>
      <c r="C19" s="17" t="s">
        <v>51</v>
      </c>
      <c r="D19" s="33" t="s">
        <v>50</v>
      </c>
      <c r="E19" s="6" t="s">
        <v>11</v>
      </c>
      <c r="F19" s="7">
        <v>22</v>
      </c>
      <c r="G19" s="13">
        <v>0</v>
      </c>
      <c r="H19" s="24">
        <f t="shared" si="0"/>
        <v>0</v>
      </c>
      <c r="I19" s="42">
        <f t="shared" si="1"/>
        <v>0</v>
      </c>
      <c r="J19" s="43"/>
      <c r="K19" s="44"/>
      <c r="L19" s="32"/>
    </row>
    <row r="20" spans="1:12" ht="28.8" x14ac:dyDescent="0.3">
      <c r="A20" s="4">
        <v>15</v>
      </c>
      <c r="B20" s="5" t="s">
        <v>24</v>
      </c>
      <c r="C20" s="17" t="s">
        <v>48</v>
      </c>
      <c r="D20" s="20" t="s">
        <v>47</v>
      </c>
      <c r="E20" s="6" t="s">
        <v>46</v>
      </c>
      <c r="F20" s="7">
        <v>500</v>
      </c>
      <c r="G20" s="13">
        <v>0</v>
      </c>
      <c r="H20" s="24">
        <f t="shared" si="0"/>
        <v>0</v>
      </c>
      <c r="I20" s="42">
        <f t="shared" si="1"/>
        <v>0</v>
      </c>
      <c r="J20" s="43"/>
      <c r="K20" s="44"/>
      <c r="L20" s="32"/>
    </row>
    <row r="21" spans="1:12" ht="28.8" x14ac:dyDescent="0.3">
      <c r="A21" s="4">
        <v>16</v>
      </c>
      <c r="B21" s="5" t="s">
        <v>24</v>
      </c>
      <c r="C21" s="17" t="s">
        <v>45</v>
      </c>
      <c r="D21" s="20" t="s">
        <v>44</v>
      </c>
      <c r="E21" s="6" t="s">
        <v>11</v>
      </c>
      <c r="F21" s="7">
        <v>24</v>
      </c>
      <c r="G21" s="13">
        <v>0</v>
      </c>
      <c r="H21" s="24">
        <f t="shared" si="0"/>
        <v>0</v>
      </c>
      <c r="I21" s="42">
        <f t="shared" si="1"/>
        <v>0</v>
      </c>
      <c r="J21" s="43"/>
      <c r="K21" s="44"/>
      <c r="L21" s="32"/>
    </row>
    <row r="22" spans="1:12" x14ac:dyDescent="0.3">
      <c r="A22" s="4">
        <v>17</v>
      </c>
      <c r="B22" s="5" t="s">
        <v>24</v>
      </c>
      <c r="C22" s="17" t="s">
        <v>43</v>
      </c>
      <c r="D22" s="20" t="s">
        <v>42</v>
      </c>
      <c r="E22" s="6" t="s">
        <v>41</v>
      </c>
      <c r="F22" s="7">
        <v>1</v>
      </c>
      <c r="G22" s="13">
        <v>0</v>
      </c>
      <c r="H22" s="24">
        <f t="shared" si="0"/>
        <v>0</v>
      </c>
      <c r="I22" s="42">
        <f t="shared" si="1"/>
        <v>0</v>
      </c>
      <c r="J22" s="43"/>
      <c r="K22" s="44"/>
      <c r="L22" s="32"/>
    </row>
    <row r="23" spans="1:12" x14ac:dyDescent="0.3">
      <c r="A23" s="4">
        <v>18</v>
      </c>
      <c r="B23" s="5" t="s">
        <v>24</v>
      </c>
      <c r="C23" s="17" t="s">
        <v>40</v>
      </c>
      <c r="D23" s="20" t="s">
        <v>39</v>
      </c>
      <c r="E23" s="6" t="s">
        <v>38</v>
      </c>
      <c r="F23" s="7">
        <v>52</v>
      </c>
      <c r="G23" s="13">
        <v>0</v>
      </c>
      <c r="H23" s="24">
        <f t="shared" si="0"/>
        <v>0</v>
      </c>
      <c r="I23" s="42">
        <f t="shared" si="1"/>
        <v>0</v>
      </c>
      <c r="J23" s="43"/>
      <c r="K23" s="44"/>
      <c r="L23" s="32"/>
    </row>
    <row r="24" spans="1:12" x14ac:dyDescent="0.3">
      <c r="I24" s="52"/>
      <c r="J24" s="52"/>
      <c r="K24" s="52"/>
      <c r="L24" s="8"/>
    </row>
    <row r="25" spans="1:12" x14ac:dyDescent="0.3">
      <c r="G25" s="9" t="s">
        <v>12</v>
      </c>
      <c r="H25" s="23">
        <f>SUM(H6:H23)</f>
        <v>0</v>
      </c>
      <c r="I25" s="53">
        <f>SUM(I6:K23)</f>
        <v>0</v>
      </c>
      <c r="J25" s="54"/>
      <c r="K25" s="55"/>
    </row>
    <row r="29" spans="1:12" ht="21" x14ac:dyDescent="0.4">
      <c r="D29" s="11" t="s">
        <v>13</v>
      </c>
    </row>
    <row r="31" spans="1:12" x14ac:dyDescent="0.3">
      <c r="B31" s="56" t="s">
        <v>96</v>
      </c>
      <c r="C31" s="56"/>
      <c r="D31" s="56"/>
    </row>
    <row r="32" spans="1:12" x14ac:dyDescent="0.3">
      <c r="B32" s="12" t="s">
        <v>8</v>
      </c>
      <c r="C32" s="50">
        <f>H25</f>
        <v>0</v>
      </c>
      <c r="D32" s="51"/>
    </row>
    <row r="33" spans="2:4" x14ac:dyDescent="0.3">
      <c r="B33" s="12" t="s">
        <v>14</v>
      </c>
      <c r="C33" s="50">
        <f>C34-C32</f>
        <v>0</v>
      </c>
      <c r="D33" s="51"/>
    </row>
    <row r="34" spans="2:4" x14ac:dyDescent="0.3">
      <c r="B34" s="12" t="s">
        <v>15</v>
      </c>
      <c r="C34" s="50">
        <f>I25</f>
        <v>0</v>
      </c>
      <c r="D34" s="51"/>
    </row>
  </sheetData>
  <protectedRanges>
    <protectedRange sqref="L6:L24" name="Oblast2"/>
  </protectedRanges>
  <mergeCells count="28">
    <mergeCell ref="C34:D34"/>
    <mergeCell ref="I24:K24"/>
    <mergeCell ref="I25:K25"/>
    <mergeCell ref="B31:D31"/>
    <mergeCell ref="C32:D32"/>
    <mergeCell ref="C33:D33"/>
    <mergeCell ref="A2:L2"/>
    <mergeCell ref="A3:L3"/>
    <mergeCell ref="I5:K5"/>
    <mergeCell ref="I6:K6"/>
    <mergeCell ref="I7:K7"/>
    <mergeCell ref="A4:L4"/>
    <mergeCell ref="I8:K8"/>
    <mergeCell ref="I9:K9"/>
    <mergeCell ref="I10:K10"/>
    <mergeCell ref="I22:K22"/>
    <mergeCell ref="I23:K23"/>
    <mergeCell ref="I21:K21"/>
    <mergeCell ref="I20:K20"/>
    <mergeCell ref="I16:K16"/>
    <mergeCell ref="I13:K13"/>
    <mergeCell ref="I17:K17"/>
    <mergeCell ref="I19:K19"/>
    <mergeCell ref="I18:K18"/>
    <mergeCell ref="I14:K14"/>
    <mergeCell ref="I11:K11"/>
    <mergeCell ref="I12:K12"/>
    <mergeCell ref="I15:K1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Listy</vt:lpstr>
      </vt:variant>
      <vt:variant>
        <vt:i4>6</vt:i4>
      </vt:variant>
    </vt:vector>
  </HeadingPairs>
  <TitlesOfParts>
    <vt:vector size="6" baseType="lpstr">
      <vt:lpstr>Souhrn</vt:lpstr>
      <vt:lpstr>ZŠ Englišova</vt:lpstr>
      <vt:lpstr>ZŠ Ilji Hurníka</vt:lpstr>
      <vt:lpstr>ZŠ Kylešovice</vt:lpstr>
      <vt:lpstr>ZŠ Mařádková</vt:lpstr>
      <vt:lpstr>ZŠ Riegrova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2015-06-05T18:19:34Z</dcterms:created>
  <dcterms:modified xsi:type="dcterms:W3CDTF">2025-01-27T21:27:26Z</dcterms:modified>
</cp:coreProperties>
</file>