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lupskiM\Desktop\ZŠ Šrámkova - sportoviště\"/>
    </mc:Choice>
  </mc:AlternateContent>
  <xr:revisionPtr revIDLastSave="0" documentId="13_ncr:1_{8D186E7C-192A-422B-98FF-DE2C686DBC79}" xr6:coauthVersionLast="47" xr6:coauthVersionMax="47" xr10:uidLastSave="{00000000-0000-0000-0000-000000000000}"/>
  <bookViews>
    <workbookView xWindow="-120" yWindow="-120" windowWidth="29040" windowHeight="15720" xr2:uid="{0D7416B4-9809-451F-87D8-FDA39C104F10}"/>
  </bookViews>
  <sheets>
    <sheet name="List1" sheetId="1" r:id="rId1"/>
  </sheets>
  <definedNames>
    <definedName name="_xlnm.Print_Area" localSheetId="0">List1!$A$1:$G$197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1" l="1"/>
  <c r="G185" i="1"/>
  <c r="G186" i="1"/>
  <c r="G187" i="1"/>
  <c r="G189" i="1"/>
  <c r="G190" i="1"/>
  <c r="G192" i="1"/>
  <c r="G184" i="1"/>
  <c r="G179" i="1"/>
  <c r="G181" i="1" s="1"/>
  <c r="G165" i="1"/>
  <c r="G166" i="1"/>
  <c r="G167" i="1"/>
  <c r="G168" i="1"/>
  <c r="G169" i="1"/>
  <c r="G170" i="1"/>
  <c r="G171" i="1"/>
  <c r="G172" i="1"/>
  <c r="G164" i="1"/>
  <c r="G153" i="1"/>
  <c r="G154" i="1"/>
  <c r="G151" i="1"/>
  <c r="G158" i="1" s="1"/>
  <c r="G140" i="1"/>
  <c r="G142" i="1"/>
  <c r="G138" i="1"/>
  <c r="G126" i="1"/>
  <c r="G127" i="1"/>
  <c r="G128" i="1"/>
  <c r="G129" i="1"/>
  <c r="G125" i="1"/>
  <c r="G106" i="1"/>
  <c r="G107" i="1"/>
  <c r="G108" i="1"/>
  <c r="G110" i="1"/>
  <c r="G111" i="1"/>
  <c r="G113" i="1"/>
  <c r="G114" i="1"/>
  <c r="G116" i="1"/>
  <c r="G117" i="1"/>
  <c r="G104" i="1"/>
  <c r="G84" i="1"/>
  <c r="G86" i="1"/>
  <c r="G89" i="1"/>
  <c r="G90" i="1"/>
  <c r="G92" i="1"/>
  <c r="G93" i="1"/>
  <c r="G95" i="1"/>
  <c r="G81" i="1"/>
  <c r="G67" i="1"/>
  <c r="G68" i="1"/>
  <c r="G71" i="1"/>
  <c r="G72" i="1"/>
  <c r="G74" i="1"/>
  <c r="G66" i="1"/>
  <c r="G52" i="1"/>
  <c r="G55" i="1"/>
  <c r="G56" i="1"/>
  <c r="G58" i="1"/>
  <c r="G50" i="1"/>
  <c r="G37" i="1"/>
  <c r="G40" i="1"/>
  <c r="G41" i="1"/>
  <c r="G43" i="1"/>
  <c r="G35" i="1"/>
  <c r="G17" i="1"/>
  <c r="G24" i="1"/>
  <c r="G25" i="1"/>
  <c r="G26" i="1"/>
  <c r="G28" i="1"/>
  <c r="G10" i="1"/>
  <c r="G145" i="1" l="1"/>
  <c r="G44" i="1"/>
  <c r="G193" i="1"/>
  <c r="G173" i="1"/>
  <c r="G132" i="1"/>
  <c r="G119" i="1"/>
  <c r="G98" i="1"/>
  <c r="G75" i="1"/>
  <c r="G60" i="1"/>
  <c r="G29" i="1"/>
  <c r="G196" i="1" l="1"/>
  <c r="G197" i="1" s="1"/>
</calcChain>
</file>

<file path=xl/sharedStrings.xml><?xml version="1.0" encoding="utf-8"?>
<sst xmlns="http://schemas.openxmlformats.org/spreadsheetml/2006/main" count="310" uniqueCount="157">
  <si>
    <t>(položkový rozpis)</t>
  </si>
  <si>
    <t>Položka</t>
  </si>
  <si>
    <t>cena/mj.</t>
  </si>
  <si>
    <t>Celkem</t>
  </si>
  <si>
    <t>113102211R</t>
  </si>
  <si>
    <t>Odstranění sportovního povrchu</t>
  </si>
  <si>
    <t>1132,5181 SB</t>
  </si>
  <si>
    <t>1132,5181 ET</t>
  </si>
  <si>
    <t>1738,8846 EP</t>
  </si>
  <si>
    <t>1738,8846 ET</t>
  </si>
  <si>
    <t>596,28 UT</t>
  </si>
  <si>
    <t>596,28 podložka UT</t>
  </si>
  <si>
    <t>Vodorovné přemístění suti a vybouraných hmot bez naložení ale se složením a urovnáním do 1 km</t>
  </si>
  <si>
    <t>1132,5181*0,015 SB</t>
  </si>
  <si>
    <t>1132,5181*0,045 ET</t>
  </si>
  <si>
    <t>1738,8846*0,02 EP</t>
  </si>
  <si>
    <t>1738,8846*0,045 ET</t>
  </si>
  <si>
    <t>596,28*0,005 UT</t>
  </si>
  <si>
    <t>596,28*0,002 podložka UT</t>
  </si>
  <si>
    <t>Nakládání suti a vybouraných hmot</t>
  </si>
  <si>
    <t>997013511R</t>
  </si>
  <si>
    <t>Odvoz suti a vybouraných hmot z meziskládky na skládku do 1  km se složením</t>
  </si>
  <si>
    <t>Příplatek k odvozu suti a vybouraných hmot na skládku ZKD 1  km přes 1 km</t>
  </si>
  <si>
    <t>185,1525*59</t>
  </si>
  <si>
    <t>Poplatek za uložení na skládce (skládkovné) stavebního odpadu z plastických hmot kód odpadu 17 02 03</t>
  </si>
  <si>
    <t xml:space="preserve">T e x t </t>
  </si>
  <si>
    <t>Množství mj.</t>
  </si>
  <si>
    <t>CELKEM</t>
  </si>
  <si>
    <t>Odbytová cena bez DPH :</t>
  </si>
  <si>
    <t>Demolice  Žlaby</t>
  </si>
  <si>
    <t>Demolice  Sportovní povrchy</t>
  </si>
  <si>
    <t>mj.</t>
  </si>
  <si>
    <t>Bourání betonového nebo polymerbetonového odvodňovacího žlabu š do 200 mm</t>
  </si>
  <si>
    <t>60*0,030 žlaby</t>
  </si>
  <si>
    <t>60*0,05*2,4 beton</t>
  </si>
  <si>
    <t>Odvoz suti a vybouraných hmot z meziskládky na skládku do 1 km se složením</t>
  </si>
  <si>
    <t>Příplatek k odvozu suti a vybouraných hmot na skládku ZKD 1 km přes 1 km</t>
  </si>
  <si>
    <t>9*59</t>
  </si>
  <si>
    <t>997013813R</t>
  </si>
  <si>
    <t>Poplatek za uložení na skládce (skládkovné) stavebního odpadu - polymerbetonové žlaby</t>
  </si>
  <si>
    <t>Vytrhání obrub záhonových</t>
  </si>
  <si>
    <t>147,2*0,028 obruby</t>
  </si>
  <si>
    <t>147,2*0,04*2,4 beton</t>
  </si>
  <si>
    <t>18,2528*59</t>
  </si>
  <si>
    <t>Poplatek za uložení na skládce (skládkovné) stavebního odpadu betonového kód odpadu 17 01 01</t>
  </si>
  <si>
    <t>Demolice  Drenáže</t>
  </si>
  <si>
    <t>Demolice  Podkladní vrstvy</t>
  </si>
  <si>
    <t>Demolice  Obruby</t>
  </si>
  <si>
    <t>836268311R</t>
  </si>
  <si>
    <t>Demontáž potrubí z drenážních trubek DN 100</t>
  </si>
  <si>
    <t>836248311R</t>
  </si>
  <si>
    <t>Demontáž potrubí z drenážních trubek DN 80</t>
  </si>
  <si>
    <t>31,5*0,0026</t>
  </si>
  <si>
    <t>138,36*0,002</t>
  </si>
  <si>
    <t>0,3586*59</t>
  </si>
  <si>
    <t>113107163R</t>
  </si>
  <si>
    <t>Odstranění podkladu z kameniva drceného tl přes 200 do 300 mm strojně</t>
  </si>
  <si>
    <t>380,259 ovál</t>
  </si>
  <si>
    <t>571,3023 streetball</t>
  </si>
  <si>
    <t>Odstranění podkladu z kameniva drceného tl do 100 mm strojně pl přes 200 m2</t>
  </si>
  <si>
    <t>Nakládání výkopku z hornin třídy těžitelnosti I skupiny 1 až 3 do 100 m3</t>
  </si>
  <si>
    <t>951,5613*0,3</t>
  </si>
  <si>
    <t>2516,1214*0,08</t>
  </si>
  <si>
    <t>Vodorovné přemístění přes 9 000 do 10000 m výkopku/sypaniny z horniny třídy těžitelnosti I skupiny 1</t>
  </si>
  <si>
    <t>Příplatek k vodorovnému přemístění výkopku/sypaniny z horniny třídy těžitelnosti I skupiny 1 až 3 ZK</t>
  </si>
  <si>
    <t>486,7581*20</t>
  </si>
  <si>
    <t>Uložení sypaniny na skládky nebo meziskládky</t>
  </si>
  <si>
    <t>Poplatek za uložení zeminy a kamení na recyklační skládce (skládkovné) kód odpadu 17 05 04</t>
  </si>
  <si>
    <t>486,7581*1,8</t>
  </si>
  <si>
    <t>Úprava pláně v hornině třídy těžitelnosti I skupiny 1 až 3 se zhutněním strojně</t>
  </si>
  <si>
    <t>Osazení odvodňovacího polymerbetonového žlabu s krycím  roštem šířky do 200 mm</t>
  </si>
  <si>
    <t>Přesun hmot pro trubní vedení z trub z plastických hmot otevřený výkop</t>
  </si>
  <si>
    <t>60*0,030</t>
  </si>
  <si>
    <t>Hloubení rýh nezapažených š do 800 mm v hornině třídy těžitelnosti I skupiny 3 objem do 20 m3 strojn</t>
  </si>
  <si>
    <t>(31,5+138,36)*0,3*0,3</t>
  </si>
  <si>
    <t>15,2874*50</t>
  </si>
  <si>
    <t>Poplatek za uložení zeminy a kamení na recyklační skládce  (skládkovné) kód odpadu 17 05 04</t>
  </si>
  <si>
    <t>15,2874*1,8</t>
  </si>
  <si>
    <t>Trativod z drenážních trubek flexibilních PVC-U SN 4 perforace 360° včetně lože otevřený výkop DN 10</t>
  </si>
  <si>
    <t>Trativod z drenážních trubek flexibilních PVC-U SN 4 perforace 360° včetně lože otevřený výkop DN 80</t>
  </si>
  <si>
    <t>Výplň odvodňovacích žeber nebo trativodů kamenivem hrubým drceným frakce 4 až 16 mm</t>
  </si>
  <si>
    <t>916232111R</t>
  </si>
  <si>
    <t>Obruba ploch pro tělovýchovu z obrubníků do betonového lože</t>
  </si>
  <si>
    <t>Lože pod obrubníky, krajníky nebo obruby z dlažebních kostek z betonu prostého</t>
  </si>
  <si>
    <t>147,2*0,04</t>
  </si>
  <si>
    <t>Přesun hmot pro pozemní komunikace s krytem z kamene, monolitickým betonovým nebo živičným</t>
  </si>
  <si>
    <t>147,2*0,04*2,4</t>
  </si>
  <si>
    <t>147,2*0,028</t>
  </si>
  <si>
    <t>Podklad z vibrovaného štěrku VŠ tl 300 mm</t>
  </si>
  <si>
    <t>Podklad z vibrovaného štěrku VŠ tl 80 mm</t>
  </si>
  <si>
    <t xml:space="preserve">Přesun hmot pro pozemní komunikace s krytem z kamene, </t>
  </si>
  <si>
    <t>monolitickým betonovým nebo živičným</t>
  </si>
  <si>
    <t>951,5613*0,3*1,8</t>
  </si>
  <si>
    <t>2516,1214*0,08*1,8</t>
  </si>
  <si>
    <t>POR-ET-35</t>
  </si>
  <si>
    <t>POR-SB-13</t>
  </si>
  <si>
    <t>POR-EP-13C</t>
  </si>
  <si>
    <t>KIP-LA-1</t>
  </si>
  <si>
    <t>Lajnování polyuretanového povrchu 2-k polyuretanovou barvou</t>
  </si>
  <si>
    <t>JUTA-TM32</t>
  </si>
  <si>
    <t>POR-ES-25</t>
  </si>
  <si>
    <t>R0429</t>
  </si>
  <si>
    <t>Upínací systémem pro bezzásypový trávník dodávka a montáž</t>
  </si>
  <si>
    <t>TECH-LA</t>
  </si>
  <si>
    <t>Lajnování umělého trávníku vlepením</t>
  </si>
  <si>
    <t>Spec1</t>
  </si>
  <si>
    <t>Demontáž + zpětná montáž části oplocení sportovišť v rámci</t>
  </si>
  <si>
    <t>Nové Drenáže</t>
  </si>
  <si>
    <t>Nové Žlaby</t>
  </si>
  <si>
    <t>Nové Obruby</t>
  </si>
  <si>
    <t>Nové Sportovní povrchy</t>
  </si>
  <si>
    <t>OST Ostatní náklady</t>
  </si>
  <si>
    <t>zajištění přístupu techniky</t>
  </si>
  <si>
    <t>STAVBA CELKEM</t>
  </si>
  <si>
    <t>Sazba DPH</t>
  </si>
  <si>
    <t>Odbytová cena bez DPH:</t>
  </si>
  <si>
    <t>Odbytová cena s DPH:</t>
  </si>
  <si>
    <t>21,00</t>
  </si>
  <si>
    <t>m2</t>
  </si>
  <si>
    <t>t</t>
  </si>
  <si>
    <t>m</t>
  </si>
  <si>
    <t>m3</t>
  </si>
  <si>
    <t>kpl</t>
  </si>
  <si>
    <t>x</t>
  </si>
  <si>
    <t>12</t>
  </si>
  <si>
    <t>Sportovní vybavení</t>
  </si>
  <si>
    <t>R0304</t>
  </si>
  <si>
    <t>Odrazové prkno skoku do dálky, rámeček hliníkový nebo ocel. žárově pozinkovaný, včetně podložky, písku pro doskočiště, lapače písku a práce s tím spojené</t>
  </si>
  <si>
    <t>kus</t>
  </si>
  <si>
    <t>R0986A</t>
  </si>
  <si>
    <t>Plachta pro doskočiště cca 8,5x3,5 m, s úchytkami atyp., dodávka a montáž</t>
  </si>
  <si>
    <t>Výroba a instalace pamětní desky z plastu o velikosti 300x400mm</t>
  </si>
  <si>
    <t>R0501</t>
  </si>
  <si>
    <t>Doskočiště skoku vysokého, stojany, laťka, laťový rošt zákrytová plachta</t>
  </si>
  <si>
    <t>Včetně ukotvení do vlastních základů.</t>
  </si>
  <si>
    <t>Uložení sypaniny do násypů nezhutněných, písek vhodný pro doskočiště,uložení sypaniny do násypů nezhutněných, polštář ze základů tříděného, montáž odvodňovacího žlabu a lapače písku</t>
  </si>
  <si>
    <t xml:space="preserve">kpl  </t>
  </si>
  <si>
    <t xml:space="preserve">Dodání výškově nastavitelné uchycení sítě, vč. pouzder, víček, napínacího mechanismu, antének, volejbalové sítě a nohejbalové sítě.				</t>
  </si>
  <si>
    <t>ks</t>
  </si>
  <si>
    <r>
      <t xml:space="preserve">rošt můstkový </t>
    </r>
    <r>
      <rPr>
        <sz val="10"/>
        <color theme="0"/>
        <rFont val="Arial"/>
        <family val="2"/>
        <charset val="238"/>
      </rPr>
      <t>ACO</t>
    </r>
    <r>
      <rPr>
        <sz val="10"/>
        <color rgb="FF000000"/>
        <rFont val="Arial"/>
        <family val="2"/>
        <charset val="238"/>
      </rPr>
      <t xml:space="preserve"> N100 - pozink.ocel</t>
    </r>
  </si>
  <si>
    <t>Umělý trávník bezzásypový s výškou vlasu 32 mm dodávka a montáž</t>
  </si>
  <si>
    <t>Systémová podložka (PU Pěna) tl. 10 mm dodávka a montáž</t>
  </si>
  <si>
    <t>Pružná podložka ET tl. 35 mm dodávka a montáž</t>
  </si>
  <si>
    <t>Sportovní povrch z granulátu a PU pojiva tl. 13 mm, dodávka a montáž vodopropustný  &gt;modrý RAL 5015</t>
  </si>
  <si>
    <t>Sportovní povrch z granulátu a PU pojiva tl. 13 mm, dodávka a montáž vodopropustný  &gt;červený RAL 3016</t>
  </si>
  <si>
    <t>Sportovní povrch z granulátu a PU pojiva tl. 13 mm, dodávka a montáž vodopropustný  (červená) RAL 3016</t>
  </si>
  <si>
    <t xml:space="preserve">Demontáž  poškozené sítě a montáž nové na multifunkčním hřišti cca 15%,síť bude sportovní (ochranná) síť z polyethylenových přízí o síle 2,8-3,0 mm s oky 45x45 mm. Sítě budou uzlové, vhodné do venkovního prostředí (UV odolné). </t>
  </si>
  <si>
    <t>Žlab polymerbetonový s pozinkovaným roštem 135x1000x150 mm</t>
  </si>
  <si>
    <t>Vpust polymerbeton s pozinkovaným roštem</t>
  </si>
  <si>
    <t>R0305</t>
  </si>
  <si>
    <t>R0306</t>
  </si>
  <si>
    <t>R0307</t>
  </si>
  <si>
    <t>R0308</t>
  </si>
  <si>
    <t>ROZPOČET</t>
  </si>
  <si>
    <r>
      <t xml:space="preserve">Stavba: ORG </t>
    </r>
    <r>
      <rPr>
        <b/>
        <sz val="12"/>
        <color rgb="FF000000"/>
        <rFont val="Arial"/>
        <family val="2"/>
        <charset val="238"/>
      </rPr>
      <t>7394</t>
    </r>
  </si>
  <si>
    <t>ZŠ ŠRÁMKOVA - SPORTOVIŠTĚ - OPRAVA POVODŇOVÝCH ŠKOD</t>
  </si>
  <si>
    <t>Demontáž poškozeného plotu a nahrazení novými kovovými díly o rozměrech 250x111cm uzavřené profilem 25x25(mm) , výplň kulatá průměr 25 mm  v uzavřené konstrukci, včetně sloupků o průměru 48 mm a výšce 1500 mm. Včetně ošetření proti korozi a krycího nástřiku. Výstavba nových betonových základů 300x300mm.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</si>
</sst>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8"/>
      <color rgb="FF71717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2" tint="-0.499984740745262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10"/>
      <color theme="0"/>
      <name val="Arial"/>
      <family val="2"/>
      <charset val="238"/>
    </font>
    <font>
      <sz val="10"/>
      <name val="Arial CE"/>
      <family val="2"/>
      <charset val="238"/>
    </font>
    <font>
      <sz val="8"/>
      <color rgb="FF008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17" fillId="0" borderId="0" xfId="0" applyNumberFormat="1" applyFont="1" applyFill="1" applyBorder="1" applyAlignment="1">
      <alignment vertical="top" shrinkToFit="1"/>
    </xf>
    <xf numFmtId="49" fontId="18" fillId="0" borderId="16" xfId="0" applyNumberFormat="1" applyFont="1" applyBorder="1" applyAlignment="1">
      <alignment horizontal="left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Protection="1"/>
    <xf numFmtId="0" fontId="5" fillId="2" borderId="8" xfId="0" applyFont="1" applyFill="1" applyBorder="1" applyProtection="1"/>
    <xf numFmtId="0" fontId="0" fillId="2" borderId="5" xfId="0" applyFill="1" applyBorder="1" applyAlignment="1" applyProtection="1">
      <alignment horizontal="left"/>
    </xf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9" xfId="0" applyFill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12" fillId="2" borderId="6" xfId="0" applyFont="1" applyFill="1" applyBorder="1" applyProtection="1"/>
    <xf numFmtId="0" fontId="12" fillId="2" borderId="6" xfId="0" applyFont="1" applyFill="1" applyBorder="1" applyAlignment="1" applyProtection="1">
      <alignment horizontal="center"/>
    </xf>
    <xf numFmtId="4" fontId="1" fillId="2" borderId="11" xfId="0" applyNumberFormat="1" applyFont="1" applyFill="1" applyBorder="1" applyProtection="1"/>
    <xf numFmtId="0" fontId="1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4" fontId="0" fillId="0" borderId="4" xfId="0" applyNumberFormat="1" applyBorder="1" applyProtection="1"/>
    <xf numFmtId="0" fontId="13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4" fontId="10" fillId="0" borderId="4" xfId="0" applyNumberFormat="1" applyFont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7" xfId="0" applyBorder="1" applyProtection="1"/>
    <xf numFmtId="4" fontId="1" fillId="2" borderId="11" xfId="0" applyNumberFormat="1" applyFont="1" applyFill="1" applyBorder="1" applyAlignment="1" applyProtection="1"/>
    <xf numFmtId="4" fontId="1" fillId="0" borderId="4" xfId="0" applyNumberFormat="1" applyFont="1" applyBorder="1" applyProtection="1"/>
    <xf numFmtId="164" fontId="0" fillId="0" borderId="0" xfId="0" applyNumberFormat="1" applyBorder="1" applyProtection="1"/>
    <xf numFmtId="0" fontId="17" fillId="2" borderId="17" xfId="0" applyFont="1" applyFill="1" applyBorder="1" applyAlignment="1" applyProtection="1">
      <alignment vertical="top"/>
    </xf>
    <xf numFmtId="49" fontId="17" fillId="2" borderId="15" xfId="0" applyNumberFormat="1" applyFont="1" applyFill="1" applyBorder="1" applyAlignment="1" applyProtection="1">
      <alignment vertical="top"/>
    </xf>
    <xf numFmtId="49" fontId="17" fillId="2" borderId="15" xfId="0" applyNumberFormat="1" applyFont="1" applyFill="1" applyBorder="1" applyAlignment="1" applyProtection="1">
      <alignment horizontal="left" vertical="top" wrapText="1"/>
    </xf>
    <xf numFmtId="165" fontId="17" fillId="2" borderId="15" xfId="0" applyNumberFormat="1" applyFont="1" applyFill="1" applyBorder="1" applyAlignment="1" applyProtection="1">
      <alignment vertical="top" shrinkToFit="1"/>
    </xf>
    <xf numFmtId="4" fontId="17" fillId="2" borderId="15" xfId="0" applyNumberFormat="1" applyFont="1" applyFill="1" applyBorder="1" applyAlignment="1" applyProtection="1">
      <alignment vertical="top" shrinkToFit="1"/>
    </xf>
    <xf numFmtId="4" fontId="17" fillId="2" borderId="18" xfId="0" applyNumberFormat="1" applyFont="1" applyFill="1" applyBorder="1" applyAlignment="1" applyProtection="1">
      <alignment vertical="top" shrinkToFit="1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4" fontId="1" fillId="3" borderId="4" xfId="0" applyNumberFormat="1" applyFont="1" applyFill="1" applyBorder="1" applyProtection="1"/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left"/>
    </xf>
    <xf numFmtId="49" fontId="1" fillId="3" borderId="13" xfId="0" applyNumberFormat="1" applyFont="1" applyFill="1" applyBorder="1" applyProtection="1"/>
    <xf numFmtId="0" fontId="1" fillId="3" borderId="13" xfId="0" applyFont="1" applyFill="1" applyBorder="1" applyProtection="1"/>
    <xf numFmtId="0" fontId="1" fillId="3" borderId="13" xfId="0" applyFont="1" applyFill="1" applyBorder="1" applyAlignment="1" applyProtection="1">
      <alignment horizontal="center"/>
    </xf>
    <xf numFmtId="4" fontId="1" fillId="3" borderId="14" xfId="0" applyNumberFormat="1" applyFont="1" applyFill="1" applyBorder="1" applyProtection="1"/>
    <xf numFmtId="4" fontId="0" fillId="0" borderId="0" xfId="0" applyNumberFormat="1" applyProtection="1"/>
    <xf numFmtId="0" fontId="8" fillId="0" borderId="17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/>
    </xf>
    <xf numFmtId="4" fontId="10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horizontal="center" vertical="center" wrapText="1"/>
    </xf>
    <xf numFmtId="4" fontId="9" fillId="5" borderId="23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4" xfId="0" applyNumberFormat="1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vertical="center" wrapText="1"/>
    </xf>
    <xf numFmtId="0" fontId="11" fillId="0" borderId="25" xfId="0" applyFont="1" applyBorder="1" applyAlignment="1" applyProtection="1">
      <alignment horizontal="right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</xf>
    <xf numFmtId="4" fontId="10" fillId="0" borderId="26" xfId="0" applyNumberFormat="1" applyFont="1" applyBorder="1" applyAlignment="1" applyProtection="1">
      <alignment horizontal="right" vertical="center" wrapText="1"/>
    </xf>
    <xf numFmtId="0" fontId="11" fillId="0" borderId="25" xfId="0" applyFont="1" applyBorder="1" applyAlignment="1" applyProtection="1">
      <alignment horizontal="right" vertical="center" wrapText="1" indent="1"/>
    </xf>
    <xf numFmtId="0" fontId="9" fillId="0" borderId="23" xfId="0" applyFont="1" applyBorder="1" applyAlignment="1" applyProtection="1">
      <alignment horizontal="right" vertical="center" wrapText="1" indent="1"/>
    </xf>
    <xf numFmtId="0" fontId="11" fillId="0" borderId="25" xfId="0" applyFont="1" applyBorder="1" applyAlignment="1" applyProtection="1">
      <alignment horizontal="right" vertical="center" wrapText="1" indent="2"/>
    </xf>
    <xf numFmtId="0" fontId="9" fillId="0" borderId="27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vertical="center" wrapText="1"/>
    </xf>
    <xf numFmtId="0" fontId="9" fillId="0" borderId="27" xfId="0" applyFont="1" applyBorder="1" applyAlignment="1" applyProtection="1">
      <alignment horizontal="right" vertical="center" wrapText="1" indent="1"/>
    </xf>
    <xf numFmtId="0" fontId="9" fillId="0" borderId="27" xfId="0" applyFont="1" applyBorder="1" applyAlignment="1" applyProtection="1">
      <alignment horizontal="center" vertical="center" wrapText="1"/>
    </xf>
    <xf numFmtId="4" fontId="9" fillId="5" borderId="2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8" xfId="0" applyNumberFormat="1" applyFont="1" applyBorder="1" applyAlignment="1" applyProtection="1">
      <alignment horizontal="righ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vertical="center" wrapText="1"/>
    </xf>
    <xf numFmtId="0" fontId="9" fillId="0" borderId="25" xfId="0" applyFont="1" applyBorder="1" applyAlignment="1" applyProtection="1">
      <alignment horizontal="center" vertical="center" wrapText="1"/>
    </xf>
    <xf numFmtId="4" fontId="9" fillId="5" borderId="2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</xf>
    <xf numFmtId="4" fontId="9" fillId="0" borderId="25" xfId="0" applyNumberFormat="1" applyFont="1" applyBorder="1" applyAlignment="1" applyProtection="1">
      <alignment horizontal="right" vertical="center" wrapText="1"/>
    </xf>
    <xf numFmtId="4" fontId="9" fillId="0" borderId="27" xfId="0" applyNumberFormat="1" applyFont="1" applyBorder="1" applyAlignment="1" applyProtection="1">
      <alignment horizontal="right" vertical="center" wrapText="1" indent="1"/>
    </xf>
    <xf numFmtId="0" fontId="11" fillId="0" borderId="25" xfId="0" applyFont="1" applyBorder="1" applyAlignment="1" applyProtection="1">
      <alignment horizontal="left" vertical="center" wrapText="1"/>
    </xf>
    <xf numFmtId="4" fontId="11" fillId="0" borderId="25" xfId="0" applyNumberFormat="1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horizontal="right" vertical="center" wrapText="1"/>
    </xf>
    <xf numFmtId="4" fontId="11" fillId="0" borderId="25" xfId="0" applyNumberFormat="1" applyFont="1" applyBorder="1" applyAlignment="1" applyProtection="1">
      <alignment horizontal="right" vertical="center" wrapText="1" indent="1"/>
    </xf>
    <xf numFmtId="4" fontId="9" fillId="0" borderId="23" xfId="0" applyNumberFormat="1" applyFont="1" applyBorder="1" applyAlignment="1" applyProtection="1">
      <alignment horizontal="right" vertical="center" wrapText="1" indent="1"/>
    </xf>
    <xf numFmtId="4" fontId="9" fillId="5" borderId="27" xfId="0" applyNumberFormat="1" applyFont="1" applyFill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vertical="center" wrapText="1"/>
    </xf>
    <xf numFmtId="4" fontId="15" fillId="5" borderId="27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27" xfId="0" applyNumberFormat="1" applyFont="1" applyBorder="1" applyAlignment="1" applyProtection="1">
      <alignment horizontal="right" vertical="center" wrapText="1" indent="1"/>
    </xf>
    <xf numFmtId="0" fontId="0" fillId="0" borderId="25" xfId="0" applyBorder="1" applyAlignment="1" applyProtection="1">
      <alignment horizontal="left"/>
    </xf>
    <xf numFmtId="0" fontId="14" fillId="0" borderId="25" xfId="0" applyFont="1" applyBorder="1" applyAlignment="1" applyProtection="1">
      <alignment horizontal="left"/>
    </xf>
    <xf numFmtId="0" fontId="0" fillId="0" borderId="25" xfId="0" applyBorder="1" applyProtection="1"/>
    <xf numFmtId="0" fontId="0" fillId="0" borderId="25" xfId="0" applyBorder="1" applyAlignment="1" applyProtection="1">
      <alignment horizontal="center"/>
    </xf>
    <xf numFmtId="0" fontId="0" fillId="0" borderId="26" xfId="0" applyBorder="1" applyProtection="1"/>
    <xf numFmtId="0" fontId="9" fillId="0" borderId="27" xfId="0" applyFont="1" applyBorder="1" applyAlignment="1" applyProtection="1">
      <alignment horizontal="right" vertical="center" wrapText="1"/>
    </xf>
    <xf numFmtId="0" fontId="9" fillId="0" borderId="25" xfId="0" applyFont="1" applyBorder="1" applyAlignment="1" applyProtection="1">
      <alignment horizontal="right" vertical="center" wrapText="1"/>
    </xf>
    <xf numFmtId="0" fontId="9" fillId="0" borderId="23" xfId="0" applyFont="1" applyBorder="1" applyAlignment="1" applyProtection="1">
      <alignment horizontal="right" vertical="center" wrapText="1"/>
    </xf>
    <xf numFmtId="164" fontId="11" fillId="0" borderId="25" xfId="0" applyNumberFormat="1" applyFont="1" applyBorder="1" applyAlignment="1" applyProtection="1">
      <alignment horizontal="right" vertical="center" wrapText="1"/>
    </xf>
    <xf numFmtId="164" fontId="9" fillId="0" borderId="27" xfId="0" applyNumberFormat="1" applyFont="1" applyBorder="1" applyAlignment="1" applyProtection="1">
      <alignment horizontal="right" vertical="center" wrapText="1"/>
    </xf>
    <xf numFmtId="164" fontId="9" fillId="0" borderId="27" xfId="0" applyNumberFormat="1" applyFont="1" applyBorder="1" applyAlignment="1" applyProtection="1">
      <alignment vertical="center" wrapText="1"/>
    </xf>
    <xf numFmtId="164" fontId="9" fillId="0" borderId="23" xfId="0" applyNumberFormat="1" applyFont="1" applyBorder="1" applyAlignment="1" applyProtection="1">
      <alignment horizontal="right" vertical="center" wrapText="1"/>
    </xf>
    <xf numFmtId="0" fontId="0" fillId="0" borderId="25" xfId="0" applyBorder="1" applyAlignment="1" applyProtection="1">
      <alignment horizontal="right"/>
    </xf>
    <xf numFmtId="0" fontId="11" fillId="0" borderId="26" xfId="0" applyFont="1" applyBorder="1" applyAlignment="1" applyProtection="1">
      <alignment horizontal="right" vertical="center" wrapText="1"/>
    </xf>
    <xf numFmtId="0" fontId="2" fillId="0" borderId="26" xfId="0" applyFont="1" applyBorder="1" applyAlignment="1" applyProtection="1">
      <alignment vertical="center" wrapText="1"/>
    </xf>
    <xf numFmtId="164" fontId="11" fillId="0" borderId="25" xfId="0" applyNumberFormat="1" applyFont="1" applyBorder="1" applyAlignment="1" applyProtection="1">
      <alignment vertical="center" wrapText="1"/>
    </xf>
    <xf numFmtId="0" fontId="8" fillId="0" borderId="27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/>
    </xf>
    <xf numFmtId="164" fontId="9" fillId="0" borderId="27" xfId="0" applyNumberFormat="1" applyFont="1" applyBorder="1" applyAlignment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4" fontId="9" fillId="5" borderId="27" xfId="0" applyNumberFormat="1" applyFont="1" applyFill="1" applyBorder="1" applyAlignment="1" applyProtection="1">
      <alignment horizontal="right" vertical="center" indent="3"/>
      <protection locked="0"/>
    </xf>
    <xf numFmtId="0" fontId="11" fillId="0" borderId="25" xfId="0" applyFont="1" applyBorder="1" applyAlignment="1" applyProtection="1">
      <alignment horizontal="left" vertical="center"/>
    </xf>
    <xf numFmtId="164" fontId="11" fillId="0" borderId="25" xfId="0" applyNumberFormat="1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 wrapText="1"/>
    </xf>
    <xf numFmtId="49" fontId="21" fillId="0" borderId="23" xfId="0" applyNumberFormat="1" applyFont="1" applyBorder="1" applyAlignment="1" applyProtection="1">
      <alignment horizontal="left" vertical="top" wrapText="1"/>
    </xf>
    <xf numFmtId="164" fontId="9" fillId="0" borderId="23" xfId="0" applyNumberFormat="1" applyFont="1" applyBorder="1" applyAlignment="1" applyProtection="1">
      <alignment vertical="center" wrapText="1"/>
    </xf>
    <xf numFmtId="0" fontId="9" fillId="0" borderId="27" xfId="0" applyFont="1" applyBorder="1" applyProtection="1"/>
    <xf numFmtId="0" fontId="4" fillId="0" borderId="27" xfId="0" applyFont="1" applyBorder="1" applyProtection="1"/>
    <xf numFmtId="164" fontId="9" fillId="0" borderId="27" xfId="0" applyNumberFormat="1" applyFont="1" applyBorder="1" applyProtection="1"/>
    <xf numFmtId="4" fontId="9" fillId="5" borderId="27" xfId="0" applyNumberFormat="1" applyFont="1" applyFill="1" applyBorder="1" applyAlignment="1" applyProtection="1">
      <alignment horizontal="right"/>
      <protection locked="0"/>
    </xf>
    <xf numFmtId="0" fontId="0" fillId="0" borderId="29" xfId="0" applyBorder="1" applyAlignment="1" applyProtection="1">
      <alignment horizontal="left"/>
    </xf>
    <xf numFmtId="0" fontId="22" fillId="0" borderId="29" xfId="0" applyFont="1" applyBorder="1" applyAlignment="1" applyProtection="1">
      <alignment vertical="center"/>
    </xf>
    <xf numFmtId="164" fontId="0" fillId="0" borderId="29" xfId="0" applyNumberFormat="1" applyBorder="1" applyProtection="1"/>
    <xf numFmtId="0" fontId="0" fillId="0" borderId="29" xfId="0" applyBorder="1" applyAlignment="1" applyProtection="1">
      <alignment horizontal="center"/>
    </xf>
    <xf numFmtId="0" fontId="0" fillId="0" borderId="29" xfId="0" applyBorder="1" applyProtection="1"/>
    <xf numFmtId="4" fontId="1" fillId="0" borderId="30" xfId="0" applyNumberFormat="1" applyFont="1" applyBorder="1" applyProtection="1"/>
    <xf numFmtId="0" fontId="12" fillId="2" borderId="17" xfId="0" applyFont="1" applyFill="1" applyBorder="1" applyAlignment="1" applyProtection="1">
      <alignment horizontal="left" vertical="center"/>
    </xf>
    <xf numFmtId="0" fontId="12" fillId="2" borderId="19" xfId="0" applyFont="1" applyFill="1" applyBorder="1" applyAlignment="1" applyProtection="1">
      <alignment horizontal="left" vertical="center"/>
    </xf>
    <xf numFmtId="0" fontId="0" fillId="2" borderId="19" xfId="0" applyFill="1" applyBorder="1" applyProtection="1"/>
    <xf numFmtId="0" fontId="12" fillId="2" borderId="19" xfId="0" applyFont="1" applyFill="1" applyBorder="1" applyProtection="1"/>
    <xf numFmtId="0" fontId="12" fillId="2" borderId="19" xfId="0" applyFont="1" applyFill="1" applyBorder="1" applyAlignment="1" applyProtection="1">
      <alignment horizontal="center"/>
    </xf>
    <xf numFmtId="4" fontId="1" fillId="2" borderId="20" xfId="0" applyNumberFormat="1" applyFont="1" applyFill="1" applyBorder="1" applyProtection="1"/>
    <xf numFmtId="0" fontId="9" fillId="0" borderId="34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4" fontId="9" fillId="0" borderId="34" xfId="0" applyNumberFormat="1" applyFont="1" applyBorder="1" applyAlignment="1" applyProtection="1">
      <alignment horizontal="center" vertical="center" wrapText="1"/>
    </xf>
    <xf numFmtId="4" fontId="11" fillId="0" borderId="35" xfId="0" applyNumberFormat="1" applyFont="1" applyBorder="1" applyAlignment="1" applyProtection="1">
      <alignment horizontal="center" vertical="center" wrapText="1"/>
    </xf>
    <xf numFmtId="4" fontId="9" fillId="0" borderId="36" xfId="0" applyNumberFormat="1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/>
    </xf>
    <xf numFmtId="4" fontId="9" fillId="5" borderId="3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right" vertical="center" wrapText="1"/>
    </xf>
    <xf numFmtId="4" fontId="9" fillId="5" borderId="3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vertical="center" wrapText="1"/>
    </xf>
    <xf numFmtId="0" fontId="9" fillId="0" borderId="34" xfId="0" applyFont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horizontal="center" vertical="center" wrapText="1"/>
    </xf>
    <xf numFmtId="4" fontId="10" fillId="0" borderId="27" xfId="0" applyNumberFormat="1" applyFont="1" applyBorder="1" applyAlignment="1" applyProtection="1">
      <alignment horizontal="right" vertical="center" wrapText="1"/>
    </xf>
    <xf numFmtId="4" fontId="0" fillId="0" borderId="25" xfId="0" applyNumberFormat="1" applyBorder="1" applyProtection="1"/>
    <xf numFmtId="0" fontId="8" fillId="0" borderId="27" xfId="0" applyFont="1" applyBorder="1" applyAlignment="1" applyProtection="1">
      <alignment horizontal="center"/>
    </xf>
    <xf numFmtId="0" fontId="12" fillId="2" borderId="29" xfId="0" applyFont="1" applyFill="1" applyBorder="1" applyAlignment="1" applyProtection="1">
      <alignment horizontal="left" vertical="center"/>
    </xf>
    <xf numFmtId="0" fontId="0" fillId="2" borderId="29" xfId="0" applyFill="1" applyBorder="1" applyProtection="1"/>
    <xf numFmtId="0" fontId="12" fillId="2" borderId="29" xfId="0" applyFont="1" applyFill="1" applyBorder="1" applyProtection="1"/>
    <xf numFmtId="4" fontId="1" fillId="2" borderId="20" xfId="0" applyNumberFormat="1" applyFont="1" applyFill="1" applyBorder="1" applyAlignment="1" applyProtection="1"/>
    <xf numFmtId="4" fontId="10" fillId="0" borderId="23" xfId="0" applyNumberFormat="1" applyFont="1" applyBorder="1" applyAlignment="1" applyProtection="1">
      <alignment horizontal="right" vertical="center" wrapText="1"/>
    </xf>
    <xf numFmtId="0" fontId="13" fillId="0" borderId="39" xfId="0" applyFont="1" applyBorder="1" applyAlignment="1" applyProtection="1">
      <alignment horizontal="center"/>
    </xf>
    <xf numFmtId="4" fontId="23" fillId="0" borderId="28" xfId="0" applyNumberFormat="1" applyFont="1" applyBorder="1" applyProtection="1"/>
    <xf numFmtId="0" fontId="18" fillId="0" borderId="17" xfId="0" applyFont="1" applyBorder="1" applyAlignment="1" applyProtection="1">
      <alignment vertical="center"/>
    </xf>
    <xf numFmtId="49" fontId="18" fillId="0" borderId="23" xfId="0" applyNumberFormat="1" applyFont="1" applyBorder="1" applyAlignment="1" applyProtection="1">
      <alignment vertical="center"/>
    </xf>
    <xf numFmtId="49" fontId="21" fillId="4" borderId="23" xfId="0" applyNumberFormat="1" applyFont="1" applyFill="1" applyBorder="1" applyAlignment="1" applyProtection="1">
      <alignment horizontal="left" vertical="center" wrapText="1"/>
    </xf>
    <xf numFmtId="4" fontId="24" fillId="4" borderId="23" xfId="0" applyNumberFormat="1" applyFont="1" applyFill="1" applyBorder="1" applyAlignment="1" applyProtection="1">
      <alignment vertical="center" shrinkToFit="1"/>
    </xf>
    <xf numFmtId="4" fontId="24" fillId="4" borderId="34" xfId="0" applyNumberFormat="1" applyFont="1" applyFill="1" applyBorder="1" applyAlignment="1" applyProtection="1">
      <alignment horizontal="center" vertical="center" shrinkToFit="1"/>
    </xf>
    <xf numFmtId="4" fontId="24" fillId="5" borderId="27" xfId="0" applyNumberFormat="1" applyFont="1" applyFill="1" applyBorder="1" applyAlignment="1" applyProtection="1">
      <alignment horizontal="right" vertical="center" shrinkToFit="1"/>
      <protection locked="0"/>
    </xf>
    <xf numFmtId="4" fontId="25" fillId="4" borderId="28" xfId="0" applyNumberFormat="1" applyFont="1" applyFill="1" applyBorder="1" applyAlignment="1" applyProtection="1">
      <alignment vertical="center" shrinkToFit="1"/>
    </xf>
    <xf numFmtId="0" fontId="18" fillId="0" borderId="21" xfId="0" applyFont="1" applyBorder="1" applyAlignment="1" applyProtection="1">
      <alignment vertical="center"/>
    </xf>
    <xf numFmtId="49" fontId="18" fillId="0" borderId="27" xfId="0" applyNumberFormat="1" applyFont="1" applyBorder="1" applyAlignment="1" applyProtection="1">
      <alignment vertical="center"/>
    </xf>
    <xf numFmtId="4" fontId="24" fillId="4" borderId="27" xfId="0" applyNumberFormat="1" applyFont="1" applyFill="1" applyBorder="1" applyAlignment="1" applyProtection="1">
      <alignment vertical="center" shrinkToFit="1"/>
    </xf>
    <xf numFmtId="49" fontId="21" fillId="4" borderId="27" xfId="0" applyNumberFormat="1" applyFont="1" applyFill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vertical="center"/>
    </xf>
    <xf numFmtId="49" fontId="18" fillId="0" borderId="25" xfId="0" applyNumberFormat="1" applyFont="1" applyBorder="1" applyAlignment="1" applyProtection="1">
      <alignment vertical="center"/>
    </xf>
    <xf numFmtId="0" fontId="19" fillId="4" borderId="25" xfId="0" applyFont="1" applyFill="1" applyBorder="1" applyAlignment="1" applyProtection="1">
      <alignment vertical="center" wrapText="1"/>
    </xf>
    <xf numFmtId="4" fontId="24" fillId="4" borderId="25" xfId="0" applyNumberFormat="1" applyFont="1" applyFill="1" applyBorder="1" applyAlignment="1" applyProtection="1">
      <alignment vertical="center" shrinkToFit="1"/>
    </xf>
    <xf numFmtId="4" fontId="24" fillId="4" borderId="35" xfId="0" applyNumberFormat="1" applyFont="1" applyFill="1" applyBorder="1" applyAlignment="1" applyProtection="1">
      <alignment horizontal="center" vertical="center" shrinkToFit="1"/>
    </xf>
    <xf numFmtId="4" fontId="25" fillId="4" borderId="26" xfId="0" applyNumberFormat="1" applyFont="1" applyFill="1" applyBorder="1" applyAlignment="1" applyProtection="1">
      <alignment vertical="center" shrinkToFit="1"/>
    </xf>
    <xf numFmtId="49" fontId="21" fillId="4" borderId="31" xfId="0" applyNumberFormat="1" applyFont="1" applyFill="1" applyBorder="1" applyAlignment="1" applyProtection="1">
      <alignment horizontal="left" vertical="center" wrapText="1"/>
    </xf>
    <xf numFmtId="4" fontId="24" fillId="4" borderId="31" xfId="0" applyNumberFormat="1" applyFont="1" applyFill="1" applyBorder="1" applyAlignment="1" applyProtection="1">
      <alignment vertical="center" shrinkToFit="1"/>
    </xf>
    <xf numFmtId="4" fontId="24" fillId="4" borderId="38" xfId="0" applyNumberFormat="1" applyFont="1" applyFill="1" applyBorder="1" applyAlignment="1" applyProtection="1">
      <alignment horizontal="center" vertical="center" shrinkToFit="1"/>
    </xf>
    <xf numFmtId="4" fontId="24" fillId="5" borderId="32" xfId="0" applyNumberFormat="1" applyFont="1" applyFill="1" applyBorder="1" applyAlignment="1" applyProtection="1">
      <alignment horizontal="right" vertical="center" shrinkToFit="1"/>
      <protection locked="0"/>
    </xf>
    <xf numFmtId="49" fontId="21" fillId="4" borderId="33" xfId="0" applyNumberFormat="1" applyFont="1" applyFill="1" applyBorder="1" applyAlignment="1" applyProtection="1">
      <alignment horizontal="left" vertical="center" wrapText="1"/>
    </xf>
    <xf numFmtId="4" fontId="24" fillId="4" borderId="33" xfId="0" applyNumberFormat="1" applyFont="1" applyFill="1" applyBorder="1" applyAlignment="1" applyProtection="1">
      <alignment vertical="center" shrinkToFit="1"/>
    </xf>
    <xf numFmtId="4" fontId="24" fillId="4" borderId="36" xfId="0" applyNumberFormat="1" applyFont="1" applyFill="1" applyBorder="1" applyAlignment="1" applyProtection="1">
      <alignment horizontal="center" vertical="center" shrinkToFit="1"/>
    </xf>
    <xf numFmtId="4" fontId="24" fillId="5" borderId="23" xfId="0" applyNumberFormat="1" applyFont="1" applyFill="1" applyBorder="1" applyAlignment="1" applyProtection="1">
      <alignment horizontal="right" vertical="center" shrinkToFit="1"/>
      <protection locked="0"/>
    </xf>
    <xf numFmtId="4" fontId="25" fillId="4" borderId="24" xfId="0" applyNumberFormat="1" applyFont="1" applyFill="1" applyBorder="1" applyAlignment="1" applyProtection="1">
      <alignment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8F1B-08A8-49FF-8142-9CF7BB197B81}">
  <sheetPr>
    <pageSetUpPr fitToPage="1"/>
  </sheetPr>
  <dimension ref="A1:K206"/>
  <sheetViews>
    <sheetView tabSelected="1" workbookViewId="0">
      <selection activeCell="K7" sqref="K7"/>
    </sheetView>
  </sheetViews>
  <sheetFormatPr defaultRowHeight="15" x14ac:dyDescent="0.25"/>
  <cols>
    <col min="1" max="1" width="2.7109375" style="5" customWidth="1"/>
    <col min="2" max="2" width="23.42578125" style="6" customWidth="1"/>
    <col min="3" max="3" width="66.5703125" style="8" customWidth="1"/>
    <col min="4" max="4" width="12.28515625" style="8" customWidth="1"/>
    <col min="5" max="5" width="5.85546875" style="5" customWidth="1"/>
    <col min="6" max="6" width="11.140625" style="8" customWidth="1"/>
    <col min="7" max="7" width="15.42578125" style="8" customWidth="1"/>
  </cols>
  <sheetData>
    <row r="1" spans="1:8" ht="23.25" x14ac:dyDescent="0.25">
      <c r="A1" s="64" t="s">
        <v>153</v>
      </c>
      <c r="B1" s="64"/>
      <c r="C1" s="64"/>
      <c r="D1" s="64"/>
      <c r="E1" s="64"/>
      <c r="F1" s="64"/>
      <c r="G1" s="64"/>
      <c r="H1" s="1"/>
    </row>
    <row r="2" spans="1:8" ht="1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8" x14ac:dyDescent="0.25">
      <c r="C3" s="7"/>
    </row>
    <row r="4" spans="1:8" ht="15.75" thickBot="1" x14ac:dyDescent="0.3">
      <c r="A4" s="9"/>
    </row>
    <row r="5" spans="1:8" ht="28.5" customHeight="1" thickBot="1" x14ac:dyDescent="0.3">
      <c r="A5" s="10" t="s">
        <v>154</v>
      </c>
      <c r="B5" s="11"/>
      <c r="C5" s="67" t="s">
        <v>155</v>
      </c>
      <c r="D5" s="67"/>
      <c r="E5" s="67"/>
      <c r="F5" s="67"/>
      <c r="G5" s="68"/>
    </row>
    <row r="6" spans="1:8" ht="36.75" customHeight="1" x14ac:dyDescent="0.25">
      <c r="A6" s="12"/>
      <c r="B6" s="13"/>
      <c r="C6" s="14"/>
      <c r="D6" s="14"/>
      <c r="E6" s="15"/>
      <c r="F6" s="14"/>
      <c r="G6" s="16"/>
    </row>
    <row r="7" spans="1:8" ht="16.5" thickBot="1" x14ac:dyDescent="0.3">
      <c r="A7" s="17" t="s">
        <v>30</v>
      </c>
      <c r="B7" s="18"/>
      <c r="C7" s="19"/>
      <c r="D7" s="19"/>
      <c r="E7" s="20"/>
      <c r="F7" s="19"/>
      <c r="G7" s="21"/>
    </row>
    <row r="8" spans="1:8" x14ac:dyDescent="0.25">
      <c r="A8" s="12"/>
      <c r="B8" s="13"/>
      <c r="C8" s="14"/>
      <c r="D8" s="14"/>
      <c r="E8" s="15"/>
      <c r="F8" s="14"/>
      <c r="G8" s="16"/>
    </row>
    <row r="9" spans="1:8" x14ac:dyDescent="0.25">
      <c r="A9" s="22"/>
      <c r="B9" s="166" t="s">
        <v>1</v>
      </c>
      <c r="C9" s="167" t="s">
        <v>25</v>
      </c>
      <c r="D9" s="168" t="s">
        <v>26</v>
      </c>
      <c r="E9" s="25" t="s">
        <v>31</v>
      </c>
      <c r="F9" s="25" t="s">
        <v>2</v>
      </c>
      <c r="G9" s="26" t="s">
        <v>3</v>
      </c>
    </row>
    <row r="10" spans="1:8" ht="20.25" customHeight="1" x14ac:dyDescent="0.25">
      <c r="A10" s="60">
        <v>1</v>
      </c>
      <c r="B10" s="85" t="s">
        <v>4</v>
      </c>
      <c r="C10" s="86" t="s">
        <v>5</v>
      </c>
      <c r="D10" s="95">
        <v>6935.3649999999998</v>
      </c>
      <c r="E10" s="152" t="s">
        <v>118</v>
      </c>
      <c r="F10" s="89"/>
      <c r="G10" s="90">
        <f>D10*F10</f>
        <v>0</v>
      </c>
    </row>
    <row r="11" spans="1:8" x14ac:dyDescent="0.25">
      <c r="A11" s="22"/>
      <c r="B11" s="76"/>
      <c r="C11" s="77" t="s">
        <v>6</v>
      </c>
      <c r="D11" s="78">
        <v>1132.5181</v>
      </c>
      <c r="E11" s="153"/>
      <c r="F11" s="80"/>
      <c r="G11" s="81"/>
    </row>
    <row r="12" spans="1:8" x14ac:dyDescent="0.25">
      <c r="A12" s="22"/>
      <c r="B12" s="76"/>
      <c r="C12" s="77" t="s">
        <v>7</v>
      </c>
      <c r="D12" s="78">
        <v>1132.5181</v>
      </c>
      <c r="E12" s="153"/>
      <c r="F12" s="80"/>
      <c r="G12" s="81"/>
    </row>
    <row r="13" spans="1:8" x14ac:dyDescent="0.25">
      <c r="A13" s="22"/>
      <c r="B13" s="76"/>
      <c r="C13" s="77" t="s">
        <v>8</v>
      </c>
      <c r="D13" s="78">
        <v>1738.8846000000001</v>
      </c>
      <c r="E13" s="153"/>
      <c r="F13" s="80"/>
      <c r="G13" s="81"/>
    </row>
    <row r="14" spans="1:8" x14ac:dyDescent="0.25">
      <c r="A14" s="22"/>
      <c r="B14" s="76"/>
      <c r="C14" s="77" t="s">
        <v>9</v>
      </c>
      <c r="D14" s="78">
        <v>1738.8846000000001</v>
      </c>
      <c r="E14" s="153"/>
      <c r="F14" s="80"/>
      <c r="G14" s="81"/>
    </row>
    <row r="15" spans="1:8" x14ac:dyDescent="0.25">
      <c r="A15" s="22"/>
      <c r="B15" s="76"/>
      <c r="C15" s="77" t="s">
        <v>10</v>
      </c>
      <c r="D15" s="82">
        <v>596.28</v>
      </c>
      <c r="E15" s="153"/>
      <c r="F15" s="80"/>
      <c r="G15" s="81"/>
    </row>
    <row r="16" spans="1:8" x14ac:dyDescent="0.25">
      <c r="A16" s="22"/>
      <c r="B16" s="76"/>
      <c r="C16" s="77" t="s">
        <v>11</v>
      </c>
      <c r="D16" s="82">
        <v>596.28</v>
      </c>
      <c r="E16" s="153"/>
      <c r="F16" s="80"/>
      <c r="G16" s="81"/>
    </row>
    <row r="17" spans="1:7" ht="32.25" customHeight="1" x14ac:dyDescent="0.25">
      <c r="A17" s="60">
        <v>2</v>
      </c>
      <c r="B17" s="85">
        <v>997002511</v>
      </c>
      <c r="C17" s="86" t="s">
        <v>12</v>
      </c>
      <c r="D17" s="87">
        <v>185.15199999999999</v>
      </c>
      <c r="E17" s="152" t="s">
        <v>119</v>
      </c>
      <c r="F17" s="89"/>
      <c r="G17" s="90">
        <f t="shared" ref="G17:G28" si="0">D17*F17</f>
        <v>0</v>
      </c>
    </row>
    <row r="18" spans="1:7" x14ac:dyDescent="0.25">
      <c r="A18" s="22"/>
      <c r="B18" s="76"/>
      <c r="C18" s="77" t="s">
        <v>13</v>
      </c>
      <c r="D18" s="82">
        <v>16.987770000000001</v>
      </c>
      <c r="E18" s="153"/>
      <c r="F18" s="80"/>
      <c r="G18" s="81"/>
    </row>
    <row r="19" spans="1:7" x14ac:dyDescent="0.25">
      <c r="A19" s="22"/>
      <c r="B19" s="76"/>
      <c r="C19" s="77" t="s">
        <v>14</v>
      </c>
      <c r="D19" s="82">
        <v>50.96331</v>
      </c>
      <c r="E19" s="153"/>
      <c r="F19" s="80"/>
      <c r="G19" s="81"/>
    </row>
    <row r="20" spans="1:7" x14ac:dyDescent="0.25">
      <c r="A20" s="22"/>
      <c r="B20" s="76"/>
      <c r="C20" s="77" t="s">
        <v>15</v>
      </c>
      <c r="D20" s="82">
        <v>34.77769</v>
      </c>
      <c r="E20" s="153"/>
      <c r="F20" s="80"/>
      <c r="G20" s="81"/>
    </row>
    <row r="21" spans="1:7" x14ac:dyDescent="0.25">
      <c r="A21" s="22"/>
      <c r="B21" s="76"/>
      <c r="C21" s="77" t="s">
        <v>16</v>
      </c>
      <c r="D21" s="82">
        <v>78.249809999999997</v>
      </c>
      <c r="E21" s="153"/>
      <c r="F21" s="80"/>
      <c r="G21" s="81"/>
    </row>
    <row r="22" spans="1:7" x14ac:dyDescent="0.25">
      <c r="A22" s="22"/>
      <c r="B22" s="76"/>
      <c r="C22" s="77" t="s">
        <v>17</v>
      </c>
      <c r="D22" s="84">
        <v>2.9813999999999998</v>
      </c>
      <c r="E22" s="153"/>
      <c r="F22" s="80"/>
      <c r="G22" s="81"/>
    </row>
    <row r="23" spans="1:7" x14ac:dyDescent="0.25">
      <c r="A23" s="22"/>
      <c r="B23" s="76"/>
      <c r="C23" s="77" t="s">
        <v>18</v>
      </c>
      <c r="D23" s="84">
        <v>1.1925600000000001</v>
      </c>
      <c r="E23" s="153"/>
      <c r="F23" s="80"/>
      <c r="G23" s="81"/>
    </row>
    <row r="24" spans="1:7" ht="18.75" customHeight="1" x14ac:dyDescent="0.25">
      <c r="A24" s="60">
        <v>3</v>
      </c>
      <c r="B24" s="85">
        <v>997002611</v>
      </c>
      <c r="C24" s="86" t="s">
        <v>19</v>
      </c>
      <c r="D24" s="87">
        <v>185.15199999999999</v>
      </c>
      <c r="E24" s="152" t="s">
        <v>119</v>
      </c>
      <c r="F24" s="89"/>
      <c r="G24" s="90">
        <f t="shared" si="0"/>
        <v>0</v>
      </c>
    </row>
    <row r="25" spans="1:7" ht="22.5" customHeight="1" x14ac:dyDescent="0.25">
      <c r="A25" s="59">
        <v>4</v>
      </c>
      <c r="B25" s="71" t="s">
        <v>20</v>
      </c>
      <c r="C25" s="72" t="s">
        <v>21</v>
      </c>
      <c r="D25" s="83">
        <v>185.15199999999999</v>
      </c>
      <c r="E25" s="154" t="s">
        <v>119</v>
      </c>
      <c r="F25" s="74"/>
      <c r="G25" s="75">
        <f t="shared" si="0"/>
        <v>0</v>
      </c>
    </row>
    <row r="26" spans="1:7" ht="25.5" customHeight="1" x14ac:dyDescent="0.25">
      <c r="A26" s="27">
        <v>5</v>
      </c>
      <c r="B26" s="91">
        <v>997013509</v>
      </c>
      <c r="C26" s="92" t="s">
        <v>22</v>
      </c>
      <c r="D26" s="96">
        <v>10923.996999999999</v>
      </c>
      <c r="E26" s="155" t="s">
        <v>119</v>
      </c>
      <c r="F26" s="94"/>
      <c r="G26" s="81">
        <f t="shared" si="0"/>
        <v>0</v>
      </c>
    </row>
    <row r="27" spans="1:7" x14ac:dyDescent="0.25">
      <c r="A27" s="22"/>
      <c r="B27" s="76"/>
      <c r="C27" s="77" t="s">
        <v>23</v>
      </c>
      <c r="D27" s="78">
        <v>10923.997499999999</v>
      </c>
      <c r="E27" s="153"/>
      <c r="F27" s="80"/>
      <c r="G27" s="81"/>
    </row>
    <row r="28" spans="1:7" ht="23.25" customHeight="1" x14ac:dyDescent="0.25">
      <c r="A28" s="59">
        <v>6</v>
      </c>
      <c r="B28" s="71">
        <v>997013813</v>
      </c>
      <c r="C28" s="72" t="s">
        <v>24</v>
      </c>
      <c r="D28" s="83">
        <v>185.15199999999999</v>
      </c>
      <c r="E28" s="154" t="s">
        <v>119</v>
      </c>
      <c r="F28" s="74"/>
      <c r="G28" s="75">
        <f t="shared" si="0"/>
        <v>0</v>
      </c>
    </row>
    <row r="29" spans="1:7" x14ac:dyDescent="0.25">
      <c r="A29" s="65" t="s">
        <v>27</v>
      </c>
      <c r="B29" s="66"/>
      <c r="C29" s="28"/>
      <c r="D29" s="29" t="s">
        <v>28</v>
      </c>
      <c r="E29" s="30"/>
      <c r="F29" s="28"/>
      <c r="G29" s="31">
        <f>SUM(G10:G28)</f>
        <v>0</v>
      </c>
    </row>
    <row r="30" spans="1:7" x14ac:dyDescent="0.25">
      <c r="A30" s="32"/>
      <c r="B30" s="13"/>
      <c r="C30" s="14"/>
      <c r="D30" s="14"/>
      <c r="E30" s="15"/>
      <c r="F30" s="14"/>
      <c r="G30" s="16"/>
    </row>
    <row r="31" spans="1:7" x14ac:dyDescent="0.25">
      <c r="A31" s="32"/>
      <c r="B31" s="13"/>
      <c r="C31" s="14"/>
      <c r="D31" s="14"/>
      <c r="E31" s="15"/>
      <c r="F31" s="14"/>
      <c r="G31" s="16"/>
    </row>
    <row r="32" spans="1:7" ht="24" customHeight="1" thickBot="1" x14ac:dyDescent="0.3">
      <c r="A32" s="17" t="s">
        <v>29</v>
      </c>
      <c r="B32" s="18"/>
      <c r="C32" s="19"/>
      <c r="D32" s="19"/>
      <c r="E32" s="20"/>
      <c r="F32" s="19"/>
      <c r="G32" s="21"/>
    </row>
    <row r="33" spans="1:7" x14ac:dyDescent="0.25">
      <c r="A33" s="12"/>
      <c r="B33" s="13"/>
      <c r="C33" s="14"/>
      <c r="D33" s="14"/>
      <c r="E33" s="15"/>
      <c r="F33" s="14"/>
      <c r="G33" s="16"/>
    </row>
    <row r="34" spans="1:7" x14ac:dyDescent="0.25">
      <c r="A34" s="12"/>
      <c r="B34" s="23" t="s">
        <v>1</v>
      </c>
      <c r="C34" s="24" t="s">
        <v>25</v>
      </c>
      <c r="D34" s="25" t="s">
        <v>26</v>
      </c>
      <c r="E34" s="25"/>
      <c r="F34" s="25" t="s">
        <v>2</v>
      </c>
      <c r="G34" s="26" t="s">
        <v>3</v>
      </c>
    </row>
    <row r="35" spans="1:7" ht="25.5" x14ac:dyDescent="0.25">
      <c r="A35" s="60">
        <v>1</v>
      </c>
      <c r="B35" s="85">
        <v>966008221</v>
      </c>
      <c r="C35" s="86" t="s">
        <v>32</v>
      </c>
      <c r="D35" s="97">
        <v>60</v>
      </c>
      <c r="E35" s="156" t="s">
        <v>120</v>
      </c>
      <c r="F35" s="89"/>
      <c r="G35" s="90">
        <f>D35*F35</f>
        <v>0</v>
      </c>
    </row>
    <row r="36" spans="1:7" x14ac:dyDescent="0.25">
      <c r="A36" s="22"/>
      <c r="B36" s="76"/>
      <c r="C36" s="98">
        <v>60</v>
      </c>
      <c r="D36" s="99"/>
      <c r="E36" s="157"/>
      <c r="F36" s="100"/>
      <c r="G36" s="81"/>
    </row>
    <row r="37" spans="1:7" x14ac:dyDescent="0.25">
      <c r="A37" s="60">
        <v>2</v>
      </c>
      <c r="B37" s="85">
        <v>997002611</v>
      </c>
      <c r="C37" s="86" t="s">
        <v>19</v>
      </c>
      <c r="D37" s="97">
        <v>9</v>
      </c>
      <c r="E37" s="156" t="s">
        <v>119</v>
      </c>
      <c r="F37" s="89"/>
      <c r="G37" s="90">
        <f t="shared" ref="G37:G43" si="1">D37*F37</f>
        <v>0</v>
      </c>
    </row>
    <row r="38" spans="1:7" x14ac:dyDescent="0.25">
      <c r="A38" s="22"/>
      <c r="B38" s="76"/>
      <c r="C38" s="77" t="s">
        <v>33</v>
      </c>
      <c r="D38" s="101">
        <v>1.8</v>
      </c>
      <c r="E38" s="157"/>
      <c r="F38" s="100"/>
      <c r="G38" s="81"/>
    </row>
    <row r="39" spans="1:7" x14ac:dyDescent="0.25">
      <c r="A39" s="22"/>
      <c r="B39" s="76"/>
      <c r="C39" s="77" t="s">
        <v>34</v>
      </c>
      <c r="D39" s="101">
        <v>7.2</v>
      </c>
      <c r="E39" s="157"/>
      <c r="F39" s="100"/>
      <c r="G39" s="81"/>
    </row>
    <row r="40" spans="1:7" ht="25.5" x14ac:dyDescent="0.25">
      <c r="A40" s="60">
        <v>3</v>
      </c>
      <c r="B40" s="85" t="s">
        <v>20</v>
      </c>
      <c r="C40" s="86" t="s">
        <v>35</v>
      </c>
      <c r="D40" s="97">
        <v>9</v>
      </c>
      <c r="E40" s="156" t="s">
        <v>119</v>
      </c>
      <c r="F40" s="89"/>
      <c r="G40" s="90">
        <f t="shared" si="1"/>
        <v>0</v>
      </c>
    </row>
    <row r="41" spans="1:7" x14ac:dyDescent="0.25">
      <c r="A41" s="60">
        <v>4</v>
      </c>
      <c r="B41" s="85">
        <v>997013509</v>
      </c>
      <c r="C41" s="86" t="s">
        <v>36</v>
      </c>
      <c r="D41" s="95">
        <v>531</v>
      </c>
      <c r="E41" s="156" t="s">
        <v>119</v>
      </c>
      <c r="F41" s="89"/>
      <c r="G41" s="90">
        <f t="shared" si="1"/>
        <v>0</v>
      </c>
    </row>
    <row r="42" spans="1:7" x14ac:dyDescent="0.25">
      <c r="A42" s="22"/>
      <c r="B42" s="76"/>
      <c r="C42" s="77" t="s">
        <v>37</v>
      </c>
      <c r="D42" s="99">
        <v>531</v>
      </c>
      <c r="E42" s="157"/>
      <c r="F42" s="100"/>
      <c r="G42" s="81"/>
    </row>
    <row r="43" spans="1:7" ht="25.5" x14ac:dyDescent="0.25">
      <c r="A43" s="59">
        <v>5</v>
      </c>
      <c r="B43" s="71" t="s">
        <v>38</v>
      </c>
      <c r="C43" s="72" t="s">
        <v>39</v>
      </c>
      <c r="D43" s="102">
        <v>9</v>
      </c>
      <c r="E43" s="158" t="s">
        <v>119</v>
      </c>
      <c r="F43" s="74"/>
      <c r="G43" s="75">
        <f t="shared" si="1"/>
        <v>0</v>
      </c>
    </row>
    <row r="44" spans="1:7" x14ac:dyDescent="0.25">
      <c r="A44" s="65" t="s">
        <v>27</v>
      </c>
      <c r="B44" s="66"/>
      <c r="C44" s="28"/>
      <c r="D44" s="29" t="s">
        <v>28</v>
      </c>
      <c r="E44" s="30"/>
      <c r="F44" s="28"/>
      <c r="G44" s="31">
        <f>SUM(G35:G43)</f>
        <v>0</v>
      </c>
    </row>
    <row r="45" spans="1:7" x14ac:dyDescent="0.25">
      <c r="A45" s="12"/>
      <c r="B45" s="13"/>
      <c r="C45" s="14"/>
      <c r="D45" s="14"/>
      <c r="E45" s="15"/>
      <c r="F45" s="14"/>
      <c r="G45" s="16"/>
    </row>
    <row r="46" spans="1:7" x14ac:dyDescent="0.25">
      <c r="A46" s="12"/>
      <c r="B46" s="13"/>
      <c r="C46" s="14"/>
      <c r="D46" s="14"/>
      <c r="E46" s="15"/>
      <c r="F46" s="14"/>
      <c r="G46" s="16"/>
    </row>
    <row r="47" spans="1:7" ht="16.5" thickBot="1" x14ac:dyDescent="0.3">
      <c r="A47" s="17" t="s">
        <v>47</v>
      </c>
      <c r="B47" s="18"/>
      <c r="C47" s="19"/>
      <c r="D47" s="19"/>
      <c r="E47" s="20"/>
      <c r="F47" s="19"/>
      <c r="G47" s="21"/>
    </row>
    <row r="48" spans="1:7" x14ac:dyDescent="0.25">
      <c r="A48" s="12"/>
      <c r="B48" s="13"/>
      <c r="C48" s="14"/>
      <c r="D48" s="14"/>
      <c r="E48" s="15"/>
      <c r="F48" s="14"/>
      <c r="G48" s="16"/>
    </row>
    <row r="49" spans="1:7" x14ac:dyDescent="0.25">
      <c r="A49" s="12"/>
      <c r="B49" s="23" t="s">
        <v>1</v>
      </c>
      <c r="C49" s="24" t="s">
        <v>25</v>
      </c>
      <c r="D49" s="25" t="s">
        <v>26</v>
      </c>
      <c r="E49" s="25"/>
      <c r="F49" s="25" t="s">
        <v>2</v>
      </c>
      <c r="G49" s="26" t="s">
        <v>3</v>
      </c>
    </row>
    <row r="50" spans="1:7" x14ac:dyDescent="0.25">
      <c r="A50" s="60">
        <v>1</v>
      </c>
      <c r="B50" s="85">
        <v>113204111</v>
      </c>
      <c r="C50" s="86" t="s">
        <v>40</v>
      </c>
      <c r="D50" s="97">
        <v>147.19999999999999</v>
      </c>
      <c r="E50" s="156" t="s">
        <v>120</v>
      </c>
      <c r="F50" s="103"/>
      <c r="G50" s="90">
        <f>D50*F50</f>
        <v>0</v>
      </c>
    </row>
    <row r="51" spans="1:7" x14ac:dyDescent="0.25">
      <c r="A51" s="22"/>
      <c r="B51" s="76"/>
      <c r="C51" s="98">
        <v>147.19999999999999</v>
      </c>
      <c r="D51" s="99">
        <v>147.19999999999999</v>
      </c>
      <c r="E51" s="157"/>
      <c r="F51" s="104"/>
      <c r="G51" s="81"/>
    </row>
    <row r="52" spans="1:7" x14ac:dyDescent="0.25">
      <c r="A52" s="60">
        <v>2</v>
      </c>
      <c r="B52" s="85">
        <v>997002611</v>
      </c>
      <c r="C52" s="86" t="s">
        <v>19</v>
      </c>
      <c r="D52" s="97">
        <v>18.251999999999999</v>
      </c>
      <c r="E52" s="156" t="s">
        <v>119</v>
      </c>
      <c r="F52" s="105"/>
      <c r="G52" s="90">
        <f t="shared" ref="G52:G58" si="2">D52*F52</f>
        <v>0</v>
      </c>
    </row>
    <row r="53" spans="1:7" x14ac:dyDescent="0.25">
      <c r="A53" s="22"/>
      <c r="B53" s="76"/>
      <c r="C53" s="77" t="s">
        <v>41</v>
      </c>
      <c r="D53" s="101">
        <v>4.1215999999999999</v>
      </c>
      <c r="E53" s="157"/>
      <c r="F53" s="104"/>
      <c r="G53" s="81"/>
    </row>
    <row r="54" spans="1:7" x14ac:dyDescent="0.25">
      <c r="A54" s="22"/>
      <c r="B54" s="76"/>
      <c r="C54" s="77" t="s">
        <v>42</v>
      </c>
      <c r="D54" s="101">
        <v>14.1312</v>
      </c>
      <c r="E54" s="157"/>
      <c r="F54" s="104"/>
      <c r="G54" s="81"/>
    </row>
    <row r="55" spans="1:7" ht="25.5" x14ac:dyDescent="0.25">
      <c r="A55" s="59">
        <v>3</v>
      </c>
      <c r="B55" s="71" t="s">
        <v>20</v>
      </c>
      <c r="C55" s="72" t="s">
        <v>35</v>
      </c>
      <c r="D55" s="102">
        <v>18.251999999999999</v>
      </c>
      <c r="E55" s="158" t="s">
        <v>119</v>
      </c>
      <c r="F55" s="74"/>
      <c r="G55" s="75">
        <f t="shared" si="2"/>
        <v>0</v>
      </c>
    </row>
    <row r="56" spans="1:7" x14ac:dyDescent="0.25">
      <c r="A56" s="60">
        <v>4</v>
      </c>
      <c r="B56" s="85">
        <v>997013509</v>
      </c>
      <c r="C56" s="86" t="s">
        <v>36</v>
      </c>
      <c r="D56" s="95">
        <v>1076.915</v>
      </c>
      <c r="E56" s="156" t="s">
        <v>119</v>
      </c>
      <c r="F56" s="89"/>
      <c r="G56" s="90">
        <f t="shared" si="2"/>
        <v>0</v>
      </c>
    </row>
    <row r="57" spans="1:7" x14ac:dyDescent="0.25">
      <c r="A57" s="22"/>
      <c r="B57" s="76"/>
      <c r="C57" s="77" t="s">
        <v>43</v>
      </c>
      <c r="D57" s="99">
        <v>1076.9151999999999</v>
      </c>
      <c r="E57" s="157"/>
      <c r="F57" s="104"/>
      <c r="G57" s="81"/>
    </row>
    <row r="58" spans="1:7" ht="25.5" x14ac:dyDescent="0.25">
      <c r="A58" s="60">
        <v>5</v>
      </c>
      <c r="B58" s="85">
        <v>997013601</v>
      </c>
      <c r="C58" s="86" t="s">
        <v>44</v>
      </c>
      <c r="D58" s="106">
        <v>18.251999999999999</v>
      </c>
      <c r="E58" s="156" t="s">
        <v>119</v>
      </c>
      <c r="F58" s="89"/>
      <c r="G58" s="90">
        <f t="shared" si="2"/>
        <v>0</v>
      </c>
    </row>
    <row r="59" spans="1:7" x14ac:dyDescent="0.25">
      <c r="A59" s="12"/>
      <c r="B59" s="107"/>
      <c r="C59" s="108">
        <v>18.252800000000001</v>
      </c>
      <c r="D59" s="109"/>
      <c r="E59" s="159"/>
      <c r="F59" s="109"/>
      <c r="G59" s="111"/>
    </row>
    <row r="60" spans="1:7" x14ac:dyDescent="0.25">
      <c r="A60" s="146" t="s">
        <v>27</v>
      </c>
      <c r="B60" s="147"/>
      <c r="C60" s="148"/>
      <c r="D60" s="149" t="s">
        <v>28</v>
      </c>
      <c r="E60" s="150"/>
      <c r="F60" s="148"/>
      <c r="G60" s="151">
        <f>SUM(G50:G59)</f>
        <v>0</v>
      </c>
    </row>
    <row r="61" spans="1:7" x14ac:dyDescent="0.25">
      <c r="A61" s="12"/>
      <c r="B61" s="13"/>
      <c r="C61" s="14"/>
      <c r="D61" s="14"/>
      <c r="E61" s="15"/>
      <c r="F61" s="14"/>
      <c r="G61" s="16"/>
    </row>
    <row r="62" spans="1:7" x14ac:dyDescent="0.25">
      <c r="A62" s="12"/>
      <c r="B62" s="13"/>
      <c r="C62" s="14"/>
      <c r="D62" s="14"/>
      <c r="E62" s="15"/>
      <c r="F62" s="14"/>
      <c r="G62" s="16"/>
    </row>
    <row r="63" spans="1:7" ht="16.5" thickBot="1" x14ac:dyDescent="0.3">
      <c r="A63" s="17" t="s">
        <v>45</v>
      </c>
      <c r="B63" s="18"/>
      <c r="C63" s="19"/>
      <c r="D63" s="19"/>
      <c r="E63" s="20"/>
      <c r="F63" s="19"/>
      <c r="G63" s="21"/>
    </row>
    <row r="64" spans="1:7" x14ac:dyDescent="0.25">
      <c r="A64" s="12"/>
      <c r="B64" s="13"/>
      <c r="C64" s="14"/>
      <c r="D64" s="14"/>
      <c r="E64" s="15"/>
      <c r="F64" s="14"/>
      <c r="G64" s="16"/>
    </row>
    <row r="65" spans="1:7" x14ac:dyDescent="0.25">
      <c r="A65" s="12"/>
      <c r="B65" s="23" t="s">
        <v>1</v>
      </c>
      <c r="C65" s="24" t="s">
        <v>25</v>
      </c>
      <c r="D65" s="25" t="s">
        <v>26</v>
      </c>
      <c r="E65" s="25"/>
      <c r="F65" s="25" t="s">
        <v>2</v>
      </c>
      <c r="G65" s="26" t="s">
        <v>3</v>
      </c>
    </row>
    <row r="66" spans="1:7" x14ac:dyDescent="0.25">
      <c r="A66" s="59">
        <v>1</v>
      </c>
      <c r="B66" s="71" t="s">
        <v>48</v>
      </c>
      <c r="C66" s="72" t="s">
        <v>49</v>
      </c>
      <c r="D66" s="114">
        <v>31.5</v>
      </c>
      <c r="E66" s="154" t="s">
        <v>120</v>
      </c>
      <c r="F66" s="74"/>
      <c r="G66" s="75">
        <f>D66*F66</f>
        <v>0</v>
      </c>
    </row>
    <row r="67" spans="1:7" x14ac:dyDescent="0.25">
      <c r="A67" s="59">
        <v>2</v>
      </c>
      <c r="B67" s="71" t="s">
        <v>50</v>
      </c>
      <c r="C67" s="72" t="s">
        <v>51</v>
      </c>
      <c r="D67" s="114">
        <v>138.36000000000001</v>
      </c>
      <c r="E67" s="154" t="s">
        <v>120</v>
      </c>
      <c r="F67" s="74"/>
      <c r="G67" s="75">
        <f t="shared" ref="G67:G74" si="3">D67*F67</f>
        <v>0</v>
      </c>
    </row>
    <row r="68" spans="1:7" x14ac:dyDescent="0.25">
      <c r="A68" s="27">
        <v>3</v>
      </c>
      <c r="B68" s="91">
        <v>997002611</v>
      </c>
      <c r="C68" s="92" t="s">
        <v>19</v>
      </c>
      <c r="D68" s="113">
        <v>0.35799999999999998</v>
      </c>
      <c r="E68" s="155" t="s">
        <v>119</v>
      </c>
      <c r="F68" s="94"/>
      <c r="G68" s="81">
        <f t="shared" si="3"/>
        <v>0</v>
      </c>
    </row>
    <row r="69" spans="1:7" x14ac:dyDescent="0.25">
      <c r="A69" s="22"/>
      <c r="B69" s="76"/>
      <c r="C69" s="77" t="s">
        <v>52</v>
      </c>
      <c r="D69" s="78">
        <v>8.1900000000000001E-2</v>
      </c>
      <c r="E69" s="153"/>
      <c r="F69" s="80"/>
      <c r="G69" s="81"/>
    </row>
    <row r="70" spans="1:7" x14ac:dyDescent="0.25">
      <c r="A70" s="22"/>
      <c r="B70" s="76"/>
      <c r="C70" s="77" t="s">
        <v>53</v>
      </c>
      <c r="D70" s="78">
        <v>0.27672000000000002</v>
      </c>
      <c r="E70" s="153"/>
      <c r="F70" s="80"/>
      <c r="G70" s="81"/>
    </row>
    <row r="71" spans="1:7" ht="25.5" x14ac:dyDescent="0.25">
      <c r="A71" s="60">
        <v>4</v>
      </c>
      <c r="B71" s="85" t="s">
        <v>20</v>
      </c>
      <c r="C71" s="86" t="s">
        <v>35</v>
      </c>
      <c r="D71" s="112">
        <v>0.35799999999999998</v>
      </c>
      <c r="E71" s="152" t="s">
        <v>119</v>
      </c>
      <c r="F71" s="89"/>
      <c r="G71" s="90">
        <f t="shared" si="3"/>
        <v>0</v>
      </c>
    </row>
    <row r="72" spans="1:7" x14ac:dyDescent="0.25">
      <c r="A72" s="59">
        <v>5</v>
      </c>
      <c r="B72" s="71">
        <v>997013509</v>
      </c>
      <c r="C72" s="72" t="s">
        <v>36</v>
      </c>
      <c r="D72" s="114">
        <v>21.157</v>
      </c>
      <c r="E72" s="154" t="s">
        <v>119</v>
      </c>
      <c r="F72" s="74"/>
      <c r="G72" s="75">
        <f t="shared" si="3"/>
        <v>0</v>
      </c>
    </row>
    <row r="73" spans="1:7" x14ac:dyDescent="0.25">
      <c r="A73" s="22"/>
      <c r="B73" s="76"/>
      <c r="C73" s="77" t="s">
        <v>54</v>
      </c>
      <c r="D73" s="78">
        <v>21.157399999999999</v>
      </c>
      <c r="E73" s="153"/>
      <c r="F73" s="80"/>
      <c r="G73" s="81"/>
    </row>
    <row r="74" spans="1:7" ht="25.5" x14ac:dyDescent="0.25">
      <c r="A74" s="59">
        <v>6</v>
      </c>
      <c r="B74" s="71">
        <v>997013813</v>
      </c>
      <c r="C74" s="72" t="s">
        <v>24</v>
      </c>
      <c r="D74" s="114">
        <v>0.35799999999999998</v>
      </c>
      <c r="E74" s="154" t="s">
        <v>119</v>
      </c>
      <c r="F74" s="74"/>
      <c r="G74" s="75">
        <f t="shared" si="3"/>
        <v>0</v>
      </c>
    </row>
    <row r="75" spans="1:7" x14ac:dyDescent="0.25">
      <c r="A75" s="65" t="s">
        <v>27</v>
      </c>
      <c r="B75" s="66"/>
      <c r="C75" s="28"/>
      <c r="D75" s="29" t="s">
        <v>28</v>
      </c>
      <c r="E75" s="30"/>
      <c r="F75" s="28"/>
      <c r="G75" s="31">
        <f>SUM(G66:G74)</f>
        <v>0</v>
      </c>
    </row>
    <row r="76" spans="1:7" x14ac:dyDescent="0.25">
      <c r="A76" s="12"/>
      <c r="B76" s="13"/>
      <c r="C76" s="14"/>
      <c r="D76" s="14"/>
      <c r="E76" s="15"/>
      <c r="F76" s="14"/>
      <c r="G76" s="16"/>
    </row>
    <row r="77" spans="1:7" x14ac:dyDescent="0.25">
      <c r="A77" s="12"/>
      <c r="B77" s="13"/>
      <c r="C77" s="14"/>
      <c r="D77" s="14"/>
      <c r="E77" s="15"/>
      <c r="F77" s="14"/>
      <c r="G77" s="16"/>
    </row>
    <row r="78" spans="1:7" ht="16.5" thickBot="1" x14ac:dyDescent="0.3">
      <c r="A78" s="17" t="s">
        <v>46</v>
      </c>
      <c r="B78" s="18"/>
      <c r="C78" s="19"/>
      <c r="D78" s="19"/>
      <c r="E78" s="20"/>
      <c r="F78" s="19"/>
      <c r="G78" s="21"/>
    </row>
    <row r="79" spans="1:7" x14ac:dyDescent="0.25">
      <c r="A79" s="12"/>
      <c r="B79" s="13"/>
      <c r="C79" s="14"/>
      <c r="D79" s="14"/>
      <c r="E79" s="15"/>
      <c r="F79" s="14"/>
      <c r="G79" s="16"/>
    </row>
    <row r="80" spans="1:7" x14ac:dyDescent="0.25">
      <c r="A80" s="12"/>
      <c r="B80" s="23" t="s">
        <v>1</v>
      </c>
      <c r="C80" s="24" t="s">
        <v>25</v>
      </c>
      <c r="D80" s="25" t="s">
        <v>26</v>
      </c>
      <c r="E80" s="25"/>
      <c r="F80" s="25" t="s">
        <v>2</v>
      </c>
      <c r="G80" s="26" t="s">
        <v>3</v>
      </c>
    </row>
    <row r="81" spans="1:9" x14ac:dyDescent="0.25">
      <c r="A81" s="60">
        <v>1</v>
      </c>
      <c r="B81" s="85" t="s">
        <v>55</v>
      </c>
      <c r="C81" s="86" t="s">
        <v>56</v>
      </c>
      <c r="D81" s="106">
        <v>951.56100000000004</v>
      </c>
      <c r="E81" s="152" t="s">
        <v>118</v>
      </c>
      <c r="F81" s="89"/>
      <c r="G81" s="90">
        <f>D81*F81</f>
        <v>0</v>
      </c>
    </row>
    <row r="82" spans="1:9" x14ac:dyDescent="0.25">
      <c r="A82" s="22"/>
      <c r="B82" s="76"/>
      <c r="C82" s="77" t="s">
        <v>57</v>
      </c>
      <c r="D82" s="115">
        <v>380.25900000000001</v>
      </c>
      <c r="E82" s="153"/>
      <c r="F82" s="100"/>
      <c r="G82" s="81"/>
    </row>
    <row r="83" spans="1:9" x14ac:dyDescent="0.25">
      <c r="A83" s="22"/>
      <c r="B83" s="76"/>
      <c r="C83" s="77" t="s">
        <v>58</v>
      </c>
      <c r="D83" s="115">
        <v>571.30229999999995</v>
      </c>
      <c r="E83" s="153"/>
      <c r="F83" s="100"/>
      <c r="G83" s="81"/>
    </row>
    <row r="84" spans="1:9" ht="25.5" x14ac:dyDescent="0.25">
      <c r="A84" s="60">
        <v>2</v>
      </c>
      <c r="B84" s="85">
        <v>113107221</v>
      </c>
      <c r="C84" s="86" t="s">
        <v>59</v>
      </c>
      <c r="D84" s="116">
        <v>2516.1210000000001</v>
      </c>
      <c r="E84" s="152" t="s">
        <v>118</v>
      </c>
      <c r="F84" s="89"/>
      <c r="G84" s="90">
        <f t="shared" ref="G84:G95" si="4">D84*F84</f>
        <v>0</v>
      </c>
    </row>
    <row r="85" spans="1:9" x14ac:dyDescent="0.25">
      <c r="A85" s="22"/>
      <c r="B85" s="76"/>
      <c r="C85" s="98">
        <v>2516.1214</v>
      </c>
      <c r="D85" s="115">
        <v>2516.1214</v>
      </c>
      <c r="E85" s="153"/>
      <c r="F85" s="100"/>
      <c r="G85" s="81"/>
    </row>
    <row r="86" spans="1:9" x14ac:dyDescent="0.25">
      <c r="A86" s="60">
        <v>3</v>
      </c>
      <c r="B86" s="85">
        <v>167151101</v>
      </c>
      <c r="C86" s="86" t="s">
        <v>60</v>
      </c>
      <c r="D86" s="106">
        <v>486.75799999999998</v>
      </c>
      <c r="E86" s="152" t="s">
        <v>121</v>
      </c>
      <c r="F86" s="89"/>
      <c r="G86" s="90">
        <f t="shared" si="4"/>
        <v>0</v>
      </c>
    </row>
    <row r="87" spans="1:9" x14ac:dyDescent="0.25">
      <c r="A87" s="22"/>
      <c r="B87" s="76"/>
      <c r="C87" s="77" t="s">
        <v>61</v>
      </c>
      <c r="D87" s="115">
        <v>285.46839</v>
      </c>
      <c r="E87" s="153"/>
      <c r="F87" s="100"/>
      <c r="G87" s="81"/>
    </row>
    <row r="88" spans="1:9" x14ac:dyDescent="0.25">
      <c r="A88" s="22"/>
      <c r="B88" s="76"/>
      <c r="C88" s="77" t="s">
        <v>62</v>
      </c>
      <c r="D88" s="115">
        <v>201.28971000000001</v>
      </c>
      <c r="E88" s="153"/>
      <c r="F88" s="100"/>
      <c r="G88" s="81"/>
    </row>
    <row r="89" spans="1:9" ht="25.5" customHeight="1" x14ac:dyDescent="0.25">
      <c r="A89" s="60">
        <v>4</v>
      </c>
      <c r="B89" s="85">
        <v>162751117</v>
      </c>
      <c r="C89" s="86" t="s">
        <v>63</v>
      </c>
      <c r="D89" s="117">
        <v>486.75799999999998</v>
      </c>
      <c r="E89" s="152" t="s">
        <v>121</v>
      </c>
      <c r="F89" s="89"/>
      <c r="G89" s="90">
        <f t="shared" si="4"/>
        <v>0</v>
      </c>
    </row>
    <row r="90" spans="1:9" ht="25.5" x14ac:dyDescent="0.25">
      <c r="A90" s="60">
        <v>5</v>
      </c>
      <c r="B90" s="85">
        <v>162751119</v>
      </c>
      <c r="C90" s="86" t="s">
        <v>64</v>
      </c>
      <c r="D90" s="116">
        <v>9735.1620000000003</v>
      </c>
      <c r="E90" s="152" t="s">
        <v>121</v>
      </c>
      <c r="F90" s="89"/>
      <c r="G90" s="90">
        <f t="shared" si="4"/>
        <v>0</v>
      </c>
    </row>
    <row r="91" spans="1:9" x14ac:dyDescent="0.25">
      <c r="A91" s="22"/>
      <c r="B91" s="76"/>
      <c r="C91" s="77" t="s">
        <v>65</v>
      </c>
      <c r="D91" s="115">
        <v>9735.1620000000003</v>
      </c>
      <c r="E91" s="153"/>
      <c r="F91" s="100"/>
      <c r="G91" s="81"/>
    </row>
    <row r="92" spans="1:9" ht="15" customHeight="1" x14ac:dyDescent="0.25">
      <c r="A92" s="60">
        <v>6</v>
      </c>
      <c r="B92" s="85">
        <v>171251201</v>
      </c>
      <c r="C92" s="86" t="s">
        <v>66</v>
      </c>
      <c r="D92" s="116">
        <v>486.75799999999998</v>
      </c>
      <c r="E92" s="152" t="s">
        <v>121</v>
      </c>
      <c r="F92" s="89"/>
      <c r="G92" s="90">
        <f t="shared" si="4"/>
        <v>0</v>
      </c>
    </row>
    <row r="93" spans="1:9" ht="25.5" x14ac:dyDescent="0.25">
      <c r="A93" s="60">
        <v>7</v>
      </c>
      <c r="B93" s="85">
        <v>171201231</v>
      </c>
      <c r="C93" s="86" t="s">
        <v>67</v>
      </c>
      <c r="D93" s="116">
        <v>876.16399999999999</v>
      </c>
      <c r="E93" s="152" t="s">
        <v>119</v>
      </c>
      <c r="F93" s="89"/>
      <c r="G93" s="90">
        <f t="shared" si="4"/>
        <v>0</v>
      </c>
    </row>
    <row r="94" spans="1:9" x14ac:dyDescent="0.25">
      <c r="A94" s="22"/>
      <c r="B94" s="76"/>
      <c r="C94" s="77" t="s">
        <v>68</v>
      </c>
      <c r="D94" s="115">
        <v>876.16458</v>
      </c>
      <c r="E94" s="153"/>
      <c r="F94" s="100"/>
      <c r="G94" s="81"/>
    </row>
    <row r="95" spans="1:9" x14ac:dyDescent="0.25">
      <c r="A95" s="59">
        <v>8</v>
      </c>
      <c r="B95" s="71">
        <v>181951112</v>
      </c>
      <c r="C95" s="72" t="s">
        <v>69</v>
      </c>
      <c r="D95" s="118">
        <v>3467.6819999999998</v>
      </c>
      <c r="E95" s="154" t="s">
        <v>118</v>
      </c>
      <c r="F95" s="74"/>
      <c r="G95" s="75">
        <f t="shared" si="4"/>
        <v>0</v>
      </c>
    </row>
    <row r="96" spans="1:9" x14ac:dyDescent="0.25">
      <c r="A96" s="33"/>
      <c r="B96" s="80"/>
      <c r="C96" s="98">
        <v>951.56129999999996</v>
      </c>
      <c r="D96" s="78">
        <v>951.56129999999996</v>
      </c>
      <c r="E96" s="153"/>
      <c r="F96" s="119"/>
      <c r="G96" s="120"/>
      <c r="H96" s="2"/>
      <c r="I96" s="2"/>
    </row>
    <row r="97" spans="1:9" x14ac:dyDescent="0.25">
      <c r="A97" s="33"/>
      <c r="B97" s="80"/>
      <c r="C97" s="98">
        <v>2516.1214</v>
      </c>
      <c r="D97" s="78">
        <v>2516.1214</v>
      </c>
      <c r="E97" s="153"/>
      <c r="F97" s="119"/>
      <c r="G97" s="120"/>
      <c r="H97" s="2"/>
      <c r="I97" s="2"/>
    </row>
    <row r="98" spans="1:9" x14ac:dyDescent="0.25">
      <c r="A98" s="146" t="s">
        <v>27</v>
      </c>
      <c r="B98" s="147"/>
      <c r="C98" s="148"/>
      <c r="D98" s="149" t="s">
        <v>28</v>
      </c>
      <c r="E98" s="150"/>
      <c r="F98" s="148"/>
      <c r="G98" s="151">
        <f>SUM(G81:G97)</f>
        <v>0</v>
      </c>
    </row>
    <row r="99" spans="1:9" x14ac:dyDescent="0.25">
      <c r="A99" s="12"/>
      <c r="B99" s="13"/>
      <c r="C99" s="14"/>
      <c r="D99" s="14"/>
      <c r="E99" s="15"/>
      <c r="F99" s="14"/>
      <c r="G99" s="16"/>
    </row>
    <row r="100" spans="1:9" x14ac:dyDescent="0.25">
      <c r="A100" s="12"/>
      <c r="B100" s="13"/>
      <c r="C100" s="14"/>
      <c r="D100" s="14"/>
      <c r="E100" s="15"/>
      <c r="F100" s="14"/>
      <c r="G100" s="16"/>
    </row>
    <row r="101" spans="1:9" ht="16.5" thickBot="1" x14ac:dyDescent="0.3">
      <c r="A101" s="17" t="s">
        <v>107</v>
      </c>
      <c r="B101" s="18"/>
      <c r="C101" s="19"/>
      <c r="D101" s="19"/>
      <c r="E101" s="20"/>
      <c r="F101" s="19"/>
      <c r="G101" s="21"/>
    </row>
    <row r="102" spans="1:9" x14ac:dyDescent="0.25">
      <c r="A102" s="12"/>
      <c r="B102" s="13"/>
      <c r="C102" s="14"/>
      <c r="D102" s="14"/>
      <c r="E102" s="15"/>
      <c r="F102" s="14"/>
      <c r="G102" s="16"/>
    </row>
    <row r="103" spans="1:9" x14ac:dyDescent="0.25">
      <c r="A103" s="12"/>
      <c r="B103" s="23" t="s">
        <v>1</v>
      </c>
      <c r="C103" s="24" t="s">
        <v>25</v>
      </c>
      <c r="D103" s="25" t="s">
        <v>26</v>
      </c>
      <c r="E103" s="25"/>
      <c r="F103" s="25" t="s">
        <v>2</v>
      </c>
      <c r="G103" s="26" t="s">
        <v>3</v>
      </c>
    </row>
    <row r="104" spans="1:9" ht="25.5" x14ac:dyDescent="0.25">
      <c r="A104" s="60">
        <v>1</v>
      </c>
      <c r="B104" s="85">
        <v>132251101</v>
      </c>
      <c r="C104" s="86" t="s">
        <v>73</v>
      </c>
      <c r="D104" s="116">
        <v>15.287000000000001</v>
      </c>
      <c r="E104" s="88" t="s">
        <v>121</v>
      </c>
      <c r="F104" s="160"/>
      <c r="G104" s="90">
        <f>D104*F104</f>
        <v>0</v>
      </c>
    </row>
    <row r="105" spans="1:9" x14ac:dyDescent="0.25">
      <c r="A105" s="22"/>
      <c r="B105" s="76"/>
      <c r="C105" s="77" t="s">
        <v>74</v>
      </c>
      <c r="D105" s="115">
        <v>15.2874</v>
      </c>
      <c r="E105" s="79"/>
      <c r="F105" s="161"/>
      <c r="G105" s="81"/>
    </row>
    <row r="106" spans="1:9" x14ac:dyDescent="0.25">
      <c r="A106" s="59">
        <v>2</v>
      </c>
      <c r="B106" s="71">
        <v>167151101</v>
      </c>
      <c r="C106" s="72" t="s">
        <v>60</v>
      </c>
      <c r="D106" s="118">
        <v>15.287000000000001</v>
      </c>
      <c r="E106" s="73" t="s">
        <v>121</v>
      </c>
      <c r="F106" s="162"/>
      <c r="G106" s="75">
        <f t="shared" ref="G106:G117" si="5">D106*F106</f>
        <v>0</v>
      </c>
    </row>
    <row r="107" spans="1:9" ht="25.5" x14ac:dyDescent="0.25">
      <c r="A107" s="59">
        <v>3</v>
      </c>
      <c r="B107" s="71">
        <v>162751117</v>
      </c>
      <c r="C107" s="72" t="s">
        <v>63</v>
      </c>
      <c r="D107" s="118">
        <v>15.287000000000001</v>
      </c>
      <c r="E107" s="73" t="s">
        <v>121</v>
      </c>
      <c r="F107" s="162"/>
      <c r="G107" s="75">
        <f t="shared" si="5"/>
        <v>0</v>
      </c>
    </row>
    <row r="108" spans="1:9" ht="25.5" x14ac:dyDescent="0.25">
      <c r="A108" s="60">
        <v>4</v>
      </c>
      <c r="B108" s="85">
        <v>162751119</v>
      </c>
      <c r="C108" s="86" t="s">
        <v>64</v>
      </c>
      <c r="D108" s="116">
        <v>764.37</v>
      </c>
      <c r="E108" s="88" t="s">
        <v>121</v>
      </c>
      <c r="F108" s="160"/>
      <c r="G108" s="90">
        <f t="shared" si="5"/>
        <v>0</v>
      </c>
    </row>
    <row r="109" spans="1:9" x14ac:dyDescent="0.25">
      <c r="A109" s="22"/>
      <c r="B109" s="76"/>
      <c r="C109" s="77" t="s">
        <v>75</v>
      </c>
      <c r="D109" s="115">
        <v>764.37</v>
      </c>
      <c r="E109" s="79"/>
      <c r="F109" s="161"/>
      <c r="G109" s="81"/>
    </row>
    <row r="110" spans="1:9" x14ac:dyDescent="0.25">
      <c r="A110" s="60">
        <v>5</v>
      </c>
      <c r="B110" s="85">
        <v>171251201</v>
      </c>
      <c r="C110" s="86" t="s">
        <v>66</v>
      </c>
      <c r="D110" s="116">
        <v>15.287000000000001</v>
      </c>
      <c r="E110" s="88" t="s">
        <v>121</v>
      </c>
      <c r="F110" s="160"/>
      <c r="G110" s="90">
        <f t="shared" si="5"/>
        <v>0</v>
      </c>
    </row>
    <row r="111" spans="1:9" ht="25.5" x14ac:dyDescent="0.25">
      <c r="A111" s="60">
        <v>6</v>
      </c>
      <c r="B111" s="85">
        <v>171201231</v>
      </c>
      <c r="C111" s="86" t="s">
        <v>76</v>
      </c>
      <c r="D111" s="116">
        <v>27.516999999999999</v>
      </c>
      <c r="E111" s="88" t="s">
        <v>119</v>
      </c>
      <c r="F111" s="160"/>
      <c r="G111" s="90">
        <f t="shared" si="5"/>
        <v>0</v>
      </c>
    </row>
    <row r="112" spans="1:9" x14ac:dyDescent="0.25">
      <c r="A112" s="22"/>
      <c r="B112" s="76"/>
      <c r="C112" s="77" t="s">
        <v>77</v>
      </c>
      <c r="D112" s="115">
        <v>27.517320000000002</v>
      </c>
      <c r="E112" s="79"/>
      <c r="F112" s="161"/>
      <c r="G112" s="81"/>
    </row>
    <row r="113" spans="1:7" ht="25.5" x14ac:dyDescent="0.25">
      <c r="A113" s="60">
        <v>7</v>
      </c>
      <c r="B113" s="85">
        <v>212751104</v>
      </c>
      <c r="C113" s="86" t="s">
        <v>78</v>
      </c>
      <c r="D113" s="116">
        <v>31.5</v>
      </c>
      <c r="E113" s="88" t="s">
        <v>120</v>
      </c>
      <c r="F113" s="160"/>
      <c r="G113" s="90">
        <f t="shared" si="5"/>
        <v>0</v>
      </c>
    </row>
    <row r="114" spans="1:7" ht="25.5" x14ac:dyDescent="0.25">
      <c r="A114" s="59">
        <v>8</v>
      </c>
      <c r="B114" s="71">
        <v>212751103</v>
      </c>
      <c r="C114" s="72" t="s">
        <v>79</v>
      </c>
      <c r="D114" s="118">
        <v>138.36000000000001</v>
      </c>
      <c r="E114" s="73" t="s">
        <v>120</v>
      </c>
      <c r="F114" s="162"/>
      <c r="G114" s="75">
        <f t="shared" si="5"/>
        <v>0</v>
      </c>
    </row>
    <row r="115" spans="1:7" x14ac:dyDescent="0.25">
      <c r="A115" s="22"/>
      <c r="B115" s="76"/>
      <c r="C115" s="98">
        <v>138.36000000000001</v>
      </c>
      <c r="D115" s="115">
        <v>138.36000000000001</v>
      </c>
      <c r="E115" s="79"/>
      <c r="F115" s="161"/>
      <c r="G115" s="81"/>
    </row>
    <row r="116" spans="1:7" ht="25.5" x14ac:dyDescent="0.25">
      <c r="A116" s="60">
        <v>9</v>
      </c>
      <c r="B116" s="85">
        <v>211561111</v>
      </c>
      <c r="C116" s="86" t="s">
        <v>80</v>
      </c>
      <c r="D116" s="116">
        <v>15.287000000000001</v>
      </c>
      <c r="E116" s="88" t="s">
        <v>121</v>
      </c>
      <c r="F116" s="160"/>
      <c r="G116" s="90">
        <f t="shared" si="5"/>
        <v>0</v>
      </c>
    </row>
    <row r="117" spans="1:7" x14ac:dyDescent="0.25">
      <c r="A117" s="60">
        <v>10</v>
      </c>
      <c r="B117" s="85">
        <v>998276101</v>
      </c>
      <c r="C117" s="86" t="s">
        <v>71</v>
      </c>
      <c r="D117" s="116">
        <v>27.516999999999999</v>
      </c>
      <c r="E117" s="88" t="s">
        <v>119</v>
      </c>
      <c r="F117" s="160"/>
      <c r="G117" s="90">
        <f t="shared" si="5"/>
        <v>0</v>
      </c>
    </row>
    <row r="118" spans="1:7" x14ac:dyDescent="0.25">
      <c r="A118" s="33"/>
      <c r="B118" s="80"/>
      <c r="C118" s="77" t="s">
        <v>77</v>
      </c>
      <c r="D118" s="115">
        <v>27.517320000000002</v>
      </c>
      <c r="E118" s="79"/>
      <c r="F118" s="163"/>
      <c r="G118" s="121"/>
    </row>
    <row r="119" spans="1:7" x14ac:dyDescent="0.25">
      <c r="A119" s="146" t="s">
        <v>27</v>
      </c>
      <c r="B119" s="147"/>
      <c r="C119" s="148"/>
      <c r="D119" s="149" t="s">
        <v>28</v>
      </c>
      <c r="E119" s="150"/>
      <c r="F119" s="148"/>
      <c r="G119" s="151">
        <f>G104+G106+G107+G108+G110+G111+G113+G114+G116+G117</f>
        <v>0</v>
      </c>
    </row>
    <row r="120" spans="1:7" x14ac:dyDescent="0.25">
      <c r="A120" s="12"/>
      <c r="B120" s="13"/>
      <c r="C120" s="14"/>
      <c r="D120" s="14"/>
      <c r="E120" s="15"/>
      <c r="F120" s="14"/>
      <c r="G120" s="16"/>
    </row>
    <row r="121" spans="1:7" x14ac:dyDescent="0.25">
      <c r="A121" s="12"/>
      <c r="B121" s="13"/>
      <c r="C121" s="14"/>
      <c r="D121" s="14"/>
      <c r="E121" s="15"/>
      <c r="F121" s="14"/>
      <c r="G121" s="16"/>
    </row>
    <row r="122" spans="1:7" ht="16.5" thickBot="1" x14ac:dyDescent="0.3">
      <c r="A122" s="17" t="s">
        <v>108</v>
      </c>
      <c r="B122" s="18"/>
      <c r="C122" s="19"/>
      <c r="D122" s="19"/>
      <c r="E122" s="20"/>
      <c r="F122" s="19"/>
      <c r="G122" s="21"/>
    </row>
    <row r="123" spans="1:7" x14ac:dyDescent="0.25">
      <c r="A123" s="12"/>
      <c r="B123" s="13"/>
      <c r="C123" s="14"/>
      <c r="D123" s="14"/>
      <c r="E123" s="15"/>
      <c r="F123" s="14"/>
      <c r="G123" s="16"/>
    </row>
    <row r="124" spans="1:7" x14ac:dyDescent="0.25">
      <c r="A124" s="12"/>
      <c r="B124" s="23" t="s">
        <v>1</v>
      </c>
      <c r="C124" s="24" t="s">
        <v>25</v>
      </c>
      <c r="D124" s="25" t="s">
        <v>26</v>
      </c>
      <c r="E124" s="25"/>
      <c r="F124" s="25" t="s">
        <v>2</v>
      </c>
      <c r="G124" s="26" t="s">
        <v>3</v>
      </c>
    </row>
    <row r="125" spans="1:7" ht="25.5" x14ac:dyDescent="0.25">
      <c r="A125" s="59">
        <v>1</v>
      </c>
      <c r="B125" s="71">
        <v>935113111</v>
      </c>
      <c r="C125" s="72" t="s">
        <v>70</v>
      </c>
      <c r="D125" s="118">
        <v>60</v>
      </c>
      <c r="E125" s="73" t="s">
        <v>120</v>
      </c>
      <c r="F125" s="74"/>
      <c r="G125" s="176">
        <f>D125*F125</f>
        <v>0</v>
      </c>
    </row>
    <row r="126" spans="1:7" x14ac:dyDescent="0.25">
      <c r="A126" s="59">
        <v>2</v>
      </c>
      <c r="B126" s="71">
        <v>592270050</v>
      </c>
      <c r="C126" s="134" t="s">
        <v>147</v>
      </c>
      <c r="D126" s="118">
        <v>60</v>
      </c>
      <c r="E126" s="73" t="s">
        <v>128</v>
      </c>
      <c r="F126" s="74"/>
      <c r="G126" s="176">
        <f t="shared" ref="G126:G131" si="6">D126*F126</f>
        <v>0</v>
      </c>
    </row>
    <row r="127" spans="1:7" x14ac:dyDescent="0.25">
      <c r="A127" s="59">
        <v>3</v>
      </c>
      <c r="B127" s="71">
        <v>592270200</v>
      </c>
      <c r="C127" s="72" t="s">
        <v>139</v>
      </c>
      <c r="D127" s="118">
        <v>60</v>
      </c>
      <c r="E127" s="73" t="s">
        <v>128</v>
      </c>
      <c r="F127" s="74"/>
      <c r="G127" s="176">
        <f t="shared" si="6"/>
        <v>0</v>
      </c>
    </row>
    <row r="128" spans="1:7" x14ac:dyDescent="0.25">
      <c r="A128" s="59">
        <v>4</v>
      </c>
      <c r="B128" s="71">
        <v>592270250</v>
      </c>
      <c r="C128" s="134" t="s">
        <v>148</v>
      </c>
      <c r="D128" s="118">
        <v>2</v>
      </c>
      <c r="E128" s="73" t="s">
        <v>128</v>
      </c>
      <c r="F128" s="74"/>
      <c r="G128" s="176">
        <f t="shared" si="6"/>
        <v>0</v>
      </c>
    </row>
    <row r="129" spans="1:7" x14ac:dyDescent="0.25">
      <c r="A129" s="60">
        <v>5</v>
      </c>
      <c r="B129" s="85">
        <v>998276101</v>
      </c>
      <c r="C129" s="86" t="s">
        <v>71</v>
      </c>
      <c r="D129" s="116">
        <v>9</v>
      </c>
      <c r="E129" s="88" t="s">
        <v>119</v>
      </c>
      <c r="F129" s="89"/>
      <c r="G129" s="169">
        <f t="shared" si="6"/>
        <v>0</v>
      </c>
    </row>
    <row r="130" spans="1:7" x14ac:dyDescent="0.25">
      <c r="A130" s="33"/>
      <c r="B130" s="80"/>
      <c r="C130" s="77" t="s">
        <v>72</v>
      </c>
      <c r="D130" s="122">
        <v>1.8</v>
      </c>
      <c r="E130" s="93"/>
      <c r="F130" s="80"/>
      <c r="G130" s="170"/>
    </row>
    <row r="131" spans="1:7" x14ac:dyDescent="0.25">
      <c r="A131" s="33"/>
      <c r="B131" s="80"/>
      <c r="C131" s="77" t="s">
        <v>34</v>
      </c>
      <c r="D131" s="122">
        <v>7.2</v>
      </c>
      <c r="E131" s="93"/>
      <c r="F131" s="80"/>
      <c r="G131" s="109"/>
    </row>
    <row r="132" spans="1:7" x14ac:dyDescent="0.25">
      <c r="A132" s="146" t="s">
        <v>27</v>
      </c>
      <c r="B132" s="147"/>
      <c r="C132" s="148"/>
      <c r="D132" s="149" t="s">
        <v>28</v>
      </c>
      <c r="E132" s="150"/>
      <c r="F132" s="148"/>
      <c r="G132" s="151">
        <f>SUM(G125:G131)</f>
        <v>0</v>
      </c>
    </row>
    <row r="133" spans="1:7" x14ac:dyDescent="0.25">
      <c r="A133" s="12"/>
      <c r="B133" s="13"/>
      <c r="C133" s="14"/>
      <c r="D133" s="14"/>
      <c r="E133" s="15"/>
      <c r="F133" s="14"/>
      <c r="G133" s="16"/>
    </row>
    <row r="134" spans="1:7" x14ac:dyDescent="0.25">
      <c r="A134" s="12"/>
      <c r="B134" s="13"/>
      <c r="C134" s="14"/>
      <c r="D134" s="14"/>
      <c r="E134" s="15"/>
      <c r="F134" s="14"/>
      <c r="G134" s="16"/>
    </row>
    <row r="135" spans="1:7" ht="16.5" thickBot="1" x14ac:dyDescent="0.3">
      <c r="A135" s="17" t="s">
        <v>109</v>
      </c>
      <c r="B135" s="18"/>
      <c r="C135" s="19"/>
      <c r="D135" s="19"/>
      <c r="E135" s="20"/>
      <c r="F135" s="19"/>
      <c r="G135" s="21"/>
    </row>
    <row r="136" spans="1:7" x14ac:dyDescent="0.25">
      <c r="A136" s="12"/>
      <c r="B136" s="13"/>
      <c r="C136" s="14"/>
      <c r="D136" s="14"/>
      <c r="E136" s="15"/>
      <c r="F136" s="14"/>
      <c r="G136" s="16"/>
    </row>
    <row r="137" spans="1:7" x14ac:dyDescent="0.25">
      <c r="A137" s="12"/>
      <c r="B137" s="23" t="s">
        <v>1</v>
      </c>
      <c r="C137" s="24" t="s">
        <v>25</v>
      </c>
      <c r="D137" s="25" t="s">
        <v>26</v>
      </c>
      <c r="E137" s="25"/>
      <c r="F137" s="25" t="s">
        <v>2</v>
      </c>
      <c r="G137" s="26" t="s">
        <v>3</v>
      </c>
    </row>
    <row r="138" spans="1:7" x14ac:dyDescent="0.25">
      <c r="A138" s="60">
        <v>1</v>
      </c>
      <c r="B138" s="85" t="s">
        <v>81</v>
      </c>
      <c r="C138" s="86" t="s">
        <v>82</v>
      </c>
      <c r="D138" s="116">
        <v>147.19999999999999</v>
      </c>
      <c r="E138" s="88" t="s">
        <v>120</v>
      </c>
      <c r="F138" s="160"/>
      <c r="G138" s="90">
        <f>D138*F138</f>
        <v>0</v>
      </c>
    </row>
    <row r="139" spans="1:7" x14ac:dyDescent="0.25">
      <c r="A139" s="22"/>
      <c r="B139" s="76"/>
      <c r="C139" s="98">
        <v>147.19999999999999</v>
      </c>
      <c r="D139" s="115">
        <v>147.19999999999999</v>
      </c>
      <c r="E139" s="79"/>
      <c r="F139" s="161"/>
      <c r="G139" s="81"/>
    </row>
    <row r="140" spans="1:7" ht="25.5" x14ac:dyDescent="0.25">
      <c r="A140" s="60">
        <v>2</v>
      </c>
      <c r="B140" s="85">
        <v>916991121</v>
      </c>
      <c r="C140" s="86" t="s">
        <v>83</v>
      </c>
      <c r="D140" s="116">
        <v>5.8879999999999999</v>
      </c>
      <c r="E140" s="88" t="s">
        <v>121</v>
      </c>
      <c r="F140" s="160"/>
      <c r="G140" s="90">
        <f t="shared" ref="G140:G142" si="7">D140*F140</f>
        <v>0</v>
      </c>
    </row>
    <row r="141" spans="1:7" x14ac:dyDescent="0.25">
      <c r="A141" s="22"/>
      <c r="B141" s="76"/>
      <c r="C141" s="77" t="s">
        <v>84</v>
      </c>
      <c r="D141" s="115">
        <v>5.8879999999999999</v>
      </c>
      <c r="E141" s="79"/>
      <c r="F141" s="161"/>
      <c r="G141" s="81"/>
    </row>
    <row r="142" spans="1:7" ht="25.5" x14ac:dyDescent="0.25">
      <c r="A142" s="60">
        <v>3</v>
      </c>
      <c r="B142" s="85">
        <v>998225111</v>
      </c>
      <c r="C142" s="86" t="s">
        <v>85</v>
      </c>
      <c r="D142" s="116">
        <v>18.251999999999999</v>
      </c>
      <c r="E142" s="88" t="s">
        <v>119</v>
      </c>
      <c r="F142" s="160"/>
      <c r="G142" s="90">
        <f t="shared" si="7"/>
        <v>0</v>
      </c>
    </row>
    <row r="143" spans="1:7" x14ac:dyDescent="0.25">
      <c r="A143" s="33"/>
      <c r="B143" s="80"/>
      <c r="C143" s="77" t="s">
        <v>86</v>
      </c>
      <c r="D143" s="115">
        <v>14.1312</v>
      </c>
      <c r="E143" s="79"/>
      <c r="F143" s="163"/>
      <c r="G143" s="121"/>
    </row>
    <row r="144" spans="1:7" x14ac:dyDescent="0.25">
      <c r="A144" s="33"/>
      <c r="B144" s="80"/>
      <c r="C144" s="77" t="s">
        <v>87</v>
      </c>
      <c r="D144" s="115">
        <v>4.1215999999999999</v>
      </c>
      <c r="E144" s="79"/>
      <c r="F144" s="163"/>
      <c r="G144" s="121"/>
    </row>
    <row r="145" spans="1:7" x14ac:dyDescent="0.25">
      <c r="A145" s="146" t="s">
        <v>27</v>
      </c>
      <c r="B145" s="147"/>
      <c r="C145" s="148"/>
      <c r="D145" s="149" t="s">
        <v>28</v>
      </c>
      <c r="E145" s="150"/>
      <c r="F145" s="148"/>
      <c r="G145" s="151">
        <f>SUM(G138:G144)</f>
        <v>0</v>
      </c>
    </row>
    <row r="146" spans="1:7" x14ac:dyDescent="0.25">
      <c r="A146" s="12"/>
      <c r="B146" s="13"/>
      <c r="C146" s="14"/>
      <c r="D146" s="14"/>
      <c r="E146" s="15"/>
      <c r="F146" s="14"/>
      <c r="G146" s="16"/>
    </row>
    <row r="147" spans="1:7" x14ac:dyDescent="0.25">
      <c r="A147" s="12"/>
      <c r="B147" s="13"/>
      <c r="C147" s="14"/>
      <c r="D147" s="14"/>
      <c r="E147" s="15"/>
      <c r="F147" s="14"/>
      <c r="G147" s="16"/>
    </row>
    <row r="148" spans="1:7" ht="16.5" thickBot="1" x14ac:dyDescent="0.3">
      <c r="A148" s="17" t="s">
        <v>109</v>
      </c>
      <c r="B148" s="18"/>
      <c r="C148" s="19"/>
      <c r="D148" s="19"/>
      <c r="E148" s="20"/>
      <c r="F148" s="19"/>
      <c r="G148" s="21"/>
    </row>
    <row r="149" spans="1:7" x14ac:dyDescent="0.25">
      <c r="A149" s="12"/>
      <c r="B149" s="13"/>
      <c r="C149" s="14"/>
      <c r="D149" s="14"/>
      <c r="E149" s="15"/>
      <c r="F149" s="14"/>
      <c r="G149" s="16"/>
    </row>
    <row r="150" spans="1:7" x14ac:dyDescent="0.25">
      <c r="A150" s="12"/>
      <c r="B150" s="23" t="s">
        <v>1</v>
      </c>
      <c r="C150" s="24" t="s">
        <v>25</v>
      </c>
      <c r="D150" s="25" t="s">
        <v>26</v>
      </c>
      <c r="E150" s="25"/>
      <c r="F150" s="25" t="s">
        <v>2</v>
      </c>
      <c r="G150" s="26" t="s">
        <v>3</v>
      </c>
    </row>
    <row r="151" spans="1:7" x14ac:dyDescent="0.25">
      <c r="A151" s="61">
        <v>1</v>
      </c>
      <c r="B151" s="123">
        <v>564782111</v>
      </c>
      <c r="C151" s="124" t="s">
        <v>88</v>
      </c>
      <c r="D151" s="125">
        <v>951.56100000000004</v>
      </c>
      <c r="E151" s="126" t="s">
        <v>118</v>
      </c>
      <c r="F151" s="127"/>
      <c r="G151" s="62">
        <f>D151*F151</f>
        <v>0</v>
      </c>
    </row>
    <row r="152" spans="1:7" x14ac:dyDescent="0.25">
      <c r="A152" s="35"/>
      <c r="B152" s="107"/>
      <c r="C152" s="128">
        <v>951.56129999999996</v>
      </c>
      <c r="D152" s="129">
        <v>951.56129999999996</v>
      </c>
      <c r="E152" s="130"/>
      <c r="F152" s="109"/>
      <c r="G152" s="37"/>
    </row>
    <row r="153" spans="1:7" x14ac:dyDescent="0.25">
      <c r="A153" s="61">
        <v>2</v>
      </c>
      <c r="B153" s="123">
        <v>564722111</v>
      </c>
      <c r="C153" s="124" t="s">
        <v>89</v>
      </c>
      <c r="D153" s="125">
        <v>2516.1210000000001</v>
      </c>
      <c r="E153" s="126" t="s">
        <v>118</v>
      </c>
      <c r="F153" s="127"/>
      <c r="G153" s="62">
        <f t="shared" ref="G153:G154" si="8">D153*F153</f>
        <v>0</v>
      </c>
    </row>
    <row r="154" spans="1:7" x14ac:dyDescent="0.25">
      <c r="A154" s="177">
        <v>3</v>
      </c>
      <c r="B154" s="123">
        <v>998225111</v>
      </c>
      <c r="C154" s="124" t="s">
        <v>90</v>
      </c>
      <c r="D154" s="125">
        <v>876.16399999999999</v>
      </c>
      <c r="E154" s="126" t="s">
        <v>119</v>
      </c>
      <c r="F154" s="127"/>
      <c r="G154" s="62">
        <f t="shared" si="8"/>
        <v>0</v>
      </c>
    </row>
    <row r="155" spans="1:7" x14ac:dyDescent="0.25">
      <c r="A155" s="12"/>
      <c r="B155" s="107"/>
      <c r="C155" s="131" t="s">
        <v>91</v>
      </c>
      <c r="D155" s="109"/>
      <c r="E155" s="110"/>
      <c r="F155" s="109"/>
      <c r="G155" s="38"/>
    </row>
    <row r="156" spans="1:7" x14ac:dyDescent="0.25">
      <c r="A156" s="39"/>
      <c r="B156" s="107"/>
      <c r="C156" s="132" t="s">
        <v>92</v>
      </c>
      <c r="D156" s="132">
        <v>513.84310000000005</v>
      </c>
      <c r="E156" s="130"/>
      <c r="F156" s="109"/>
      <c r="G156" s="38"/>
    </row>
    <row r="157" spans="1:7" x14ac:dyDescent="0.25">
      <c r="A157" s="39"/>
      <c r="B157" s="107"/>
      <c r="C157" s="132" t="s">
        <v>93</v>
      </c>
      <c r="D157" s="132">
        <v>362.32148000000001</v>
      </c>
      <c r="E157" s="130"/>
      <c r="F157" s="109"/>
      <c r="G157" s="38"/>
    </row>
    <row r="158" spans="1:7" x14ac:dyDescent="0.25">
      <c r="A158" s="146" t="s">
        <v>27</v>
      </c>
      <c r="B158" s="147"/>
      <c r="C158" s="148"/>
      <c r="D158" s="149" t="s">
        <v>28</v>
      </c>
      <c r="E158" s="150"/>
      <c r="F158" s="148"/>
      <c r="G158" s="175">
        <f>SUM(G151:G157)</f>
        <v>0</v>
      </c>
    </row>
    <row r="159" spans="1:7" x14ac:dyDescent="0.25">
      <c r="A159" s="12"/>
      <c r="B159" s="13"/>
      <c r="C159" s="14"/>
      <c r="D159" s="14"/>
      <c r="E159" s="15"/>
      <c r="F159" s="14"/>
      <c r="G159" s="16"/>
    </row>
    <row r="160" spans="1:7" x14ac:dyDescent="0.25">
      <c r="A160" s="12"/>
      <c r="B160" s="13"/>
      <c r="C160" s="14"/>
      <c r="D160" s="14"/>
      <c r="E160" s="15"/>
      <c r="F160" s="14"/>
      <c r="G160" s="16"/>
    </row>
    <row r="161" spans="1:10" ht="16.5" thickBot="1" x14ac:dyDescent="0.3">
      <c r="A161" s="17" t="s">
        <v>110</v>
      </c>
      <c r="B161" s="18"/>
      <c r="C161" s="19"/>
      <c r="D161" s="19"/>
      <c r="E161" s="20"/>
      <c r="F161" s="19"/>
      <c r="G161" s="21"/>
    </row>
    <row r="162" spans="1:10" x14ac:dyDescent="0.25">
      <c r="A162" s="12"/>
      <c r="B162" s="13"/>
      <c r="C162" s="14"/>
      <c r="D162" s="14"/>
      <c r="E162" s="15"/>
      <c r="F162" s="14"/>
      <c r="G162" s="16"/>
    </row>
    <row r="163" spans="1:10" x14ac:dyDescent="0.25">
      <c r="A163" s="12"/>
      <c r="B163" s="23" t="s">
        <v>1</v>
      </c>
      <c r="C163" s="24" t="s">
        <v>25</v>
      </c>
      <c r="D163" s="25" t="s">
        <v>26</v>
      </c>
      <c r="E163" s="25"/>
      <c r="F163" s="25" t="s">
        <v>2</v>
      </c>
      <c r="G163" s="26" t="s">
        <v>3</v>
      </c>
    </row>
    <row r="164" spans="1:10" x14ac:dyDescent="0.25">
      <c r="A164" s="59">
        <v>1</v>
      </c>
      <c r="B164" s="133" t="s">
        <v>94</v>
      </c>
      <c r="C164" s="134" t="s">
        <v>142</v>
      </c>
      <c r="D164" s="135">
        <v>2871.402</v>
      </c>
      <c r="E164" s="73" t="s">
        <v>118</v>
      </c>
      <c r="F164" s="162"/>
      <c r="G164" s="75">
        <f>D164*F164</f>
        <v>0</v>
      </c>
    </row>
    <row r="165" spans="1:10" ht="32.25" customHeight="1" x14ac:dyDescent="0.25">
      <c r="A165" s="59">
        <v>2</v>
      </c>
      <c r="B165" s="133" t="s">
        <v>95</v>
      </c>
      <c r="C165" s="72" t="s">
        <v>145</v>
      </c>
      <c r="D165" s="135">
        <v>1132.518</v>
      </c>
      <c r="E165" s="73" t="s">
        <v>118</v>
      </c>
      <c r="F165" s="162"/>
      <c r="G165" s="75">
        <f t="shared" ref="G165:G172" si="9">D165*F165</f>
        <v>0</v>
      </c>
      <c r="J165" s="4"/>
    </row>
    <row r="166" spans="1:10" ht="25.5" x14ac:dyDescent="0.25">
      <c r="A166" s="59">
        <v>3</v>
      </c>
      <c r="B166" s="133" t="s">
        <v>96</v>
      </c>
      <c r="C166" s="72" t="s">
        <v>143</v>
      </c>
      <c r="D166" s="135">
        <v>1142.604</v>
      </c>
      <c r="E166" s="73" t="s">
        <v>118</v>
      </c>
      <c r="F166" s="162"/>
      <c r="G166" s="75">
        <f t="shared" si="9"/>
        <v>0</v>
      </c>
    </row>
    <row r="167" spans="1:10" ht="25.5" x14ac:dyDescent="0.25">
      <c r="A167" s="59">
        <v>4</v>
      </c>
      <c r="B167" s="133" t="s">
        <v>96</v>
      </c>
      <c r="C167" s="72" t="s">
        <v>144</v>
      </c>
      <c r="D167" s="135">
        <v>596.28</v>
      </c>
      <c r="E167" s="73" t="s">
        <v>118</v>
      </c>
      <c r="F167" s="162"/>
      <c r="G167" s="75">
        <f t="shared" si="9"/>
        <v>0</v>
      </c>
    </row>
    <row r="168" spans="1:10" x14ac:dyDescent="0.25">
      <c r="A168" s="59">
        <v>5</v>
      </c>
      <c r="B168" s="133" t="s">
        <v>97</v>
      </c>
      <c r="C168" s="72" t="s">
        <v>98</v>
      </c>
      <c r="D168" s="135">
        <v>1910.67</v>
      </c>
      <c r="E168" s="73" t="s">
        <v>120</v>
      </c>
      <c r="F168" s="162"/>
      <c r="G168" s="75">
        <f t="shared" si="9"/>
        <v>0</v>
      </c>
    </row>
    <row r="169" spans="1:10" x14ac:dyDescent="0.25">
      <c r="A169" s="59">
        <v>6</v>
      </c>
      <c r="B169" s="133" t="s">
        <v>99</v>
      </c>
      <c r="C169" s="134" t="s">
        <v>140</v>
      </c>
      <c r="D169" s="135">
        <v>596.28</v>
      </c>
      <c r="E169" s="73" t="s">
        <v>118</v>
      </c>
      <c r="F169" s="162"/>
      <c r="G169" s="75">
        <f t="shared" si="9"/>
        <v>0</v>
      </c>
    </row>
    <row r="170" spans="1:10" x14ac:dyDescent="0.25">
      <c r="A170" s="59">
        <v>7</v>
      </c>
      <c r="B170" s="133" t="s">
        <v>100</v>
      </c>
      <c r="C170" s="134" t="s">
        <v>141</v>
      </c>
      <c r="D170" s="135">
        <v>596.28</v>
      </c>
      <c r="E170" s="73" t="s">
        <v>118</v>
      </c>
      <c r="F170" s="162"/>
      <c r="G170" s="75">
        <f t="shared" si="9"/>
        <v>0</v>
      </c>
    </row>
    <row r="171" spans="1:10" x14ac:dyDescent="0.25">
      <c r="A171" s="59">
        <v>8</v>
      </c>
      <c r="B171" s="133" t="s">
        <v>101</v>
      </c>
      <c r="C171" s="72" t="s">
        <v>102</v>
      </c>
      <c r="D171" s="135">
        <v>92</v>
      </c>
      <c r="E171" s="73" t="s">
        <v>120</v>
      </c>
      <c r="F171" s="162"/>
      <c r="G171" s="75">
        <f t="shared" si="9"/>
        <v>0</v>
      </c>
    </row>
    <row r="172" spans="1:10" x14ac:dyDescent="0.25">
      <c r="A172" s="59">
        <v>9</v>
      </c>
      <c r="B172" s="133" t="s">
        <v>103</v>
      </c>
      <c r="C172" s="72" t="s">
        <v>104</v>
      </c>
      <c r="D172" s="135">
        <v>174</v>
      </c>
      <c r="E172" s="73" t="s">
        <v>120</v>
      </c>
      <c r="F172" s="162"/>
      <c r="G172" s="75">
        <f t="shared" si="9"/>
        <v>0</v>
      </c>
    </row>
    <row r="173" spans="1:10" x14ac:dyDescent="0.25">
      <c r="A173" s="65" t="s">
        <v>27</v>
      </c>
      <c r="B173" s="66"/>
      <c r="C173" s="28"/>
      <c r="D173" s="29" t="s">
        <v>28</v>
      </c>
      <c r="E173" s="30"/>
      <c r="F173" s="28"/>
      <c r="G173" s="40">
        <f>SUM(G164:G172)</f>
        <v>0</v>
      </c>
    </row>
    <row r="174" spans="1:10" x14ac:dyDescent="0.25">
      <c r="A174" s="12"/>
      <c r="B174" s="13"/>
      <c r="C174" s="14"/>
      <c r="D174" s="14"/>
      <c r="E174" s="15"/>
      <c r="F174" s="14"/>
      <c r="G174" s="16"/>
    </row>
    <row r="175" spans="1:10" x14ac:dyDescent="0.25">
      <c r="A175" s="12"/>
      <c r="B175" s="13"/>
      <c r="C175" s="14"/>
      <c r="D175" s="14"/>
      <c r="E175" s="15"/>
      <c r="F175" s="14"/>
      <c r="G175" s="16"/>
    </row>
    <row r="176" spans="1:10" ht="16.5" thickBot="1" x14ac:dyDescent="0.3">
      <c r="A176" s="17" t="s">
        <v>111</v>
      </c>
      <c r="B176" s="18"/>
      <c r="C176" s="19"/>
      <c r="D176" s="19"/>
      <c r="E176" s="20"/>
      <c r="F176" s="19"/>
      <c r="G176" s="21"/>
    </row>
    <row r="177" spans="1:11" x14ac:dyDescent="0.25">
      <c r="A177" s="12"/>
      <c r="B177" s="13"/>
      <c r="C177" s="14"/>
      <c r="D177" s="14"/>
      <c r="E177" s="15"/>
      <c r="F177" s="14"/>
      <c r="G177" s="16"/>
    </row>
    <row r="178" spans="1:11" x14ac:dyDescent="0.25">
      <c r="A178" s="12"/>
      <c r="B178" s="23" t="s">
        <v>1</v>
      </c>
      <c r="C178" s="24" t="s">
        <v>25</v>
      </c>
      <c r="D178" s="25" t="s">
        <v>26</v>
      </c>
      <c r="E178" s="25"/>
      <c r="F178" s="25" t="s">
        <v>2</v>
      </c>
      <c r="G178" s="26" t="s">
        <v>3</v>
      </c>
    </row>
    <row r="179" spans="1:11" ht="15" customHeight="1" x14ac:dyDescent="0.25">
      <c r="A179" s="171">
        <v>1</v>
      </c>
      <c r="B179" s="136" t="s">
        <v>105</v>
      </c>
      <c r="C179" s="137" t="s">
        <v>106</v>
      </c>
      <c r="D179" s="138">
        <v>1</v>
      </c>
      <c r="E179" s="164" t="s">
        <v>122</v>
      </c>
      <c r="F179" s="139"/>
      <c r="G179" s="178">
        <f>D179*F179</f>
        <v>0</v>
      </c>
    </row>
    <row r="180" spans="1:11" x14ac:dyDescent="0.25">
      <c r="A180" s="143"/>
      <c r="B180" s="140"/>
      <c r="C180" s="141" t="s">
        <v>112</v>
      </c>
      <c r="D180" s="142"/>
      <c r="E180" s="165"/>
      <c r="F180" s="144"/>
      <c r="G180" s="145"/>
    </row>
    <row r="181" spans="1:11" x14ac:dyDescent="0.25">
      <c r="A181" s="172" t="s">
        <v>27</v>
      </c>
      <c r="B181" s="172"/>
      <c r="C181" s="173"/>
      <c r="D181" s="174" t="s">
        <v>28</v>
      </c>
      <c r="E181" s="30"/>
      <c r="F181" s="28"/>
      <c r="G181" s="40">
        <f>G179</f>
        <v>0</v>
      </c>
    </row>
    <row r="182" spans="1:11" x14ac:dyDescent="0.25">
      <c r="A182" s="12"/>
      <c r="B182" s="13"/>
      <c r="C182" s="36"/>
      <c r="D182" s="42"/>
      <c r="E182" s="15"/>
      <c r="F182" s="14"/>
      <c r="G182" s="41"/>
    </row>
    <row r="183" spans="1:11" x14ac:dyDescent="0.25">
      <c r="A183" s="43" t="s">
        <v>123</v>
      </c>
      <c r="B183" s="44" t="s">
        <v>124</v>
      </c>
      <c r="C183" s="45" t="s">
        <v>125</v>
      </c>
      <c r="D183" s="46"/>
      <c r="E183" s="47"/>
      <c r="F183" s="47"/>
      <c r="G183" s="48"/>
      <c r="H183" s="3"/>
      <c r="I183" s="3"/>
      <c r="J183" s="3"/>
      <c r="K183" s="3"/>
    </row>
    <row r="184" spans="1:11" ht="38.25" customHeight="1" x14ac:dyDescent="0.25">
      <c r="A184" s="179">
        <v>1</v>
      </c>
      <c r="B184" s="180" t="s">
        <v>126</v>
      </c>
      <c r="C184" s="181" t="s">
        <v>127</v>
      </c>
      <c r="D184" s="182">
        <v>2</v>
      </c>
      <c r="E184" s="183" t="s">
        <v>128</v>
      </c>
      <c r="F184" s="184"/>
      <c r="G184" s="185">
        <f>D184*F184</f>
        <v>0</v>
      </c>
    </row>
    <row r="185" spans="1:11" ht="15" customHeight="1" x14ac:dyDescent="0.25">
      <c r="A185" s="186">
        <v>2</v>
      </c>
      <c r="B185" s="187" t="s">
        <v>129</v>
      </c>
      <c r="C185" s="181" t="s">
        <v>130</v>
      </c>
      <c r="D185" s="188">
        <v>2</v>
      </c>
      <c r="E185" s="183" t="s">
        <v>128</v>
      </c>
      <c r="F185" s="184"/>
      <c r="G185" s="185">
        <f t="shared" ref="G185:G192" si="10">D185*F185</f>
        <v>0</v>
      </c>
    </row>
    <row r="186" spans="1:11" ht="15" customHeight="1" x14ac:dyDescent="0.25">
      <c r="A186" s="186">
        <v>3</v>
      </c>
      <c r="B186" s="187"/>
      <c r="C186" s="181" t="s">
        <v>131</v>
      </c>
      <c r="D186" s="188">
        <v>1</v>
      </c>
      <c r="E186" s="183" t="s">
        <v>128</v>
      </c>
      <c r="F186" s="184"/>
      <c r="G186" s="185">
        <f t="shared" si="10"/>
        <v>0</v>
      </c>
    </row>
    <row r="187" spans="1:11" ht="15" customHeight="1" x14ac:dyDescent="0.25">
      <c r="A187" s="186">
        <v>4</v>
      </c>
      <c r="B187" s="187" t="s">
        <v>132</v>
      </c>
      <c r="C187" s="189" t="s">
        <v>133</v>
      </c>
      <c r="D187" s="188">
        <v>1</v>
      </c>
      <c r="E187" s="183" t="s">
        <v>128</v>
      </c>
      <c r="F187" s="184"/>
      <c r="G187" s="185">
        <f t="shared" si="10"/>
        <v>0</v>
      </c>
    </row>
    <row r="188" spans="1:11" x14ac:dyDescent="0.25">
      <c r="A188" s="190"/>
      <c r="B188" s="191"/>
      <c r="C188" s="192" t="s">
        <v>134</v>
      </c>
      <c r="D188" s="193"/>
      <c r="E188" s="194"/>
      <c r="F188" s="193"/>
      <c r="G188" s="195"/>
    </row>
    <row r="189" spans="1:11" ht="61.5" customHeight="1" x14ac:dyDescent="0.25">
      <c r="A189" s="186">
        <v>5</v>
      </c>
      <c r="B189" s="187" t="s">
        <v>149</v>
      </c>
      <c r="C189" s="196" t="s">
        <v>156</v>
      </c>
      <c r="D189" s="197">
        <v>33.5</v>
      </c>
      <c r="E189" s="198" t="s">
        <v>128</v>
      </c>
      <c r="F189" s="199"/>
      <c r="G189" s="185">
        <f t="shared" si="10"/>
        <v>0</v>
      </c>
    </row>
    <row r="190" spans="1:11" ht="44.25" customHeight="1" x14ac:dyDescent="0.25">
      <c r="A190" s="186">
        <v>6</v>
      </c>
      <c r="B190" s="187" t="s">
        <v>150</v>
      </c>
      <c r="C190" s="196" t="s">
        <v>135</v>
      </c>
      <c r="D190" s="197">
        <v>2</v>
      </c>
      <c r="E190" s="198" t="s">
        <v>136</v>
      </c>
      <c r="F190" s="199"/>
      <c r="G190" s="185">
        <f t="shared" si="10"/>
        <v>0</v>
      </c>
    </row>
    <row r="191" spans="1:11" ht="42" customHeight="1" x14ac:dyDescent="0.25">
      <c r="A191" s="186">
        <v>7</v>
      </c>
      <c r="B191" s="187" t="s">
        <v>151</v>
      </c>
      <c r="C191" s="196" t="s">
        <v>146</v>
      </c>
      <c r="D191" s="197">
        <v>75.150000000000006</v>
      </c>
      <c r="E191" s="198" t="s">
        <v>118</v>
      </c>
      <c r="F191" s="199"/>
      <c r="G191" s="185">
        <f>D191*F191</f>
        <v>0</v>
      </c>
    </row>
    <row r="192" spans="1:11" ht="30" customHeight="1" x14ac:dyDescent="0.25">
      <c r="A192" s="179">
        <v>8</v>
      </c>
      <c r="B192" s="180" t="s">
        <v>152</v>
      </c>
      <c r="C192" s="200" t="s">
        <v>137</v>
      </c>
      <c r="D192" s="201">
        <v>1</v>
      </c>
      <c r="E192" s="202" t="s">
        <v>138</v>
      </c>
      <c r="F192" s="203"/>
      <c r="G192" s="204">
        <f t="shared" si="10"/>
        <v>0</v>
      </c>
    </row>
    <row r="193" spans="1:7" x14ac:dyDescent="0.25">
      <c r="A193" s="65" t="s">
        <v>27</v>
      </c>
      <c r="B193" s="66"/>
      <c r="C193" s="28"/>
      <c r="D193" s="29" t="s">
        <v>28</v>
      </c>
      <c r="E193" s="30"/>
      <c r="F193" s="28"/>
      <c r="G193" s="40">
        <f>SUM(G184:G192)+G181</f>
        <v>0</v>
      </c>
    </row>
    <row r="194" spans="1:7" x14ac:dyDescent="0.25">
      <c r="A194" s="12"/>
      <c r="B194" s="13"/>
      <c r="C194" s="14"/>
      <c r="D194" s="14"/>
      <c r="E194" s="15"/>
      <c r="F194" s="14"/>
      <c r="G194" s="34"/>
    </row>
    <row r="195" spans="1:7" x14ac:dyDescent="0.25">
      <c r="A195" s="12"/>
      <c r="B195" s="13"/>
      <c r="C195" s="14"/>
      <c r="D195" s="14"/>
      <c r="E195" s="15"/>
      <c r="F195" s="14"/>
      <c r="G195" s="34"/>
    </row>
    <row r="196" spans="1:7" ht="18.75" x14ac:dyDescent="0.3">
      <c r="A196" s="69" t="s">
        <v>113</v>
      </c>
      <c r="B196" s="70"/>
      <c r="C196" s="49" t="s">
        <v>114</v>
      </c>
      <c r="D196" s="49" t="s">
        <v>115</v>
      </c>
      <c r="E196" s="50"/>
      <c r="F196" s="49"/>
      <c r="G196" s="51">
        <f>G29+G44+G60+G75+G98+G119+G132+G145+G158+G173+G193+G181</f>
        <v>0</v>
      </c>
    </row>
    <row r="197" spans="1:7" ht="15.75" thickBot="1" x14ac:dyDescent="0.3">
      <c r="A197" s="52"/>
      <c r="B197" s="53"/>
      <c r="C197" s="54" t="s">
        <v>117</v>
      </c>
      <c r="D197" s="55" t="s">
        <v>116</v>
      </c>
      <c r="E197" s="56"/>
      <c r="F197" s="55"/>
      <c r="G197" s="57">
        <f>G196+G196*0.21</f>
        <v>0</v>
      </c>
    </row>
    <row r="198" spans="1:7" x14ac:dyDescent="0.25">
      <c r="G198" s="58"/>
    </row>
    <row r="199" spans="1:7" x14ac:dyDescent="0.25">
      <c r="G199" s="58"/>
    </row>
    <row r="200" spans="1:7" x14ac:dyDescent="0.25">
      <c r="G200" s="58"/>
    </row>
    <row r="201" spans="1:7" x14ac:dyDescent="0.25">
      <c r="G201" s="58"/>
    </row>
    <row r="202" spans="1:7" x14ac:dyDescent="0.25">
      <c r="G202" s="58"/>
    </row>
    <row r="203" spans="1:7" x14ac:dyDescent="0.25">
      <c r="G203" s="58"/>
    </row>
    <row r="204" spans="1:7" x14ac:dyDescent="0.25">
      <c r="G204" s="58"/>
    </row>
    <row r="205" spans="1:7" x14ac:dyDescent="0.25">
      <c r="G205" s="58"/>
    </row>
    <row r="206" spans="1:7" x14ac:dyDescent="0.25">
      <c r="G206" s="58"/>
    </row>
  </sheetData>
  <sheetProtection algorithmName="SHA-512" hashValue="mlM1hn6iH6ru9u++7xYR5+pj3cV/VB9H2K4Uy/p8p7oh51dSXNp1RwrAGXRtcZijCen0b8VGiZAaoRPAaXfvig==" saltValue="ZvmqH2fiESTW7wcYUVw8+w==" spinCount="100000" sheet="1" objects="1" scenarios="1"/>
  <mergeCells count="16">
    <mergeCell ref="A193:B193"/>
    <mergeCell ref="A196:B196"/>
    <mergeCell ref="A181:B181"/>
    <mergeCell ref="A132:B132"/>
    <mergeCell ref="A98:B98"/>
    <mergeCell ref="A145:B145"/>
    <mergeCell ref="A158:B158"/>
    <mergeCell ref="A173:B173"/>
    <mergeCell ref="A2:G2"/>
    <mergeCell ref="A1:G1"/>
    <mergeCell ref="A119:B119"/>
    <mergeCell ref="A29:B29"/>
    <mergeCell ref="A44:B44"/>
    <mergeCell ref="A60:B60"/>
    <mergeCell ref="A75:B75"/>
    <mergeCell ref="C5:G5"/>
  </mergeCell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Škývarová Hana</dc:creator>
  <cp:lastModifiedBy>Chalupski Martin</cp:lastModifiedBy>
  <cp:lastPrinted>2025-03-11T05:44:48Z</cp:lastPrinted>
  <dcterms:created xsi:type="dcterms:W3CDTF">2025-03-05T07:55:21Z</dcterms:created>
  <dcterms:modified xsi:type="dcterms:W3CDTF">2025-03-11T06:15:14Z</dcterms:modified>
</cp:coreProperties>
</file>