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kazikovaM\Documents\2025\3_OR\OR-005 - ZS Edvarda Benese – vybaveni – 1. NP U1, U2, T1, T2 (oprava povodnovych skod)\02_Podklady\"/>
    </mc:Choice>
  </mc:AlternateContent>
  <bookViews>
    <workbookView xWindow="-120" yWindow="-120" windowWidth="29040" windowHeight="15720"/>
  </bookViews>
  <sheets>
    <sheet name="pavilon U1-1.NP+U1-2.NP" sheetId="1" r:id="rId1"/>
    <sheet name="pavilon U2-1.NP" sheetId="2" r:id="rId2"/>
    <sheet name="pavilon T1-1.NP" sheetId="3" r:id="rId3"/>
    <sheet name="pavilon T2-1.NP" sheetId="4" r:id="rId4"/>
    <sheet name="CENA CELKEM" sheetId="5"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 l="1"/>
  <c r="G38" i="1"/>
  <c r="G50" i="1"/>
  <c r="G45" i="1"/>
  <c r="G44" i="1"/>
  <c r="G43" i="1"/>
  <c r="G42" i="1"/>
  <c r="G41" i="1"/>
  <c r="G40" i="1"/>
  <c r="G39" i="1"/>
  <c r="G37" i="1"/>
  <c r="G36" i="1"/>
  <c r="H35" i="1"/>
  <c r="H28" i="1"/>
  <c r="G35" i="1"/>
  <c r="G28" i="1"/>
  <c r="F28" i="1"/>
  <c r="G29" i="1"/>
  <c r="F35" i="1"/>
  <c r="F5" i="1"/>
  <c r="H5" i="1" s="1"/>
  <c r="G5" i="1"/>
  <c r="H40" i="4" l="1"/>
  <c r="G39" i="4"/>
  <c r="G40" i="4" s="1"/>
  <c r="F39" i="4"/>
  <c r="H39" i="4" s="1"/>
  <c r="G34" i="4"/>
  <c r="F34" i="4"/>
  <c r="H34" i="4" s="1"/>
  <c r="G33" i="4"/>
  <c r="F33" i="4"/>
  <c r="H33" i="4" s="1"/>
  <c r="G32" i="4"/>
  <c r="F32" i="4"/>
  <c r="H32" i="4" s="1"/>
  <c r="G31" i="4"/>
  <c r="F31" i="4"/>
  <c r="H31" i="4" s="1"/>
  <c r="G30" i="4"/>
  <c r="F30" i="4"/>
  <c r="H30" i="4" s="1"/>
  <c r="G29" i="4"/>
  <c r="F29" i="4"/>
  <c r="H29" i="4" s="1"/>
  <c r="G28" i="4"/>
  <c r="F28" i="4"/>
  <c r="H28" i="4" s="1"/>
  <c r="G186" i="1"/>
  <c r="F186" i="1"/>
  <c r="H186" i="1" s="1"/>
  <c r="H35" i="4" l="1"/>
  <c r="G35" i="4"/>
  <c r="G23" i="4"/>
  <c r="F23" i="4"/>
  <c r="H23" i="4" s="1"/>
  <c r="G22" i="4"/>
  <c r="F22" i="4"/>
  <c r="H22" i="4" s="1"/>
  <c r="G21" i="4"/>
  <c r="F21" i="4"/>
  <c r="H21" i="4" s="1"/>
  <c r="G20" i="4"/>
  <c r="F20" i="4"/>
  <c r="H20" i="4" s="1"/>
  <c r="G19" i="4"/>
  <c r="F19" i="4"/>
  <c r="H19" i="4" s="1"/>
  <c r="G18" i="4"/>
  <c r="F18" i="4"/>
  <c r="H18" i="4" s="1"/>
  <c r="G17" i="4"/>
  <c r="F17" i="4"/>
  <c r="H17" i="4" s="1"/>
  <c r="G16" i="4"/>
  <c r="F16" i="4"/>
  <c r="H16" i="4" s="1"/>
  <c r="G15" i="4"/>
  <c r="F15" i="4"/>
  <c r="H15" i="4" s="1"/>
  <c r="G14" i="4"/>
  <c r="F14" i="4"/>
  <c r="H14" i="4" s="1"/>
  <c r="G13" i="4"/>
  <c r="F13" i="4"/>
  <c r="H13" i="4" s="1"/>
  <c r="G12" i="4"/>
  <c r="F12" i="4"/>
  <c r="H12" i="4" s="1"/>
  <c r="G11" i="4"/>
  <c r="F11" i="4"/>
  <c r="H11" i="4" s="1"/>
  <c r="G10" i="4"/>
  <c r="F10" i="4"/>
  <c r="H10" i="4" s="1"/>
  <c r="G9" i="4"/>
  <c r="F9" i="4"/>
  <c r="H9" i="4" s="1"/>
  <c r="G8" i="4"/>
  <c r="F8" i="4"/>
  <c r="H8" i="4" s="1"/>
  <c r="G7" i="4"/>
  <c r="F7" i="4"/>
  <c r="H7" i="4" s="1"/>
  <c r="G6" i="4"/>
  <c r="F6" i="4"/>
  <c r="H6" i="4" s="1"/>
  <c r="G5" i="4"/>
  <c r="F5" i="4"/>
  <c r="H5" i="4" s="1"/>
  <c r="G16" i="3"/>
  <c r="F16" i="3"/>
  <c r="H16" i="3" s="1"/>
  <c r="G15" i="3"/>
  <c r="F15" i="3"/>
  <c r="H15" i="3" s="1"/>
  <c r="G14" i="3"/>
  <c r="F14" i="3"/>
  <c r="H14" i="3" s="1"/>
  <c r="G13" i="3"/>
  <c r="F13" i="3"/>
  <c r="H13" i="3" s="1"/>
  <c r="G12" i="3"/>
  <c r="F12" i="3"/>
  <c r="H12" i="3" s="1"/>
  <c r="G11" i="3"/>
  <c r="F11" i="3"/>
  <c r="H11" i="3" s="1"/>
  <c r="G9" i="3"/>
  <c r="F9" i="3"/>
  <c r="H9" i="3" s="1"/>
  <c r="G8" i="3"/>
  <c r="F8" i="3"/>
  <c r="H8" i="3" s="1"/>
  <c r="G7" i="3"/>
  <c r="F7" i="3"/>
  <c r="H7" i="3" s="1"/>
  <c r="F6" i="3"/>
  <c r="H6" i="3" s="1"/>
  <c r="G17" i="3" l="1"/>
  <c r="G19" i="3" s="1"/>
  <c r="F4" i="5" s="1"/>
  <c r="G4" i="5" s="1"/>
  <c r="H17" i="3"/>
  <c r="H19" i="3" s="1"/>
  <c r="G24" i="4"/>
  <c r="G42" i="4" s="1"/>
  <c r="F5" i="5" s="1"/>
  <c r="G5" i="5" s="1"/>
  <c r="H24" i="4"/>
  <c r="H42" i="4" s="1"/>
  <c r="G80" i="2" l="1"/>
  <c r="F80" i="2"/>
  <c r="H80" i="2" s="1"/>
  <c r="G79" i="2"/>
  <c r="F79" i="2"/>
  <c r="H79" i="2" s="1"/>
  <c r="H78" i="2"/>
  <c r="G78" i="2"/>
  <c r="F78" i="2"/>
  <c r="G77" i="2"/>
  <c r="F77" i="2"/>
  <c r="H77" i="2" s="1"/>
  <c r="G76" i="2"/>
  <c r="F76" i="2"/>
  <c r="H76" i="2" s="1"/>
  <c r="G75" i="2"/>
  <c r="F75" i="2"/>
  <c r="H75" i="2" s="1"/>
  <c r="G74" i="2"/>
  <c r="F74" i="2"/>
  <c r="H74" i="2" s="1"/>
  <c r="G73" i="2"/>
  <c r="F73" i="2"/>
  <c r="H73" i="2" s="1"/>
  <c r="G72" i="2"/>
  <c r="F72" i="2"/>
  <c r="H72" i="2" s="1"/>
  <c r="G71" i="2"/>
  <c r="F71" i="2"/>
  <c r="H71" i="2" s="1"/>
  <c r="G70" i="2"/>
  <c r="F70" i="2"/>
  <c r="H70" i="2" s="1"/>
  <c r="G69" i="2"/>
  <c r="F69" i="2"/>
  <c r="H69" i="2" s="1"/>
  <c r="G64" i="2"/>
  <c r="F64" i="2"/>
  <c r="H64" i="2" s="1"/>
  <c r="G63" i="2"/>
  <c r="F63" i="2"/>
  <c r="H63" i="2" s="1"/>
  <c r="G62" i="2"/>
  <c r="F62" i="2"/>
  <c r="H62" i="2" s="1"/>
  <c r="G61" i="2"/>
  <c r="F61" i="2"/>
  <c r="H61" i="2" s="1"/>
  <c r="G60" i="2"/>
  <c r="F60" i="2"/>
  <c r="H60" i="2" s="1"/>
  <c r="G59" i="2"/>
  <c r="F59" i="2"/>
  <c r="H59" i="2" s="1"/>
  <c r="G58" i="2"/>
  <c r="F58" i="2"/>
  <c r="H58" i="2" s="1"/>
  <c r="G57" i="2"/>
  <c r="F57" i="2"/>
  <c r="H57" i="2" s="1"/>
  <c r="G56" i="2"/>
  <c r="F56" i="2"/>
  <c r="H56" i="2" s="1"/>
  <c r="G55" i="2"/>
  <c r="F55" i="2"/>
  <c r="H55" i="2" s="1"/>
  <c r="G54" i="2"/>
  <c r="F54" i="2"/>
  <c r="H54" i="2" s="1"/>
  <c r="G53" i="2"/>
  <c r="F53" i="2"/>
  <c r="H53" i="2" s="1"/>
  <c r="G48" i="2"/>
  <c r="F48" i="2"/>
  <c r="H48" i="2" s="1"/>
  <c r="G47" i="2"/>
  <c r="F47" i="2"/>
  <c r="H47" i="2" s="1"/>
  <c r="G46" i="2"/>
  <c r="F46" i="2"/>
  <c r="H46" i="2" s="1"/>
  <c r="G45" i="2"/>
  <c r="F45" i="2"/>
  <c r="H45" i="2" s="1"/>
  <c r="G44" i="2"/>
  <c r="F44" i="2"/>
  <c r="H44" i="2" s="1"/>
  <c r="H43" i="2"/>
  <c r="G43" i="2"/>
  <c r="F43" i="2"/>
  <c r="H42" i="2"/>
  <c r="G42" i="2"/>
  <c r="F42" i="2"/>
  <c r="G41" i="2"/>
  <c r="F41" i="2"/>
  <c r="H41" i="2" s="1"/>
  <c r="G40" i="2"/>
  <c r="F40" i="2"/>
  <c r="H40" i="2" s="1"/>
  <c r="G39" i="2"/>
  <c r="F39" i="2"/>
  <c r="H39" i="2" s="1"/>
  <c r="G38" i="2"/>
  <c r="F38" i="2"/>
  <c r="H38" i="2" s="1"/>
  <c r="G37" i="2"/>
  <c r="F37" i="2"/>
  <c r="H37" i="2" s="1"/>
  <c r="G32" i="2"/>
  <c r="F32" i="2"/>
  <c r="H32" i="2" s="1"/>
  <c r="G31" i="2"/>
  <c r="F31" i="2"/>
  <c r="H31" i="2" s="1"/>
  <c r="G30" i="2"/>
  <c r="F30" i="2"/>
  <c r="H30" i="2" s="1"/>
  <c r="G29" i="2"/>
  <c r="F29" i="2"/>
  <c r="H29" i="2" s="1"/>
  <c r="G28" i="2"/>
  <c r="F28" i="2"/>
  <c r="H28" i="2" s="1"/>
  <c r="G27" i="2"/>
  <c r="F27" i="2"/>
  <c r="H27" i="2" s="1"/>
  <c r="G26" i="2"/>
  <c r="F26" i="2"/>
  <c r="H26" i="2" s="1"/>
  <c r="G25" i="2"/>
  <c r="F25" i="2"/>
  <c r="H25" i="2" s="1"/>
  <c r="G24" i="2"/>
  <c r="F24" i="2"/>
  <c r="H24" i="2" s="1"/>
  <c r="G23" i="2"/>
  <c r="F23" i="2"/>
  <c r="H23" i="2" s="1"/>
  <c r="G22" i="2"/>
  <c r="F22" i="2"/>
  <c r="H22" i="2" s="1"/>
  <c r="G21" i="2"/>
  <c r="F21" i="2"/>
  <c r="H21" i="2" s="1"/>
  <c r="G16" i="2"/>
  <c r="F16" i="2"/>
  <c r="H16" i="2" s="1"/>
  <c r="G15" i="2"/>
  <c r="F15" i="2"/>
  <c r="H15" i="2" s="1"/>
  <c r="G14" i="2"/>
  <c r="F14" i="2"/>
  <c r="H14" i="2" s="1"/>
  <c r="G13" i="2"/>
  <c r="F13" i="2"/>
  <c r="H13" i="2" s="1"/>
  <c r="G12" i="2"/>
  <c r="F12" i="2"/>
  <c r="H12" i="2" s="1"/>
  <c r="G11" i="2"/>
  <c r="F11" i="2"/>
  <c r="H11" i="2" s="1"/>
  <c r="G10" i="2"/>
  <c r="F10" i="2"/>
  <c r="H10" i="2" s="1"/>
  <c r="G9" i="2"/>
  <c r="F9" i="2"/>
  <c r="H9" i="2" s="1"/>
  <c r="G8" i="2"/>
  <c r="F8" i="2"/>
  <c r="H8" i="2" s="1"/>
  <c r="G7" i="2"/>
  <c r="F7" i="2"/>
  <c r="H7" i="2" s="1"/>
  <c r="G6" i="2"/>
  <c r="F6" i="2"/>
  <c r="H6" i="2" s="1"/>
  <c r="G5" i="2"/>
  <c r="F5" i="2"/>
  <c r="H5" i="2" s="1"/>
  <c r="G81" i="2" l="1"/>
  <c r="G65" i="2"/>
  <c r="G49" i="2"/>
  <c r="H33" i="2"/>
  <c r="G33" i="2"/>
  <c r="G17" i="2"/>
  <c r="H49" i="2"/>
  <c r="H65" i="2"/>
  <c r="H81" i="2"/>
  <c r="H17" i="2"/>
  <c r="H83" i="2" l="1"/>
  <c r="G83" i="2"/>
  <c r="F3" i="5" s="1"/>
  <c r="G3" i="5" s="1"/>
  <c r="F185" i="1"/>
  <c r="H185" i="1" s="1"/>
  <c r="H187" i="1" s="1"/>
  <c r="G185" i="1"/>
  <c r="G187" i="1" s="1"/>
  <c r="G110" i="1" l="1"/>
  <c r="F110" i="1"/>
  <c r="H110" i="1" s="1"/>
  <c r="G109" i="1"/>
  <c r="F109" i="1"/>
  <c r="H109" i="1" s="1"/>
  <c r="G108" i="1"/>
  <c r="F108" i="1"/>
  <c r="H108" i="1" s="1"/>
  <c r="G103" i="1"/>
  <c r="F103" i="1"/>
  <c r="H103" i="1" s="1"/>
  <c r="G102" i="1"/>
  <c r="F102" i="1"/>
  <c r="H102" i="1" s="1"/>
  <c r="G101" i="1"/>
  <c r="F101" i="1"/>
  <c r="H101" i="1" s="1"/>
  <c r="G100" i="1"/>
  <c r="F100" i="1"/>
  <c r="H100" i="1" s="1"/>
  <c r="G95" i="1"/>
  <c r="F95" i="1"/>
  <c r="H95" i="1" s="1"/>
  <c r="G94" i="1"/>
  <c r="F94" i="1"/>
  <c r="H94" i="1" s="1"/>
  <c r="G93" i="1"/>
  <c r="F93" i="1"/>
  <c r="H93" i="1" s="1"/>
  <c r="G92" i="1"/>
  <c r="F92" i="1"/>
  <c r="H92" i="1" s="1"/>
  <c r="G87" i="1"/>
  <c r="F87" i="1"/>
  <c r="H87" i="1" s="1"/>
  <c r="G86" i="1"/>
  <c r="F86" i="1"/>
  <c r="H86" i="1" s="1"/>
  <c r="G85" i="1"/>
  <c r="F85" i="1"/>
  <c r="H85" i="1" s="1"/>
  <c r="G84" i="1"/>
  <c r="F84" i="1"/>
  <c r="H84" i="1" s="1"/>
  <c r="G83" i="1"/>
  <c r="F83" i="1"/>
  <c r="H83" i="1" s="1"/>
  <c r="G82" i="1"/>
  <c r="F82" i="1"/>
  <c r="H82" i="1" s="1"/>
  <c r="G81" i="1"/>
  <c r="F81" i="1"/>
  <c r="H81" i="1" s="1"/>
  <c r="G80" i="1"/>
  <c r="F80" i="1"/>
  <c r="H80" i="1" s="1"/>
  <c r="G75" i="1"/>
  <c r="F75" i="1"/>
  <c r="H75" i="1" s="1"/>
  <c r="G74" i="1"/>
  <c r="F74" i="1"/>
  <c r="H74" i="1" s="1"/>
  <c r="G73" i="1"/>
  <c r="F73" i="1"/>
  <c r="H73" i="1" s="1"/>
  <c r="G72" i="1"/>
  <c r="F72" i="1"/>
  <c r="H72" i="1" s="1"/>
  <c r="G71" i="1"/>
  <c r="F71" i="1"/>
  <c r="H71" i="1" s="1"/>
  <c r="G70" i="1"/>
  <c r="F70" i="1"/>
  <c r="H70" i="1" s="1"/>
  <c r="G69" i="1"/>
  <c r="F69" i="1"/>
  <c r="H69" i="1" s="1"/>
  <c r="G68" i="1"/>
  <c r="F68" i="1"/>
  <c r="H68" i="1" s="1"/>
  <c r="G67" i="1"/>
  <c r="F67" i="1"/>
  <c r="H67" i="1" s="1"/>
  <c r="G66" i="1"/>
  <c r="F66" i="1"/>
  <c r="H66" i="1" s="1"/>
  <c r="G65" i="1"/>
  <c r="F65" i="1"/>
  <c r="H65" i="1" s="1"/>
  <c r="G60" i="1"/>
  <c r="F60" i="1"/>
  <c r="H60" i="1" s="1"/>
  <c r="G59" i="1"/>
  <c r="F59" i="1"/>
  <c r="H59" i="1" s="1"/>
  <c r="G58" i="1"/>
  <c r="F58" i="1"/>
  <c r="H58" i="1" s="1"/>
  <c r="G57" i="1"/>
  <c r="F57" i="1"/>
  <c r="H57" i="1" s="1"/>
  <c r="G56" i="1"/>
  <c r="F56" i="1"/>
  <c r="H56" i="1" s="1"/>
  <c r="G55" i="1"/>
  <c r="F55" i="1"/>
  <c r="H55" i="1" s="1"/>
  <c r="G54" i="1"/>
  <c r="F54" i="1"/>
  <c r="H54" i="1" s="1"/>
  <c r="G53" i="1"/>
  <c r="F53" i="1"/>
  <c r="H53" i="1" s="1"/>
  <c r="G52" i="1"/>
  <c r="F52" i="1"/>
  <c r="H52" i="1" s="1"/>
  <c r="G51" i="1"/>
  <c r="F51" i="1"/>
  <c r="H51" i="1" s="1"/>
  <c r="F50" i="1"/>
  <c r="H50" i="1" s="1"/>
  <c r="F45" i="1"/>
  <c r="H45" i="1" s="1"/>
  <c r="G46" i="1"/>
  <c r="F44" i="1"/>
  <c r="H44" i="1" s="1"/>
  <c r="F43" i="1"/>
  <c r="H43" i="1" s="1"/>
  <c r="F42" i="1"/>
  <c r="H42" i="1" s="1"/>
  <c r="F41" i="1"/>
  <c r="H41" i="1" s="1"/>
  <c r="F40" i="1"/>
  <c r="H40" i="1" s="1"/>
  <c r="F39" i="1"/>
  <c r="H39" i="1" s="1"/>
  <c r="F38" i="1"/>
  <c r="H38" i="1" s="1"/>
  <c r="F37" i="1"/>
  <c r="H37" i="1" s="1"/>
  <c r="F36" i="1"/>
  <c r="H36" i="1" s="1"/>
  <c r="G30" i="1"/>
  <c r="F30" i="1"/>
  <c r="H30" i="1" s="1"/>
  <c r="F29" i="1"/>
  <c r="H29" i="1" s="1"/>
  <c r="G27" i="1"/>
  <c r="F27" i="1"/>
  <c r="H27" i="1" s="1"/>
  <c r="G26" i="1"/>
  <c r="F26" i="1"/>
  <c r="H26" i="1" s="1"/>
  <c r="G25" i="1"/>
  <c r="F25" i="1"/>
  <c r="H25" i="1" s="1"/>
  <c r="G24" i="1"/>
  <c r="F24" i="1"/>
  <c r="H24" i="1" s="1"/>
  <c r="G23" i="1"/>
  <c r="F23" i="1"/>
  <c r="H23" i="1" s="1"/>
  <c r="G22" i="1"/>
  <c r="F22" i="1"/>
  <c r="H22" i="1" s="1"/>
  <c r="G21" i="1"/>
  <c r="F21" i="1"/>
  <c r="H21" i="1" s="1"/>
  <c r="G20" i="1"/>
  <c r="F20" i="1"/>
  <c r="H20" i="1" s="1"/>
  <c r="G15" i="1"/>
  <c r="F15" i="1"/>
  <c r="H15" i="1" s="1"/>
  <c r="G14" i="1"/>
  <c r="F14" i="1"/>
  <c r="H14" i="1" s="1"/>
  <c r="G13" i="1"/>
  <c r="F13" i="1"/>
  <c r="H13" i="1" s="1"/>
  <c r="G12" i="1"/>
  <c r="F12" i="1"/>
  <c r="H12" i="1" s="1"/>
  <c r="G11" i="1"/>
  <c r="F11" i="1"/>
  <c r="H11" i="1" s="1"/>
  <c r="G10" i="1"/>
  <c r="F10" i="1"/>
  <c r="H10" i="1" s="1"/>
  <c r="G9" i="1"/>
  <c r="F9" i="1"/>
  <c r="H9" i="1" s="1"/>
  <c r="G8" i="1"/>
  <c r="F8" i="1"/>
  <c r="H8" i="1" s="1"/>
  <c r="G7" i="1"/>
  <c r="F7" i="1"/>
  <c r="H7" i="1" s="1"/>
  <c r="G6" i="1"/>
  <c r="F6" i="1"/>
  <c r="H6" i="1" s="1"/>
  <c r="H46" i="1" l="1"/>
  <c r="H104" i="1"/>
  <c r="G104" i="1"/>
  <c r="G76" i="1"/>
  <c r="H96" i="1"/>
  <c r="G96" i="1"/>
  <c r="G16" i="1"/>
  <c r="G88" i="1"/>
  <c r="G61" i="1"/>
  <c r="H111" i="1"/>
  <c r="G31" i="1"/>
  <c r="G111" i="1"/>
  <c r="H88" i="1"/>
  <c r="H16" i="1"/>
  <c r="H31" i="1"/>
  <c r="H61" i="1"/>
  <c r="H76" i="1"/>
  <c r="F179" i="1" l="1"/>
  <c r="H179" i="1" s="1"/>
  <c r="G179" i="1"/>
  <c r="F180" i="1"/>
  <c r="G180" i="1"/>
  <c r="H180" i="1"/>
  <c r="G174" i="1"/>
  <c r="F174" i="1"/>
  <c r="H174" i="1" s="1"/>
  <c r="G173" i="1"/>
  <c r="F173" i="1"/>
  <c r="H173" i="1" s="1"/>
  <c r="G172" i="1"/>
  <c r="F172" i="1"/>
  <c r="H172" i="1" s="1"/>
  <c r="G171" i="1"/>
  <c r="F171" i="1"/>
  <c r="H171" i="1" s="1"/>
  <c r="G170" i="1"/>
  <c r="F170" i="1"/>
  <c r="H170" i="1" s="1"/>
  <c r="G169" i="1"/>
  <c r="F169" i="1"/>
  <c r="H169" i="1" s="1"/>
  <c r="G168" i="1"/>
  <c r="F168" i="1"/>
  <c r="H168" i="1" s="1"/>
  <c r="G167" i="1"/>
  <c r="F167" i="1"/>
  <c r="H167" i="1" s="1"/>
  <c r="G166" i="1"/>
  <c r="F166" i="1"/>
  <c r="H166" i="1" s="1"/>
  <c r="G165" i="1"/>
  <c r="F165" i="1"/>
  <c r="H165" i="1" s="1"/>
  <c r="G164" i="1"/>
  <c r="F164" i="1"/>
  <c r="H164" i="1" s="1"/>
  <c r="G163" i="1"/>
  <c r="F163" i="1"/>
  <c r="H163" i="1" s="1"/>
  <c r="G158" i="1"/>
  <c r="F158" i="1"/>
  <c r="H158" i="1" s="1"/>
  <c r="G157" i="1"/>
  <c r="F157" i="1"/>
  <c r="H157" i="1" s="1"/>
  <c r="G156" i="1"/>
  <c r="F156" i="1"/>
  <c r="H156" i="1" s="1"/>
  <c r="G155" i="1"/>
  <c r="F155" i="1"/>
  <c r="H155" i="1" s="1"/>
  <c r="G154" i="1"/>
  <c r="F154" i="1"/>
  <c r="H154" i="1" s="1"/>
  <c r="G153" i="1"/>
  <c r="F153" i="1"/>
  <c r="H153" i="1" s="1"/>
  <c r="G152" i="1"/>
  <c r="F152" i="1"/>
  <c r="H152" i="1" s="1"/>
  <c r="G151" i="1"/>
  <c r="F151" i="1"/>
  <c r="H151" i="1" s="1"/>
  <c r="G150" i="1"/>
  <c r="F150" i="1"/>
  <c r="H150" i="1" s="1"/>
  <c r="G149" i="1"/>
  <c r="F149" i="1"/>
  <c r="H149" i="1" s="1"/>
  <c r="G148" i="1"/>
  <c r="F148" i="1"/>
  <c r="H148" i="1" s="1"/>
  <c r="G147" i="1"/>
  <c r="F147" i="1"/>
  <c r="H147" i="1" s="1"/>
  <c r="G142" i="1"/>
  <c r="F142" i="1"/>
  <c r="H142" i="1" s="1"/>
  <c r="G141" i="1"/>
  <c r="F141" i="1"/>
  <c r="H141" i="1" s="1"/>
  <c r="G140" i="1"/>
  <c r="F140" i="1"/>
  <c r="H140" i="1" s="1"/>
  <c r="G139" i="1"/>
  <c r="F139" i="1"/>
  <c r="H139" i="1" s="1"/>
  <c r="G138" i="1"/>
  <c r="F138" i="1"/>
  <c r="H138" i="1" s="1"/>
  <c r="G137" i="1"/>
  <c r="F137" i="1"/>
  <c r="H137" i="1" s="1"/>
  <c r="G136" i="1"/>
  <c r="F136" i="1"/>
  <c r="H136" i="1" s="1"/>
  <c r="G135" i="1"/>
  <c r="F135" i="1"/>
  <c r="H135" i="1" s="1"/>
  <c r="G134" i="1"/>
  <c r="F134" i="1"/>
  <c r="H134" i="1" s="1"/>
  <c r="G133" i="1"/>
  <c r="F133" i="1"/>
  <c r="H133" i="1" s="1"/>
  <c r="G132" i="1"/>
  <c r="F132" i="1"/>
  <c r="H132" i="1" s="1"/>
  <c r="G131" i="1"/>
  <c r="F131" i="1"/>
  <c r="H131" i="1" s="1"/>
  <c r="G126" i="1"/>
  <c r="F126" i="1"/>
  <c r="H126" i="1" s="1"/>
  <c r="G125" i="1"/>
  <c r="F125" i="1"/>
  <c r="H125" i="1" s="1"/>
  <c r="G124" i="1"/>
  <c r="F124" i="1"/>
  <c r="H124" i="1" s="1"/>
  <c r="G123" i="1"/>
  <c r="F123" i="1"/>
  <c r="H123" i="1" s="1"/>
  <c r="G122" i="1"/>
  <c r="F122" i="1"/>
  <c r="H122" i="1" s="1"/>
  <c r="G121" i="1"/>
  <c r="F121" i="1"/>
  <c r="H121" i="1" s="1"/>
  <c r="G120" i="1"/>
  <c r="F120" i="1"/>
  <c r="H120" i="1" s="1"/>
  <c r="G119" i="1"/>
  <c r="F119" i="1"/>
  <c r="H119" i="1" s="1"/>
  <c r="G118" i="1"/>
  <c r="F118" i="1"/>
  <c r="H118" i="1" s="1"/>
  <c r="G117" i="1"/>
  <c r="F117" i="1"/>
  <c r="H117" i="1" s="1"/>
  <c r="G116" i="1"/>
  <c r="F116" i="1"/>
  <c r="H116" i="1" s="1"/>
  <c r="G115" i="1"/>
  <c r="F115" i="1"/>
  <c r="H115" i="1" s="1"/>
  <c r="G181" i="1" l="1"/>
  <c r="H181" i="1"/>
  <c r="G175" i="1"/>
  <c r="G143" i="1"/>
  <c r="G159" i="1"/>
  <c r="H175" i="1"/>
  <c r="G127" i="1"/>
  <c r="H159" i="1"/>
  <c r="H127" i="1"/>
  <c r="H143" i="1"/>
  <c r="H189" i="1" l="1"/>
  <c r="G189" i="1"/>
  <c r="F2" i="5" s="1"/>
  <c r="G2" i="5" s="1"/>
  <c r="G6" i="5" s="1"/>
  <c r="F6" i="5" l="1"/>
</calcChain>
</file>

<file path=xl/sharedStrings.xml><?xml version="1.0" encoding="utf-8"?>
<sst xmlns="http://schemas.openxmlformats.org/spreadsheetml/2006/main" count="932" uniqueCount="423">
  <si>
    <t>kmenová učebna 2.22</t>
  </si>
  <si>
    <t>č.pol.</t>
  </si>
  <si>
    <t>název položky</t>
  </si>
  <si>
    <t>popis položky</t>
  </si>
  <si>
    <t>ks</t>
  </si>
  <si>
    <t>cena bez DPH</t>
  </si>
  <si>
    <t>cena s DPH</t>
  </si>
  <si>
    <t>celkem bez DPH</t>
  </si>
  <si>
    <t>celkem s DPH</t>
  </si>
  <si>
    <t>U1.2.25</t>
  </si>
  <si>
    <t>učitelská katedra - vzorek katedry</t>
  </si>
  <si>
    <t>760 x 1300 x 680 mm (V x Š x H) - tolerance ±5%
Učitelská katedra, celosvařená konstrukce, nohy jekl min.30x30x2mm ostatní konstrukce z min. 40x20x1,5mm. Kompaktní deska o síle min.12mm, připevněna pevnostním bezšroubovým lepením k jeklové konstrukci. Hrany kompaktní desky broušené, rohy zaobleny, zadní deska vývýšena nad pracovní plochou, LTD min. 18 mm,  ABS hrany, připevněna pomocí závrtných matic. Kovové prvky opatřeny vypalovanou barvou dle vzorníku RAL.</t>
  </si>
  <si>
    <t>U1.2.26</t>
  </si>
  <si>
    <t>Učitelská židle - vzorek židle</t>
  </si>
  <si>
    <t>Designová učitelská židle, sedák s odolností proti prodření min. 100 tis. zátěžových cyklů, opěrák ze síťoviny, kříž pětiramenný černý plast o průměru 70cm, kolečka tvrdá - brzděná, posuv sedáku 60mm, bederní opěra výškově stavitelná, područky multifunkční, ovládací mechanika se samonastavitelným přítlakem. Min. nosnost požadujeme 120kg.</t>
  </si>
  <si>
    <t>U1.2.27</t>
  </si>
  <si>
    <t>uzavíratelná skříňka na kolečkách</t>
  </si>
  <si>
    <t>770 x 1040 x 470 mm (V x Š x H) - tolerance ±5%
Konstrukce: LTD min. 18 mm, lepená konstrukce, 2 mm ABS hrany, 
Horní část se zásuvkou, dolní část dvéřová s policemi. Ve spodní části jekl 40 x 20 mm pro zpěvnění celé konstrukce. Na kolečkách. Kovové prvky opatřeny vypalovanou barvou dle vzorníku RAL. Zámek.</t>
  </si>
  <si>
    <t>U1.2.28</t>
  </si>
  <si>
    <t>žákovská jednolavice, velikost 5 a 6  - vzorek lavice velikost 6</t>
  </si>
  <si>
    <t>Žákovská jednolavice, rozměr desky: 70x50 cm (š.hl.) tolerance +-5%
konstrukce celosvařená v kombinaci plochoválný profil o prům. 50x30mm, síla stěny min. 2mm, jelový profil 50x30mm, síla stěny min. 1,5mm. Horní část pro uchycení pracovní desky z jeklového profilu 50x30x2mm. Včetně plastového boxu. Kompaktní deska o síle min.12mm, připevněna pevnostním bezšroubovým lepením k jeklové konstrukci. Hrany kompaktní desky broušené, rohy min. R10. Včetně plastových koncovek - obdelníkový návlek plastový s úkosem a rektifikací. Povrchová úprava práškovou vypalovací barvou dle vzorníku RAL. Deska šedá/bílá barva s černou broušenou hranou. Včetně háčku.</t>
  </si>
  <si>
    <t>U1.2.29</t>
  </si>
  <si>
    <t>žákovská židle - vzorek židle</t>
  </si>
  <si>
    <t>Židle tvořená plastovou skořepinou se závrtnými maticemi, fixovanou k pružnému trubkovému rámu v tvaru "C" vyrobeného z ohýbaného trubkového profilu, průměr min. 22 mm. Nohy židle osazeny plastovými návleky a kolébkami zabraňujícími poškrábání podlahy. Plastová skořepina vyrobena z výlisku PP s výztužnými žebry a průhmatem pro snadnou manipulaci, povrchová úprava odolná proti UV záření.</t>
  </si>
  <si>
    <t>U1.2.30</t>
  </si>
  <si>
    <t>skříňová sestava</t>
  </si>
  <si>
    <t>Sestava skříní do výklenku (nutno doměřit na místě) ) tolerance +-5% hl.43 cm, v. 180cm
1x skříň vysoká uzavřená - dvoudvéřová š. 90cm (tolerance +-5%) s policemi
Konstrukce: LTD min. 18 mm, lepená konstrukce, 2 mm ABS hrany, 4x rektifikační šrouby. Ve spodní části jekl 40 x 20 mm pro zpěvnění celé konstrukce. Kovové prvky opatřeny vypalovanou barvou dle vzorníku RAL.</t>
  </si>
  <si>
    <t>U1.2.31</t>
  </si>
  <si>
    <t xml:space="preserve">skříňová sestava </t>
  </si>
  <si>
    <t>Sestava skříní do výklenku (nutno doměřit na místě) ) tolerance +-5% hl.43 cm, v. 180cm
1x skříň otevřená š.110 cm (tolerance +-5%) s přihrádkami
Konstrukce: LTD min. 18 mm, lepená konstrukce, 2 mm ABS hrany, 4x rektifikační šrouby. Ve spodní části jekl 40 x 20 mm pro zpěvnění celé konstrukce. Kovové prvky opatřeny vypalovanou barvou dle vzorníku RAL.</t>
  </si>
  <si>
    <t>U1.2.32</t>
  </si>
  <si>
    <t>skříňka nízká
s 12x úložným boxem</t>
  </si>
  <si>
    <t xml:space="preserve">770 x 1040 x 470 mm (V x Š x H) - tolerance ±5%
Konstrukce: LTD min. 18 mm, lepená konstrukce, 2 mm ABS hrany, 4x rektifikační šrouby. 
Skříň s 12 úložnými boxy. </t>
  </si>
  <si>
    <t>U1.2.33</t>
  </si>
  <si>
    <t>sedací nábytek - sestava</t>
  </si>
  <si>
    <t>Moderní sedáky do učeben: sestava 8x 40x40x40cm, 1x 80x40x40, 1x120x40x40. Sedáky jsou vyrobeny z odolné potahované látky odoblné vůči otěru, s min. 95 000 cyklů . Gramáž min. 470g/bm. Materiál 100 Polyester, hořlavost min. B1.</t>
  </si>
  <si>
    <t>U1.2.34</t>
  </si>
  <si>
    <t>nástěnka - vzorek o průměru cca 50cm</t>
  </si>
  <si>
    <t>Sestava 3 šestihranných nástěnek v rovnoběžných hranách min. 1000mm. Korpus nástěnky z vpichového dřevitého materiálu tl.12mm a kobercové textilie tl. 2-3mm. Celá nástěnka je zasazena v eloxovaném hlinikovém rámu s plastovými rádiusovými rohy. Kotvení nástěnky musí být systémové ve všech 6ti rozích. Nástěnky se sestavují bez mezer do pláství. součástí dodávky je i kotvícíc materiál.  Dodavetel musí předložit vzorkovník s min. výběrem ze 7-mi dekorů kobercové textilie.</t>
  </si>
  <si>
    <t>U1.2.35</t>
  </si>
  <si>
    <t>koberec</t>
  </si>
  <si>
    <t>min. rozměr 4x6m, ze dvou kusů koberců, koberec se složení 100% PP, hygienický atest, výška rouna 7mm</t>
  </si>
  <si>
    <t>U1.2.36</t>
  </si>
  <si>
    <t>doprava a montáž</t>
  </si>
  <si>
    <t>doprava včetně montáže nábytku</t>
  </si>
  <si>
    <t>Celkem učebna:</t>
  </si>
  <si>
    <t xml:space="preserve">kmenová učebna 2.23 </t>
  </si>
  <si>
    <t>U1.2.37</t>
  </si>
  <si>
    <t>U1.2.38</t>
  </si>
  <si>
    <t>U1.2.39</t>
  </si>
  <si>
    <t>U1.2.40</t>
  </si>
  <si>
    <t>žákovská jednolavice šipka - vzorek jednolavice</t>
  </si>
  <si>
    <t>žákovská jednolavice ve tvaru šipky s možností sestavit do jednoho celku bez prostoru mezi deskami. Rozměr: 760 x 700 x 600 mm (V x Š x H) - tolerance ±5%. Konstrukce: třínohová celosvařená celosvařená z trubkového profilu, nohy: min. 40mm, síla stěny min. 2mm. Přední noha na dvojtém kolečku o min. průměu 75cm pro snadnou manipulaci se stolem.  Horní konstrukce pro uchycení pracovní desky z jeklového profilu min.40x20x1,5mm. Kompaktní deska o síle min.12mm, připevněna pevnostním bezšroubovým lepením k jeklové konstrukci. Hrany kompaktní desky broušené, rohy zaobleny R10. Střední šipkový úhel bude v úhlu tak, aby se daly stoly středovou šipkou k sobě skládat. Kovové prvky opatřeny vypalovanou barvou dle vzorníku RAL.</t>
  </si>
  <si>
    <t>U1.2.41</t>
  </si>
  <si>
    <t>U1.2.42</t>
  </si>
  <si>
    <t>Sestava skříní do výklenku (nutno doměřit na místě) ) tolerance +-5% hl.43 cm, v. 180cm
1x skříň vysoká  uzavřená - dvoudvéřová š. 90cm (tolerance +-5%) s policemi
1x policová otevřená š. 50 cm, s policemi
Konstrukce: LTD min. 18 mm, lepená konstrukce, 2 mm ABS hrany, 4x rektifikační šrouby. Ve spodní části jekl 40 x 20 mm pro zpěvnění celé konstrukce. Kovové prvky opatřeny vypalovanou barvou dle vzorníku RAL.</t>
  </si>
  <si>
    <t>U1.2.43</t>
  </si>
  <si>
    <t>U1.2.44</t>
  </si>
  <si>
    <t>U1.2.45</t>
  </si>
  <si>
    <t>U1.2.46</t>
  </si>
  <si>
    <t>U1.2.47</t>
  </si>
  <si>
    <t>U1.2.48</t>
  </si>
  <si>
    <t>kmenová učebna 2.24</t>
  </si>
  <si>
    <t>U1.2.49</t>
  </si>
  <si>
    <t>U1.2.50</t>
  </si>
  <si>
    <t>U1.2.51</t>
  </si>
  <si>
    <t>U1.2.52</t>
  </si>
  <si>
    <t>U1.2.53</t>
  </si>
  <si>
    <t>U1.2.54</t>
  </si>
  <si>
    <t>Sestava skříní do výklenku (nutno doměřit na místě) ) tolerance +-5% hl.43 cm, v. 180cm
2x skříň vysoká  uzavřená - dvoudvéřová š. 80cm (tolerance +-5%) s policemi
Konstrukce: LTD min. 18 mm, lepená konstrukce, 2 mm ABS hrany, 4x rektifikační šrouby. Ve spodní části jekl 40 x 20 mm pro zpěvnění celé konstrukce. Kovové prvky opatřeny vypalovanou barvou dle vzorníku RAL.</t>
  </si>
  <si>
    <t>U1.2.55</t>
  </si>
  <si>
    <t>U1.2.56</t>
  </si>
  <si>
    <t>U1.2.57</t>
  </si>
  <si>
    <t>U1.2.58</t>
  </si>
  <si>
    <t>U1.2.59</t>
  </si>
  <si>
    <t>U1.2.60</t>
  </si>
  <si>
    <t>kmenová učebna 2.25</t>
  </si>
  <si>
    <t>U1.2.61</t>
  </si>
  <si>
    <t>U1.2.62</t>
  </si>
  <si>
    <t>U1.2.63</t>
  </si>
  <si>
    <t>U1.2.64</t>
  </si>
  <si>
    <t>U1.2.65</t>
  </si>
  <si>
    <t>U1.2.66</t>
  </si>
  <si>
    <t>U1.2.67</t>
  </si>
  <si>
    <t>Sestava skříní do výklenku (nutno doměřit na místě) ) tolerance +-5% hl.43 cm, v. 180cm
1x skříň otevřená š.115 cm (tolerance +-5%) s přihrádkami
Konstrukce: LTD min. 18 mm, lepená konstrukce, 2 mm ABS hrany, 4x rektifikační šrouby. Ve spodní části jekl 40 x 20 mm pro zpěvnění celé konstrukce. Kovové prvky opatřeny vypalovanou barvou dle vzorníku RAL.</t>
  </si>
  <si>
    <t>U1.2.68</t>
  </si>
  <si>
    <t>U1.2.69</t>
  </si>
  <si>
    <t>U1.2.70</t>
  </si>
  <si>
    <t>U1.2.71</t>
  </si>
  <si>
    <t>U1.2.72</t>
  </si>
  <si>
    <t>U1.2.86</t>
  </si>
  <si>
    <t>Katedra pro učitele: 760 x 1300 x 680 mm (V x Š x H) - tolerance ±5%
Učitelská katedra, celosvařená konstrukce, nohy jekl min.30x30x2mm ostatní konstrukce z min. 40x20x1,5mm. Stolová deska o síle 25mm, směrem k sedícímu hraněna PUR litou hranou se sklonem ergonomické pozvolna skosené hrany v úhlu 20-25 stupňů. Zadní deska vývýšena nad pracovní plochou, LTD min. 18 mm,  ABS hrany, připevněna pomocí závrtných matic. Kovové prvky opatřeny vypalovanou barvou dle vzorníku RAL. Včetně 26x zásuvkového kontejneru na kolečkách 61x41x58cm  - tolerance ±5%. Zadní deska dekor dřeva.</t>
  </si>
  <si>
    <t>Katedra pro učitele - vzorek katedry</t>
  </si>
  <si>
    <t>U1.2.85</t>
  </si>
  <si>
    <t>Sborovna 2.20</t>
  </si>
  <si>
    <t>KVALIFIKOVANÝ CENOVÝ ODHAD</t>
  </si>
  <si>
    <t xml:space="preserve">ZÁKLADNÍ ŠKOLA E.BENEŠE, OPAVA  </t>
  </si>
  <si>
    <t>kmenová učebna 1.08 - 5. třída</t>
  </si>
  <si>
    <t>760 x 1300 x 680 mm (V x Š x H) - tolerance ±5%
Učitelská katedra, celosvařená konstrukce, nohy jekl min.30x30x2mm ostatní konstrukce z min. 40x20x1,5mm. Kompaktní deska o síle min.12mm, připevněna pevnostním bezšroubovým lepením k jeklové konstrukci. Hrany kompaktní desky broušené, rohy zaobleny, zadní deska vývýšena nad pracovní plochou, LTD min. 18 mm,  ABS hrany, připevněna pomocí závrtných matic.Kovové prvky opatřeny vypalovanou barvou dle vzorníku RAL.</t>
  </si>
  <si>
    <t>770 x 1040 x 470 mm (V x Š x H) - tolerance ±5%
Konstrukce: LTD min. 18 mm, lepená konstrukce, 2 mm ABS hrany.
Horní část se zásuvkou, dolní část dvéřová s policemi. Ve spodní části jekl 40 x 20 mm pro zpěvnění celé konstrukce. Na kolečkách. Kovové prvky opatřeny vypalovanou barvou dle vzorníku RAL. Zámek.</t>
  </si>
  <si>
    <t>Sestava skříní do výklenku (nutno doměřit na místě) ) tolerance +-5% hl.43 cm, v. 180cm
2x skříň vysoká  uzavřená - dvoudvéřová š. 90cm (tolerance +-5%) s policemi
1x skříň otevřená š.125cm (tolerance +-5%) s přihrádkami
Konstrukce: LTD min. 18 mm, lepená konstrukce, 2 mm ABS hrany, 4x rektifikační šrouby. Ve spodní části jekl 40 x 20 mm pro zpěvnění celé konstrukce. Kovové prvky opatřeny vypalovanou barvou dle vzorníku RAL.</t>
  </si>
  <si>
    <t>skříňová sestava nízká s boxy</t>
  </si>
  <si>
    <t>770 x 1040 x 470 mm (V x Š x H) - tolerance ±5%
Konstrukce: LTD min. 18 mm, lepená konstrukce, 2 mm ABS hrany, 4x rektifikační šrouby. 
Skříň s 12 úložnými boxy. Ve spodní části jekl 40 x 20 mm pro zpěvnění celé konstrukce. Kovové prvky opatřeny vypalovanou barvou dle vzorníku RAL. Včetně 12 boxů.</t>
  </si>
  <si>
    <t>Moderní sedáky do učeben: sestava 8x 40x40x40cm, 1x 80x40x40, 1x120x40x40  - tolerance ±5%. Sedáky jsou vyrobeny z odolné potahované látky odoblné vůči otěru, s min. 95 000 cyklů . Gramáž min. 470g/bm. Materiál 100 Polyester, hořlavost min. B1.</t>
  </si>
  <si>
    <t>min. rozměr 4x6m  - tolerance ±5%, ze dvou kusů koberců, koberec se složení 100% PP, hygienický atest, výška rouna 7mm</t>
  </si>
  <si>
    <t>kmenová učebna 1.09</t>
  </si>
  <si>
    <t>770 x 1040 x 470 mm (V x Š x H) - tolerance ±5%
Konstrukce: LTD min. 18 mm, lepená konstrukce, 2 mm ABS hrany
Horní část se zásuvkou, dolní část dvéřová s policemi. Ve spodní části jekl 40 x 20 mm pro zpěvnění celé konstrukce. Na kolečkách. Kovové prvky opatřeny vypalovanou barvou dle vzorníku RAL. Zámek.</t>
  </si>
  <si>
    <t>Sestava skříní do výklenku (nutno doměřit na místě) ) tolerance +-5% hl.43 cm, v. 180cm
2x skříň vysoká  uzavřená - dvoudvéřová   š. 80cm (tolerance +-5%) s policemi
1x skříň otevřená š.115 cm (tolerance +-5%) s přihrádkami
Konstrukce: LTD min. 18 mm, lepená konstrukce, 2 mm ABS hrany, 4x rektifikační šrouby. Ve spodní části jekl 40 x 20 mm pro zpěvnění celé konstrukce. Kovové prvky opatřeny vypalovanou barvou dle vzorníku RAL.</t>
  </si>
  <si>
    <t>kmenová učebna 1.10 6-9 třída</t>
  </si>
  <si>
    <t>Sestava skříní do výklenku (nutno doměřit na místě) ) tolerance +-5% hl.43 cm, v. 180cm
1x skříň vysoká  uzavřená - dvoudvéřová š. 90cm (tolerance +-5%) s policemi
1x skříň otevřená š.70 cm (tolerance +-5%) s přihrádkami
Konstrukce: LTD min. 18 mm, lepená konstrukce, 2 mm ABS hrany, 4x rektifikační šrouby. Ve spodní části jekl 40 x 20 mm pro zpěvnění celé konstrukce. Kovové prvky opatřeny vypalovanou barvou dle vzorníku RAL.</t>
  </si>
  <si>
    <t>kmenová učebna 1.11</t>
  </si>
  <si>
    <t>770 x 1040 x 470 mm (V x Š x H) - tolerance ±5%
Konstrukce: LTD min. 18 mm, lepená konstrukce, 2 mm ABS hrany, 4x rektifikační šrouby. 
Horní část se zásuvkou, dolní část dvéřová s policemi. Ve spodní části jekl 40 x 20 mm pro zpěvnění celé konstrukce. Na kolečkách. Kovové prvky opatřeny vypalovanou barvou dle vzorníku RAL. Zámek.</t>
  </si>
  <si>
    <t>Sestava skříní do výklenku (nutno doměřit na místě) ) tolerance +-5% hl.43 cm, v. 180cm
1x skříň vysoká  uzavřená - dvoudvéřová   š. 80cm (tolerance +-5%) s policemi
1x policová otevřená š. 35cm, s policemi
1x skříň otevřená š.95 cm (tolerance +-5%) s přihrádkami
Konstrukce: LTD min. 18 mm, lepená konstrukce, 2 mm ABS hrany, 4x rektifikační šrouby. Ve spodní části jekl 40 x 20 mm pro zpěvnění celé konstrukce. Kovové prvky opatřeny vypalovanou barvou dle vzorníku RAL.</t>
  </si>
  <si>
    <t>kmenová učebna 1.22</t>
  </si>
  <si>
    <t>Sestava skříní do výklenku (nutno doměřit na místě) ) tolerance +-5% hl.43 cm, v. 180cm
2x skříň vysoká  uzavřená - dvoudvéřová  š. 80cm (tolerance +-5%) s policemi
1x skříň otevřená š.95 cm (tolerance +-5%) s přihrádkami
Konstrukce: LTD min. 18 mm, lepená konstrukce, 2 mm ABS hrany, 4x rektifikační šrouby. Ve spodní části jekl 40 x 20 mm pro zpěvnění celé konstrukce. Kovové prvky opatřeny vypalovanou barvou dle vzorníku RAL.</t>
  </si>
  <si>
    <t>školní knihovna (1.23+1.24+1.25)</t>
  </si>
  <si>
    <t>knihovna</t>
  </si>
  <si>
    <t>1800 x 900 x 430 mm (V x Š x H) - tolerance ±5%
Konstrukce: LTD min. 18 mm, lepená konstrukce, 2 mm ABS hrany. Celá konstrukce je zpevněna kovovým profilem 40 x 20 mm ve spodní části. 4x rektifikační šrouby.
Horní část: 2x stavitelná police
Dolní část: 2x stavitelná police</t>
  </si>
  <si>
    <t>Knihovna oboustranná na kolečkách</t>
  </si>
  <si>
    <t xml:space="preserve">7000 x 470 x 810 mm (V x Š x H) - tolerance ±5%Oboustranná knihovna s kolečky. Z čelní strany police a police na vystavení knih. V dolní části otevřené police na hry. Boky zaoblené. </t>
  </si>
  <si>
    <t>sedací nábytek sada</t>
  </si>
  <si>
    <t>Stůl s kovovou podnoží - půlkruhový</t>
  </si>
  <si>
    <t>Stůl půlkruhového tvaru - výška 760 mm, šířka rovné strany 1300 mm, hloubka 650 mm  - tolerance rozměrů ±5%
Konstrukce: rámová celosvařencová konstrukce stolu je tvořena jeklem 30 x 30 x 2 mm v kombinaci s jeklem 30 x 30 x 2 mm s povrchovou úpravou práškovou vypalovací barvou v odstínech dle vzorníku RAL. Nohy jsou opatřeny rektifikačními šrouby. 
Pracovní deska: vyrobena z laminované dřevotřískové desky tl.18 mm s olepením plastovou hranou o tloušťce 2 mm. Stolová deska je s rámem spojena pomocí závrtných matic a šroubů s metrickým závitem, ABS hrany.</t>
  </si>
  <si>
    <t>židle do knihovny</t>
  </si>
  <si>
    <t xml:space="preserve">Stohovatelná stolička, stohovatelnost 3ks, z min. 50% recyklovaný plast v robustním designu, jednokusový materiál, rozměry: 450 x 420 x 420 mm (V x Š x H) - tolerance ±5%, materiál: PP, skleněné vlákno. </t>
  </si>
  <si>
    <t>cca 50m2, koberec vysokozátěžový, nutno zaměřit na místě</t>
  </si>
  <si>
    <t>podsedáky</t>
  </si>
  <si>
    <t>20 dílů včetně stojanu na podsedáky</t>
  </si>
  <si>
    <t>Celkem:</t>
  </si>
  <si>
    <t>školní šatna 1.06</t>
  </si>
  <si>
    <t>šatní skříňka 4</t>
  </si>
  <si>
    <t>1850 x 600 x 500 mm (V x Š x H) - tolerance ±5%
Konstrukce: kvalitní ocelový plech
Vybavení každého oddělení: 1x police, 1x tyč na ramínka, 3 háčky, zámek + 2 klíče.
Dveře každého oddělení jsou vybaveny větracími otvory.</t>
  </si>
  <si>
    <t>šatní skříňka 6</t>
  </si>
  <si>
    <t>1850 x 900 x 500 mm (V x Š x H) - tolerance ±5%
Konstrukce: kvalitní ocelový plech
Vybavení každého oddělení: 1x police, 1x tyč na ramínka, 3 háčky, zámek + 2 klíče.
Dveře každého oddělení jsou vybaveny větracími otvory.</t>
  </si>
  <si>
    <t>Moderní sedák 180stupňů, do šaten s vnitřní opěrkou. Sedáky a opěrky jsou potažené polyesterovou potahovou látkou odolnou proti otěrům min. 100 000 cyklů. Atest nehořlavosti. Kovové konstrukce jsou práškovou barvou. Min. výška sedáku 44cm, 200 x 100 x 73 cm  - tolerance ±5%</t>
  </si>
  <si>
    <t>doprava a montáž nábytku</t>
  </si>
  <si>
    <t>vstupní hala 1.04</t>
  </si>
  <si>
    <t xml:space="preserve">recepce </t>
  </si>
  <si>
    <t>Recepce - rozměry 1100 (výška stolní desky 760) x 2000 x 800 mm (V x Š x H) - tolerance ±5%
Konstrukce: LTD min. 25 mm, lepená konstrukce, horní pracovní deska  ABS hrany, 4x rektifikační šrouby. Záda z LTD 18mm v plné délce. Na horní pracovní desce police: v zadní části police se zády š. 15cm se zoblenými rohy ABS hrany.  Včetně židle: Designová učitelská židle, sedák s odolností proti prodření min. 100 tis. zátěžových cyklů, opěrák ze síťoviny, kříž pětiramenný černý plast o průměru 70cm, kolečka tvrdá - brzděná, posuv sedáku 60mm, bederní opěra výškově stavitelná, područky multifunkční, ovládací mechanika se samonastavitelným přítlakem. Min. nosnost požadujeme 120kg.</t>
  </si>
  <si>
    <t>1x Konfereční trojsedačka: Konferenční čalouněná trojsedačka, kovová podnož a područky, Barva dle vzorníku. Šířka 1690 mm. Tolerance rozměrů ±5%
1x Konferenční čalouněná sedačka, kovová podnož a područky, Barva dle vzorníku. 
Šířka 590 mm. Tolerance rozměrů ±5%</t>
  </si>
  <si>
    <t>informační panel</t>
  </si>
  <si>
    <t>Informační panel, minimální požadavky:
•	Vlastní správa obsahu díky webové aplikaci dle individuálních potřeb školy
•	Zóna pro zveřejňování informací školy
•	Možnost vkládání souborů, fotografií, videí, novinek, aktivit a akcí 
•	Možnost využívat tlačítko s jídelníčkem
•	Možnost plánování vysílání obsahu prostřednictvím webové aplikace včetně kalendáře
•	Propojení na webové stránky školy
•	Zajištění obsahu vysílání s pravidelnou aktualizací každé 2 týdny po dobu trvání smlouvy
•	Obsah vysílání vhodný pro cílovou skupinu žáků ve spolupráci s partnery a odbornými garanty
•	Zajištění interaktivních prvků - hry, kvízy, 3D prohlídky, zprávy atd
•	Intuitivní dotykové ovládání 
•	Rozměry panelu min. 150 cm x 70 cm x 10 cm, max. 180 cm x 90 cm x 11 cm, úhlopříčka 50 až 55“
•	Pevné a bezpečné ukotvení na stěnu
•	Připojení do el. sítě na 230 V
•	Možnost wifi propojení se sítí
•	Reprezentativní variabilní vzhled 
•	Bezpečná konstrukce se zakulacenými rohy a odolnost proti poškození</t>
  </si>
  <si>
    <t>herna 1.13</t>
  </si>
  <si>
    <t>U1.1.1</t>
  </si>
  <si>
    <t>U1.1.2</t>
  </si>
  <si>
    <t>U1.1.3</t>
  </si>
  <si>
    <t>U1.1.4</t>
  </si>
  <si>
    <t>U1.1.5</t>
  </si>
  <si>
    <t>U1.1.6</t>
  </si>
  <si>
    <t>U1.1.7</t>
  </si>
  <si>
    <t>U1.1.8</t>
  </si>
  <si>
    <t>sedací nábytek - sestava, vzorek 1ks kostky 40x40x40</t>
  </si>
  <si>
    <t>U1.1.9</t>
  </si>
  <si>
    <t>U1.1.10</t>
  </si>
  <si>
    <t>U1.1.11</t>
  </si>
  <si>
    <t>U1.1.12</t>
  </si>
  <si>
    <t>U1.1.13</t>
  </si>
  <si>
    <t>U1.1.14</t>
  </si>
  <si>
    <t>U1.1.16</t>
  </si>
  <si>
    <t>U1.1.17</t>
  </si>
  <si>
    <t>U1.1.18</t>
  </si>
  <si>
    <t>U1.1.19</t>
  </si>
  <si>
    <t>U1.1.20</t>
  </si>
  <si>
    <t>U1.1.21</t>
  </si>
  <si>
    <t>U1.1.22</t>
  </si>
  <si>
    <t>U1.1.23</t>
  </si>
  <si>
    <t>U1.1.24</t>
  </si>
  <si>
    <t>U1.1.25</t>
  </si>
  <si>
    <t>U1.1.26</t>
  </si>
  <si>
    <t>U1.1.27</t>
  </si>
  <si>
    <t>U1.1.28</t>
  </si>
  <si>
    <t>U1.1.29</t>
  </si>
  <si>
    <t>U1.1.30</t>
  </si>
  <si>
    <t>U1.1.31</t>
  </si>
  <si>
    <t>U1.1.32</t>
  </si>
  <si>
    <t>U1.1.33</t>
  </si>
  <si>
    <t>U1.1.34</t>
  </si>
  <si>
    <t>U1.1.35</t>
  </si>
  <si>
    <t>U1.1.36</t>
  </si>
  <si>
    <t>U1.1.37</t>
  </si>
  <si>
    <t>U1.1.38</t>
  </si>
  <si>
    <t>U1.1.39</t>
  </si>
  <si>
    <t>U1.1.40</t>
  </si>
  <si>
    <t>U1.1.41</t>
  </si>
  <si>
    <t>U1.1.42</t>
  </si>
  <si>
    <t>U1.1.43</t>
  </si>
  <si>
    <t>U1.1.44</t>
  </si>
  <si>
    <t>U1.1.45</t>
  </si>
  <si>
    <t>U1.1.46</t>
  </si>
  <si>
    <t>U1.1.47</t>
  </si>
  <si>
    <t>U1.1.48</t>
  </si>
  <si>
    <t>U1.1.49</t>
  </si>
  <si>
    <t>U1.1.50</t>
  </si>
  <si>
    <t>U1.1.51</t>
  </si>
  <si>
    <t>U1.1.52</t>
  </si>
  <si>
    <t>U1.1.53</t>
  </si>
  <si>
    <t>U1.1.54</t>
  </si>
  <si>
    <t>U1.1.55</t>
  </si>
  <si>
    <t>U1.1.56</t>
  </si>
  <si>
    <t>U1.1.57</t>
  </si>
  <si>
    <t>U1.1.58</t>
  </si>
  <si>
    <t>U1.1.59</t>
  </si>
  <si>
    <t>U1.1.60</t>
  </si>
  <si>
    <t>U1.1.61</t>
  </si>
  <si>
    <t>U1.1.62</t>
  </si>
  <si>
    <t>U1.1.66</t>
  </si>
  <si>
    <t>U1.1.67</t>
  </si>
  <si>
    <t>číslo pol.</t>
  </si>
  <si>
    <t>Učebna fyziky 3.10</t>
  </si>
  <si>
    <t>Žákovská židle, odlehčená stohovatelná židle. např.hliníkový profil židle  z  trubkového materiálu 25/2 a plochooválného profilu  38/20/2mm, povrchová úprava, komaxitová barva. Plastový sedák i opěrák tvarovaný ve dvou rovinách - foukaný  polypropylen  s 3D sedákem a opěrákem 18mm silným, tvarovaným ve dvou rovinách a opatřený povrchem vysoce odolným proti oděru.  Krempa u sedáku  15mm prolis a u opěráku 35mm (dle ČSN-EN 1729). Výběr minimálně ze 3 barev, celková maximální váha židle do 4 kg.</t>
  </si>
  <si>
    <t>žákovská židle</t>
  </si>
  <si>
    <t>PAVILON U2 - 1.NP</t>
  </si>
  <si>
    <t>kmenová učebna 1.stupeň  U2 131</t>
  </si>
  <si>
    <t>U2.1.1</t>
  </si>
  <si>
    <t>učitelská katedra rohová- vzorek katedry</t>
  </si>
  <si>
    <t>760 x 1300/1600 x 680 mm (V x Š x H) - tolerance ±5%
Učitelská katedra rohová, celosvařená konstrukce, nohy jekl min.30x30x2mm ostatní konstrukce z min. 40x20x1,5mm. Kompaktní deska o síle min.12mm, připevněna pevnostním bezšroubovým lepením k jeklové konstrukci. Hrany kompaktní desky broušené, rohy zaobleny, zadní deska vývýšena nad pracovní plochou, LTD min. 18 mm,  ABS hrany, připevněna pomocí závrtných matic. Kovové prvky opatřeny vypalovanou barvou dle vzorníku RAL.</t>
  </si>
  <si>
    <t>U2.1.2</t>
  </si>
  <si>
    <t>U2.1.3</t>
  </si>
  <si>
    <t>U2.1.4</t>
  </si>
  <si>
    <t xml:space="preserve">žákovská jednolavice, velikost 2 a 3  </t>
  </si>
  <si>
    <t>Žákovská jednolavice, rozměr desky: 70x50 cm, tolerance +-5% 
konstrukce celosvařená v kombinaci plochoválný profil o prům. 50x30mm, síla stěny min. 2mm, jelový profil 50x30mm, síla stěny min. 1,5mm. Horní část pro uchycení pracovní desky z jeklového profilu 50x30x2mm. Včetně plastového boxu. Kompaktní deska o síle min.12mm, připevněna pevnostním bezšroubovým lepením k jeklové konstrukci. Hrany kompaktní desky broušené, rohy min. R10. Včetně plastových koncovek - obdelníkový návlek plastový s úkosem a rektifikací. Povrchová úprava práškovou vypalovací barvou dle vzorníku RAL. Deska šedá/bílá barva s černou broušenou hranou. Včetně plastového boxu.</t>
  </si>
  <si>
    <t>U2.1.5</t>
  </si>
  <si>
    <t>žákovská židle malý korpus velikost 2 a 3 - vzorek židle velikost 2</t>
  </si>
  <si>
    <t xml:space="preserve">Židle určená pro 1.stupeň (2 velikosti: výška sedu min.31cm a 35cm ) Plast: lisovaná polyuretanová skořepina, rozměr sedáku min. 33x33cm, konstrukce: trubková podnož tvaru C, průměr min. 25mm se sílou stěny min. 2,5mm. Váha sedáku max 2,2 kg.  </t>
  </si>
  <si>
    <t>U2.1.6</t>
  </si>
  <si>
    <t>Sestava skříní do výklenku (nutno doměřit na místě) ) tolerance +-5% hl.43 cm, v. 180cm
3x skříň vysoká uzavřená - dvoudvéřová š. 80cm (tolerance +-5%) s policemi
1x skříň otevřená š.100cm (tolerance +-5%) s přihrádkami
1x policová otevřená š. 30 (tolerance +-5%) s policemi
Konstrukce: LTD min. 18 mm, lepená konstrukce, 2 mm ABS hrany, 4x rektifikační šrouby. Ve spodní části jekl 40 x 20 mm pro zpěvnění celé konstrukce. Kovové prvky opatřeny vypalovanou barvou dle vzorníku RAL.</t>
  </si>
  <si>
    <t>U2.1.7</t>
  </si>
  <si>
    <t>skříňová sestava domeček</t>
  </si>
  <si>
    <t xml:space="preserve">Skříňová sestava min. 283x60x185 +- tolerance 5%
1x sestava se stříškou  včetně čalouněného sedáku  a opěráku, z boční strany 2xúložný prostor
1x sestava se stříškou včetně čalouněného sedáku  a opěráku, zakrytování s okýnkyKonstrukce: LTD min. 18 mm, lepená konstrukce, 2 mm ABS hrany, 4x rektifikační šrouby. </t>
  </si>
  <si>
    <t>U2.1.8</t>
  </si>
  <si>
    <t>770 x 1040 x 470 mm (V x Š x H) - tolerance ±5%
Konstrukce: LTD min. 18 mm, lepená konstrukce, 2 mm ABS hrany, 4x rektifikační šrouby. 
Skříň s 24 úložnými boxy. Ve spodní části jekl 40 x 20 mm pro zpěvnění celé konstrukce. Kovové prvky opatřeny vypalovanou barvou dle vzorníku RAL.</t>
  </si>
  <si>
    <t>U2.1.9</t>
  </si>
  <si>
    <t>U2.1.10</t>
  </si>
  <si>
    <t>U2.1.11</t>
  </si>
  <si>
    <t>U2.1.12</t>
  </si>
  <si>
    <t>kmenová učebna 1.stupeň 132</t>
  </si>
  <si>
    <t>U2.1.13</t>
  </si>
  <si>
    <t>U2.1.14</t>
  </si>
  <si>
    <t>U2.1.15</t>
  </si>
  <si>
    <t>U2.1.16</t>
  </si>
  <si>
    <t>U2.1.17</t>
  </si>
  <si>
    <t>U2.1.18</t>
  </si>
  <si>
    <t>Sestava skříní do výklenku (nutno doměřit na místě) ) tolerance +-5% hl.43 cm, v. 180cm
2x skříň vysoká  š. 80cm (tolerance +-5%) s policemi
1x skříň otevřená š.60cm (tolerance +-5%) s policemi
1x skříň otevřená š.110cm (tolerance +-5%) s přihrádkami
Konstrukce: LTD min. 18 mm, lepená konstrukce, 2 mm ABS hrany, 4x rektifikační šrouby. Ve spodní části jekl 40 x 20 mm pro zpěvnění celé konstrukce. Kovové prvky opatřeny vypalovanou barvou dle vzorníku RAL.</t>
  </si>
  <si>
    <t>U2.1.19</t>
  </si>
  <si>
    <t>U2.1.20</t>
  </si>
  <si>
    <t>U2.1.21</t>
  </si>
  <si>
    <t>U2.1.22</t>
  </si>
  <si>
    <t>U2.1.23</t>
  </si>
  <si>
    <t>min. rozměr 4x6m  - tolerance ±5%, ze dvou kusů koberců, koberec se složení 100% PP, hygienický atest, výška rouna 7mm, Cf-s1</t>
  </si>
  <si>
    <t>U2.1.24</t>
  </si>
  <si>
    <t>kmenová učebna 136</t>
  </si>
  <si>
    <t>U2.1.25</t>
  </si>
  <si>
    <t>U2.1.26</t>
  </si>
  <si>
    <t>U2.1.27</t>
  </si>
  <si>
    <t>U2.1.28</t>
  </si>
  <si>
    <t>U2.1.29</t>
  </si>
  <si>
    <t>U2.1.30</t>
  </si>
  <si>
    <t>Sestava skříní do výklenku (nutno doměřit na místě) ) tolerance +-5% hl.43 cm, v. 180cm
2x skříň vysoká  š. 80cm (tolerance +-5%) s policemi
1x skříň vysoká policová š. 70 (tolerance +-5%) s policemi
1x skříň vysoká policová š. 30 (tolerance +-5%) s policemi
1x skříň otevřená š.95cm (tolerance +-5%) s přihrádkami
Konstrukce: LTD min. 18 mm, lepená konstrukce, 2 mm ABS hrany, 4x rektifikační šrouby. Ve spodní části jekl 40 x 20 mm pro zpěvnění celé konstrukce. Kovové prvky opatřeny vypalovanou barvou dle vzorníku RAL.</t>
  </si>
  <si>
    <t>U2.1.31</t>
  </si>
  <si>
    <t>U2.1.32</t>
  </si>
  <si>
    <t>U2.1.33</t>
  </si>
  <si>
    <t>U2.1.34</t>
  </si>
  <si>
    <t>U2.1.35</t>
  </si>
  <si>
    <t>U2.1.36</t>
  </si>
  <si>
    <t>kmenová učebna 1.stupeň 137</t>
  </si>
  <si>
    <t>U2.1.37</t>
  </si>
  <si>
    <t>U2.1.38</t>
  </si>
  <si>
    <t>U2.1.39</t>
  </si>
  <si>
    <t>U2.1.40</t>
  </si>
  <si>
    <t xml:space="preserve">žákovská jednolavice , velikost 3 a 4 </t>
  </si>
  <si>
    <t xml:space="preserve">Žákovská jednolavice, rozměr: 75x70x50 cm (v,š.hl.) tolerance +-5%
konstrukce celosvařená v kombinaci plochoválný profil o prům. 50x30mm, síla stěny min. 2mm, jelový profil 50x30mm, síla stěny min. 1,5mm. Horní část pro uchycení pracovní desky z jeklového profilu 50x30x2mm. Včetně plastového boxu. Kompaktní deska o síle min.12mm, připevněna pevnostním bezšroubovým lepením k jeklové konstrukci. Hrany kompaktní desky broušené, rohy min. R10. Včetně plastových koncovek - obdelníkový návlek plastový s úkosem a rektifikací. Povrchová úprava práškovou vypalovací barvou dle vzorníku RAL. Deska šedá/bílá barva s černou broušenou hranou. </t>
  </si>
  <si>
    <t>U2.1.41</t>
  </si>
  <si>
    <t>žákovská židle malý korpus, velikost 3 a 4</t>
  </si>
  <si>
    <t xml:space="preserve">Židle určená pro 1.stupeň (2 velikosti: výška sedu 35 a 38cm) Plast: lisovaná polyuretanová skořepina, rozměr sedáku min. 33x33cm, konstrukce: trubková podnož tvaru C, průměr min. 25mm se sílou stěny min. 2,5mm. Váha sedáku max 2,2 kg.  </t>
  </si>
  <si>
    <t>U2.1.42</t>
  </si>
  <si>
    <t>Sestava skříní do výklenku (nutno doměřit na místě) ) tolerance +-5% hl.43 cm, v. 180cm
3x skříň vysoká uzavřená - dvoudvéřová š. 80cm (tolerance +-5%) s policemi
1x skříň otevřená š.100cm (tolerance +-5%) s přihrádkami
1x policová otevřená š. 25 (tolerance +-5%) s policemi
Konstrukce: LTD min. 18 mm, lepená konstrukce, 2 mm ABS hrany, 4x rektifikační šrouby. Ve spodní části jekl 40 x 20 mm pro zpěvnění celé konstrukce. Kovové prvky opatřeny vypalovanou barvou dle vzorníku RAL.</t>
  </si>
  <si>
    <t>U2.1.43</t>
  </si>
  <si>
    <t>U2.1.44</t>
  </si>
  <si>
    <t>U2.1.45</t>
  </si>
  <si>
    <t>U2.1.46</t>
  </si>
  <si>
    <t>U2.1.47</t>
  </si>
  <si>
    <t>U2.1.48</t>
  </si>
  <si>
    <t>kmenová učebna 1.stupeň 138</t>
  </si>
  <si>
    <t>U2.1.49</t>
  </si>
  <si>
    <t>U2.1.50</t>
  </si>
  <si>
    <t>U2.1.51</t>
  </si>
  <si>
    <t>U2.1.52</t>
  </si>
  <si>
    <t>U2.1.53</t>
  </si>
  <si>
    <t>U2.1.54</t>
  </si>
  <si>
    <t>Sestava skříní do výklenku (nutno doměřit na místě) ) tolerance +-5% hl.43 cm, v. 180cm
2x skříň vysoká uzavřená - dvoudvéřová š. 80cm (tolerance +-5%) s policemi
1x policová otevřená š. 60 (tolerance +-5%) s policemi
1x skříň otevřená š.110cm (tolerance +-5%) s přihrádkami
Konstrukce: LTD min. 18 mm, lepená konstrukce, 2 mm ABS hrany, 4x rektifikační šrouby. Ve spodní části jekl 40 x 20 mm pro zpěvnění celé konstrukce. Kovové prvky opatřeny vypalovanou barvou dle vzorníku RAL.</t>
  </si>
  <si>
    <t>U2.1.55</t>
  </si>
  <si>
    <t>U2.1.56</t>
  </si>
  <si>
    <t>U2.1.57</t>
  </si>
  <si>
    <t>U2.1.58</t>
  </si>
  <si>
    <t>U2.1.59</t>
  </si>
  <si>
    <t>U2.1.60</t>
  </si>
  <si>
    <t>PAVILON T1 - 1.NP</t>
  </si>
  <si>
    <t>Sedací pohovka</t>
  </si>
  <si>
    <t>121 cm x 72 cm x 72 cm - tolerance ±5%
Dřevěná konstrukce, molitanový sedák i opěrák. Látka: syntetická tkanina ze 100% polyesteru.hl. sedáku: 53 cm, výška sedáku: 40 cm,</t>
  </si>
  <si>
    <t>Stolek vysoký</t>
  </si>
  <si>
    <t>přízemí - klubovna</t>
  </si>
  <si>
    <t>taburet</t>
  </si>
  <si>
    <t>Taburety pro vybavení jeslí, mateřských škol, dětských skupin a základních škol. 
Sedáky j z překližky tloušťky 19 mm potažené barevným HPL laminátem.
Nohy  z kulaté trubky o průměru 30 mm.
Na výběr 4 barvy a 6 velikostí.
• průměr sedáku 30 cm • rozteč noh 36 cm
Taburety jsou stohovatelné, maximálně 8 kusů na sobě.</t>
  </si>
  <si>
    <t>rozm. 130 x 50 x 110 cm - tolerance ±5%
Stolek z laminované dřevotřísky tl. 2 mm, doplněné kovovou konstrukcí z trubky o průměru 22 mm.</t>
  </si>
  <si>
    <t>židle s opěrkou</t>
  </si>
  <si>
    <t>Židle s kluzáky doplňuje lehká ale zároveň odolná konstrukce. Sedák a opěrka z překližky. Kovová konstrukce je práškově barvená. Nohy jsou ukončené kluzáky zabraňujícími poškození podlahy.
• rozm. 50 x 53 x 101,5 cm
• rozm. sedáku 39 x 38 cm
• výška sedáku 75,5 cm</t>
  </si>
  <si>
    <t>vstup do klubu - šatna</t>
  </si>
  <si>
    <t>Věšák s odkládací policí, 17 háčků, 1550 mm</t>
  </si>
  <si>
    <t>250 x 1550 mm - tolerance ±5%
Rám z ohýbaného plochooválu s háčky, všechny kovové části jsou ošetřeny práškovou vypalovací barvou. Odkládací police z MDF se zaoblenými hranami.</t>
  </si>
  <si>
    <t>Věšák s odkládací policí, 23 háčků, 2000 mm</t>
  </si>
  <si>
    <t>250 x 2000 mm - tolerance ±5%
Rám z ohýbaného plochooválu s háčky, všechny kovové části jsou ošetřeny práškovou vypalovací barvou. Odkládací police z MDF se zaoblenými hranami.</t>
  </si>
  <si>
    <t>lavička se sítem d. 155 cm</t>
  </si>
  <si>
    <t>Lavička se spodním odkládacím sítem na boty. Rám z ohýbaného plochooválu s háčky, všechny kovové části jsou ošetřeny práškovou vypalovací barvou.</t>
  </si>
  <si>
    <t>lavička se sítem d. 200 cm</t>
  </si>
  <si>
    <t>herní stůl</t>
  </si>
  <si>
    <t>Herní stůl odolný velký,  multifunkční ping-pong cymbergaj kulečník
Materiál: MDF, Rozměry stolu: délka 203 cm, šířka 111,5 cm, výška 82 cm
Rozměry desky na cimbergaja: délka 188 cm, šířka 96 cm
Rozměry jídelního nástavce: délka 203 cm, šířka 111,5 cm
Rozměry kulečníkové desky: délka 182,5 cm, šířka 90 cm
Hmotnost celého stolu:max. 132 kg</t>
  </si>
  <si>
    <t>1.38+1.39+1.40 - ŠKOLNÍ KLUB</t>
  </si>
  <si>
    <t>T1.1.1</t>
  </si>
  <si>
    <t>T1.1.2</t>
  </si>
  <si>
    <t>T1.1.3</t>
  </si>
  <si>
    <t>T1.1.4</t>
  </si>
  <si>
    <t>T1.1.5</t>
  </si>
  <si>
    <t>T1.1.6</t>
  </si>
  <si>
    <t>T1.1.7</t>
  </si>
  <si>
    <t>T1.1.8</t>
  </si>
  <si>
    <t>T1.1.9</t>
  </si>
  <si>
    <t>T1.1.10</t>
  </si>
  <si>
    <t>Jednolavice ve tvaru sešikmeného čtverce s možností sestavení do jednoho celku. Rozměr: 760 x 730 x 730 mm (V x Š x H) - tolerance ±5%. Konstrukce celosvařená, z trubkového profilu o min. průměru 40, síla stěny min. 2mm. Horní konstrukce pro uchycení pracovní deska z jeklového profilu min.40x20x1,5mm. Kompaktní deska o síle min.12mm, připevněna pevnostním bezšroubovým lepením k jeklové konstrukci. Hrany kompaktní desky broušené, rohy   R30. Kovové prvky opatřeny vypalovanou barvou dle vzorníku RAL.</t>
  </si>
  <si>
    <t>kontejner na výtvarnou výchovu</t>
  </si>
  <si>
    <t>610 x 420 x 580 mm (V x Š x H) - tolerance ±5%
pojízdný kontejner , 3-zásuvkový, v horní části 2 otvory uložení kelímků pro výtvarnou výchovu, včetné bočních vyvýšených hran na horní desce.</t>
  </si>
  <si>
    <t>Konstrukce: vyrobená z odlehčených hliníkových profilů nebo podobně pevnostně i váhově podobný materiál v kombinaci plochoovál 38 x 20 x 2 mm a trubka o průměru 25/2 mm s povrchovou úpravou práškovou vypalovací barvou. Váha židle max. 3,5 kg.  plastový sedák tvarovaný  ( min. prolis 10 mm, krempa 20 mm, materiál vyfukovaný polypropylen  maximálně 20mm silný). Opěrák tvarován ve dvou rovinách. Sedák i opěrák jsou k rámu přichyceni šrouby nebo vruty. Požadujeme certifikát termodesorpční analýzy organických emisí na plastovou část židle.</t>
  </si>
  <si>
    <t>Sestava skříní (nutno doměřit na místě) ) tolerance +-5% hl.43 cm, v. 180cm
2x skříň vysoká  š. 90cm (tolerance +-5%) Konstrukce: LTD min. 18 mm, lepená konstrukce, 2 mm ABS hrany, 4x rektifikační šrouby. Ve spodní části jekl 40 x 20 mm pro zpěvnění celé konstrukce. Kovové prvky opatřeny vypalovanou barvou dle vzorníku RAL.</t>
  </si>
  <si>
    <t>Regály do 1.09</t>
  </si>
  <si>
    <t>50 x 90 x 180 cm - tolerance ±5%, 5 kovových polic
Kovový regál s kovovými policemi lze používat i ve vlhkém prostředí. Pozinkované police. s kovovými policemi s nosností 120 kg na polici 
rozměry police 50 x 90 cm
počet polic 5 ks
police nastavitelné v krocích po 3,5 cm
zatížení na polici 120 kg
zatížení regálu 600 kg</t>
  </si>
  <si>
    <t>Skříň do 1.09</t>
  </si>
  <si>
    <t>Skříň vysoká  š. 90cm,  hl.43 cm, v. 180cm (tolerance +-5%)
 Konstrukce: LTD min. 18 mm, lepená konstrukce, 2 mm ABS hrany, 4x rektifikační šrouby. Ve spodní části jekl 40 x 20 mm pro zpěvnění celé konstrukce. Kovové prvky opatřeny vypalovanou barvou dle vzorníku RAL.</t>
  </si>
  <si>
    <t xml:space="preserve">Interaktivní tabule TRIPTYCH , 87", 16:10, 20 dotyků, zelené křídla zvenku </t>
  </si>
  <si>
    <t>Rozměr tabule s křídly: 127 x 391 cm (16 : 10), 20 dotekových bodů. Dvaceti dotekové ovládání tabule umožnuje práci více uživatelů a to použitím doteku prstem, perem, popisovačem či jiným vhodným nástrojem. Všechny doteky umožnují simultánní práci více uživatelů. Keramický povrch umožnuje až dvacetiletou garanci na poškrábání a lze jej stírat běžnou stěrkou standardního popisovače keramických tabulí. USB napájení. Součástí tabule je internetový interaktivní software napsaný ve webovém programovacím jazyce, tzn. je nezávislý na operačním systému, vyžaduje pouze webový prohlížeč a připojení k internetu.
Software je určen pro práci s libovolnou interaktivní technikou. 
Funkce pro tvorbu interaktivních úloh:
- Volné kreslení perem, tužkou, zvýrazňovačem, mazání gumou
- Kreslení základních 2D a 3D objektů
- Psaní textů
- Rýsování s pomocí promítaných rýsovacích pomůcek pravítka, trojúhelníku, kružítka
- Vkládání internetových odkazů
- Animace na objektech
- Sestavení vlastního uživatelského panelu s možností trvalého umístění na popředí
- Galerie různých typů pozadí 
- Galerie znaků a obrázků
- Ukládání výukových materiálů do souborů
Funkce pro výuku:
- Rozdělení plochy tabule na 2, 3 nebo 4 samostatné části
- Tvorba testů
- Sdílení výukových materiálů se studenty, individuální nebo společná kontrola jejich práce
- Internetové konference se studenty</t>
  </si>
  <si>
    <t>Pojezd pro tabuli s konzolou</t>
  </si>
  <si>
    <t>Skrytý pružinový pojezd za plochou tabule, zvedací mechanismus v rozsahu 45 cm s nastavením síly zdvihu jednoduchým otočením stavitelné matice. Rozsah nosnosti zdvihu 20 až 130 kg. Kovová konstrukce upravena vypalovací práškovou barvou dle vzorníku RAL, konstrukce s vodícím mechanismem mimo rám vlastní tabule eliminující přenos otřesů z tabule na projektor, možnost uchycení na zeď nebo na pojízdný rám.</t>
  </si>
  <si>
    <t>Videodataprojektor s ultrakrátkou ohniskovou vzdáleností</t>
  </si>
  <si>
    <t>Rozlišení: WXGA min. 1280 x 800 (16:10), 3čipová technologie, 3500 ANSI, kontrast min.14000:1, životnost lampy min. 5000 hodin, reproduktory 16W, Rozhraní: USB 2.0 typu A, USB 2.0 typu B, RS-232C, Ethernetové rozhraní (100 Base-TX / 10 Base-T), Bezdrátová síť LAN IEEE 802.11 b/g/n (volitelně), VGA vstup (2x), VGA výstup, HDMI vstup (3x), Kompozitní vstup, RGB vstup (2x), RGB výstup, MHL, Audiovýstup, stereofonní konektor mini-jack, Audiovstup, stereofonní konektor mini-jack (3x), vstup pro mikrofon.</t>
  </si>
  <si>
    <t xml:space="preserve">Čtyřsvazková kabeláž </t>
  </si>
  <si>
    <t>Drobný instalační materiál</t>
  </si>
  <si>
    <t>Konektory, svorky, příchytky min. 20ks</t>
  </si>
  <si>
    <t>Implementace a zavedení ovládacího programu</t>
  </si>
  <si>
    <t>Zprovoznění dodaných technologií</t>
  </si>
  <si>
    <t>Montáž projekční techniky</t>
  </si>
  <si>
    <t>Instalace a uvedení do provozu</t>
  </si>
  <si>
    <t>Školení - projekce</t>
  </si>
  <si>
    <t>min. 2 hod. školení lektorem na práci s projekcí s neomezenou kapacitou účastníků</t>
  </si>
  <si>
    <t>Zapravení + malba</t>
  </si>
  <si>
    <t>zapravení po instalaci + malba</t>
  </si>
  <si>
    <t>CYKY 3x 1,5; HDMI; USB, UTP (bm)</t>
  </si>
  <si>
    <t>Stůl kancelářský 76x160x80 cm, nosné profily rámu jsou trubka o průměru 50mm a tloušťce stěny 1,5mm a jekl 40x20 o tloušťce stěny 1,5mm ošetřené práškovou vypalovací barvou, prac.deska LTD tl. 25 mm s ABS hranou, dezén buk</t>
  </si>
  <si>
    <t>Stůl kancelářský 76x130x80 cm, nosné profily rámu jsou trubka o průměru 50mm a tloušťce stěny 1,5mm a jekl 40x20 o tloušťce stěny 1,5mm ošetřené práškovou vypalovací barvou, prac.deska LTD tl. 25 mm s ABS hranou, dezén buk</t>
  </si>
  <si>
    <t>Skříň dvoudveřová, 180 x 90 x 43 cm, zpevnění kovovým profilem  40 x 20 mm, ošetřeným práškovou vypalovací barvou umístěným v horní a spodní části skříně, stavitelné police, LTD tl. 18 mm s ABS hranou, úchyty, rektifikační šrouby</t>
  </si>
  <si>
    <t>Skříň otevřená, 180 x 90 x 43 cm, zpevnění kovovým profilem  40 x 20 mm ošetřeným práškovou vypalovací barvou umístěným v horní, střední a spodní části skříně, stavitelné police, LTD tl. 18 mm s ABS hranou, rektifikační šrouby</t>
  </si>
  <si>
    <t>Kancelářská židle s ocelovým chromovaným pístem a křížem, kolečka o prům. 50 mm, pevné područky, sedák v černé barvě, síťovaný opěák s potaženým podhlavníkem, šířka sedáku 46 cm, hosnost 120 kg.</t>
  </si>
  <si>
    <t>Kontejner pojízdný, zásuvkový s centrálním zamykáním, materiál LTD tl. 18 mm s ABS hranou, 61 x 42 x 58 cm</t>
  </si>
  <si>
    <t>1.09 - KABINET DÍLNY</t>
  </si>
  <si>
    <t>kancel.stůl</t>
  </si>
  <si>
    <t>skříň dvoudvéřová</t>
  </si>
  <si>
    <t>skříň otevřená</t>
  </si>
  <si>
    <t>kancelářská židle</t>
  </si>
  <si>
    <t>kontejner pojízdný</t>
  </si>
  <si>
    <r>
      <t>Židle učitelská</t>
    </r>
    <r>
      <rPr>
        <b/>
        <sz val="11"/>
        <rFont val="Calibri"/>
        <family val="2"/>
        <charset val="238"/>
        <scheme val="minor"/>
      </rPr>
      <t>, b</t>
    </r>
    <r>
      <rPr>
        <sz val="11"/>
        <rFont val="Calibri"/>
        <family val="2"/>
        <charset val="238"/>
        <scheme val="minor"/>
      </rPr>
      <t xml:space="preserve">ližší popis: Židle učitele bude výškově stavitelná. Výšku sedací plochy bude možné plynule měnit v rozmezí 41 cm – 54 cm. Výškovou stavitelnost bude zaručovat plynová vzpěra, jež bude ovládaná pákou pod sedákem, bude vybavena pružným blokováním v požadované poloze, tzn. bude zachováno pružení židle (její horní části) v blokované poloze. Plynová vzpěra bude bezúdržbová. Židle bude opatřena černým plastovým pěticípým křížem, který bude vyroben z tvrzeného polyamidu s otočnými kolečky s běhounem z termoplastické šedé gumy, u kterých je zaručena dostatečná ochrana podlahy z PVC. Sedák a opěrák bude tvořen skořepinou z tlakově tvarované impregnované dýhy splňující atest nehořlavosti. </t>
    </r>
  </si>
  <si>
    <t>učitelská židle</t>
  </si>
  <si>
    <t>1.10  - UČEBNA VÝTVARKY</t>
  </si>
  <si>
    <t>1.08 -  DÍLNY</t>
  </si>
  <si>
    <t xml:space="preserve">Svěrák - čelisti jsou vyrobeny z  vysoce kvalitní oceli, kaleny na 45 +- 5 HRC, velká kovadlina, integrovaná otočná deska s polohovacími šrouby, přesné válcové vedení, vratidlo s bezpečnostními koncovkami, upevnění k základové desce kličkami, vřeteno a kličky jsou zinkochromátovány. </t>
  </si>
  <si>
    <t>svěrák</t>
  </si>
  <si>
    <t>PAVILON T2 - 1.NP</t>
  </si>
  <si>
    <t xml:space="preserve">CELKEM </t>
  </si>
  <si>
    <t>T2.1.1</t>
  </si>
  <si>
    <t>T2.1.2</t>
  </si>
  <si>
    <t>T2.1.3</t>
  </si>
  <si>
    <t>T2.1.4</t>
  </si>
  <si>
    <t>T2.1.5</t>
  </si>
  <si>
    <t>T2.1.6</t>
  </si>
  <si>
    <t>T2.1.7</t>
  </si>
  <si>
    <t>T2.1.8</t>
  </si>
  <si>
    <t>T2.1.9</t>
  </si>
  <si>
    <t>T2.1.10</t>
  </si>
  <si>
    <t>T2.1.11</t>
  </si>
  <si>
    <t>T2.1.12</t>
  </si>
  <si>
    <t>T2.1.13</t>
  </si>
  <si>
    <t>T2.1.14</t>
  </si>
  <si>
    <t>T2.1.15</t>
  </si>
  <si>
    <t>T2.1.16</t>
  </si>
  <si>
    <t>T2.1.17</t>
  </si>
  <si>
    <t>T2.1.18</t>
  </si>
  <si>
    <t>T2.1.19</t>
  </si>
  <si>
    <t>T2.1.20</t>
  </si>
  <si>
    <t>T2.1.21</t>
  </si>
  <si>
    <t>T2.1.22</t>
  </si>
  <si>
    <t>T2.1.23</t>
  </si>
  <si>
    <t>T2.1.24</t>
  </si>
  <si>
    <t>T2.1.25</t>
  </si>
  <si>
    <t>T2.1.26</t>
  </si>
  <si>
    <t>T2.1.27</t>
  </si>
  <si>
    <t>CELKEM PAVILON U1-1.NP+2.NP</t>
  </si>
  <si>
    <t>CELKEM PAVILON U2-1.NP</t>
  </si>
  <si>
    <t>CELKEM PAVILON T1-1.NP</t>
  </si>
  <si>
    <t>CELKEM PAVILON T2-1.NP</t>
  </si>
  <si>
    <t>CENA CELKEM</t>
  </si>
  <si>
    <t>PAVILON U1-1.NP+2.NP + PAVILON U2 -1.NP + PAVILON T1-1.NP + PAVILON T2-1.NP</t>
  </si>
  <si>
    <t xml:space="preserve"> PAVILON U1-1.NP + U1-2.NP</t>
  </si>
  <si>
    <t xml:space="preserve">učitelská katedra </t>
  </si>
  <si>
    <t xml:space="preserve">Učitelská židle </t>
  </si>
  <si>
    <t xml:space="preserve">žákovská jednolavice, velikost 5 a 6  </t>
  </si>
  <si>
    <t>nástěnka  o průměru cca 50cm</t>
  </si>
  <si>
    <t>Učitelská židle</t>
  </si>
  <si>
    <t xml:space="preserve">žákovská jednolavice, velikost 5 a 6 </t>
  </si>
  <si>
    <t xml:space="preserve">žákovská židle </t>
  </si>
  <si>
    <t>učitelská katedra</t>
  </si>
  <si>
    <t>žákovská jednolavice, velikost 5 a 6</t>
  </si>
  <si>
    <t>nástěnka o průměru cca 50cm</t>
  </si>
  <si>
    <t>U1.3.141</t>
  </si>
  <si>
    <t>U1.3.142</t>
  </si>
  <si>
    <t>žákovská jednolavice lichoběžník</t>
  </si>
  <si>
    <t>učitelská katedra rohová</t>
  </si>
  <si>
    <t xml:space="preserve">žákovská židle malý korpus velikost 2 a 3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</si>
</sst>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0.00\ &quot;Kč&quot;;\-#,##0.00\ &quot;Kč&quot;"/>
    <numFmt numFmtId="41" formatCode="_-* #,##0\ _K_č_-;\-* #,##0\ _K_č_-;_-* &quot;-&quot;\ _K_č_-;_-@_-"/>
    <numFmt numFmtId="44" formatCode="_-* #,##0.00\ &quot;Kč&quot;_-;\-* #,##0.00\ &quot;Kč&quot;_-;_-* &quot;-&quot;??\ &quot;Kč&quot;_-;_-@_-"/>
    <numFmt numFmtId="43" formatCode="_-* #,##0.00\ _K_č_-;\-* #,##0.00\ _K_č_-;_-* &quot;-&quot;??\ _K_č_-;_-@_-"/>
    <numFmt numFmtId="164" formatCode="#,##0\ &quot;Kč&quot;"/>
    <numFmt numFmtId="165" formatCode="#,##0.00\ &quot;Kč&quot;"/>
  </numFmts>
  <fonts count="21">
    <font>
      <sz val="11"/>
      <color theme="1"/>
      <name val="Calibri"/>
      <family val="2"/>
      <charset val="238"/>
      <scheme val="minor"/>
    </font>
    <font>
      <sz val="11"/>
      <color rgb="FFFF0000"/>
      <name val="Calibri"/>
      <family val="2"/>
      <charset val="238"/>
      <scheme val="minor"/>
    </font>
    <font>
      <b/>
      <sz val="12"/>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color theme="1"/>
      <name val="Calibri"/>
      <family val="2"/>
      <charset val="238"/>
      <scheme val="minor"/>
    </font>
    <font>
      <sz val="8"/>
      <name val="Verdana"/>
      <family val="2"/>
      <charset val="238"/>
    </font>
    <font>
      <sz val="10"/>
      <name val="Verdana"/>
      <family val="2"/>
      <charset val="238"/>
    </font>
    <font>
      <sz val="12"/>
      <name val="Aptos Narrow (Základní text)"/>
      <charset val="238"/>
    </font>
    <font>
      <b/>
      <sz val="11"/>
      <color theme="1"/>
      <name val="Calibri"/>
      <family val="2"/>
      <charset val="238"/>
      <scheme val="minor"/>
    </font>
    <font>
      <sz val="11"/>
      <name val="Calibri"/>
      <family val="2"/>
      <charset val="238"/>
      <scheme val="minor"/>
    </font>
    <font>
      <sz val="12"/>
      <color rgb="FFFF0000"/>
      <name val="Aptos Narrow (Základní text)"/>
      <charset val="238"/>
    </font>
    <font>
      <b/>
      <sz val="12"/>
      <color rgb="FF000000"/>
      <name val="Calibri"/>
      <scheme val="minor"/>
    </font>
    <font>
      <sz val="12"/>
      <color theme="1"/>
      <name val="Aptos Narrow (Základní text)"/>
      <charset val="238"/>
    </font>
    <font>
      <b/>
      <sz val="11"/>
      <name val="Calibri"/>
      <family val="2"/>
      <charset val="238"/>
      <scheme val="minor"/>
    </font>
    <font>
      <sz val="12"/>
      <name val="Calibri"/>
      <family val="2"/>
      <charset val="238"/>
      <scheme val="minor"/>
    </font>
    <font>
      <sz val="12"/>
      <color indexed="8"/>
      <name val="Calibri"/>
      <family val="2"/>
      <charset val="238"/>
    </font>
    <font>
      <sz val="12"/>
      <color rgb="FFFF0000"/>
      <name val="Calibri"/>
      <family val="2"/>
      <charset val="238"/>
      <scheme val="minor"/>
    </font>
    <font>
      <sz val="11"/>
      <name val="Aptos Narrow (Základní text)"/>
      <charset val="238"/>
    </font>
    <font>
      <sz val="11"/>
      <color rgb="FFFF0000"/>
      <name val="Aptos Narrow (Základní text)"/>
      <charset val="238"/>
    </font>
    <font>
      <sz val="11"/>
      <color theme="1"/>
      <name val="Aptos Narrow (Základní text)"/>
      <charset val="238"/>
    </font>
  </fonts>
  <fills count="2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39997558519241921"/>
        <bgColor rgb="FF000000"/>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C0B4FF"/>
        <bgColor indexed="64"/>
      </patternFill>
    </fill>
    <fill>
      <patternFill patternType="solid">
        <fgColor rgb="FFE49EDD"/>
        <bgColor rgb="FF000000"/>
      </patternFill>
    </fill>
    <fill>
      <patternFill patternType="solid">
        <fgColor rgb="FFF2CEEF"/>
        <bgColor rgb="FF000000"/>
      </patternFill>
    </fill>
    <fill>
      <patternFill patternType="solid">
        <fgColor rgb="FFF2CEEF"/>
        <bgColor indexed="64"/>
      </patternFill>
    </fill>
    <fill>
      <patternFill patternType="solid">
        <fgColor rgb="FFE49EDD"/>
        <bgColor indexed="64"/>
      </patternFill>
    </fill>
    <fill>
      <patternFill patternType="solid">
        <fgColor rgb="FFF1A983"/>
        <bgColor rgb="FF000000"/>
      </patternFill>
    </fill>
    <fill>
      <patternFill patternType="solid">
        <fgColor theme="8" tint="0.59999389629810485"/>
        <bgColor rgb="FF000000"/>
      </patternFill>
    </fill>
    <fill>
      <patternFill patternType="solid">
        <fgColor rgb="FFFBE2D5"/>
        <bgColor rgb="FF000000"/>
      </patternFill>
    </fill>
    <fill>
      <patternFill patternType="solid">
        <fgColor theme="9" tint="0.59999389629810485"/>
        <bgColor rgb="FF000000"/>
      </patternFill>
    </fill>
    <fill>
      <patternFill patternType="solid">
        <fgColor rgb="FFC0B4FF"/>
        <bgColor rgb="FF000000"/>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s>
  <cellStyleXfs count="12">
    <xf numFmtId="0" fontId="0" fillId="0" borderId="0"/>
    <xf numFmtId="0" fontId="5" fillId="0" borderId="0"/>
    <xf numFmtId="44" fontId="5" fillId="0" borderId="0" applyFont="0" applyFill="0" applyBorder="0" applyAlignment="0" applyProtection="0"/>
    <xf numFmtId="0" fontId="7" fillId="0" borderId="0"/>
    <xf numFmtId="0" fontId="6" fillId="0" borderId="0"/>
    <xf numFmtId="0" fontId="6" fillId="0" borderId="0"/>
    <xf numFmtId="0" fontId="5" fillId="0" borderId="0"/>
    <xf numFmtId="0" fontId="5" fillId="0" borderId="0"/>
    <xf numFmtId="0" fontId="5" fillId="0" borderId="0"/>
    <xf numFmtId="44" fontId="5" fillId="0" borderId="0" applyFont="0" applyFill="0" applyBorder="0" applyAlignment="0" applyProtection="0"/>
    <xf numFmtId="0" fontId="16" fillId="0" borderId="0"/>
    <xf numFmtId="0" fontId="16" fillId="0" borderId="0"/>
  </cellStyleXfs>
  <cellXfs count="339">
    <xf numFmtId="0" fontId="0" fillId="0" borderId="0" xfId="0"/>
    <xf numFmtId="0" fontId="2" fillId="12" borderId="1" xfId="0" applyFont="1" applyFill="1" applyBorder="1" applyAlignment="1" applyProtection="1">
      <alignment horizontal="left" vertical="center" wrapText="1"/>
    </xf>
    <xf numFmtId="0" fontId="2" fillId="12" borderId="2" xfId="0" applyFont="1" applyFill="1" applyBorder="1" applyAlignment="1" applyProtection="1">
      <alignment horizontal="left" vertical="center" wrapText="1"/>
    </xf>
    <xf numFmtId="0" fontId="2" fillId="12" borderId="2" xfId="0" applyFont="1" applyFill="1" applyBorder="1" applyAlignment="1" applyProtection="1">
      <alignment horizontal="center" vertical="center"/>
    </xf>
    <xf numFmtId="0" fontId="2" fillId="12" borderId="2" xfId="0" applyFont="1" applyFill="1" applyBorder="1" applyAlignment="1" applyProtection="1">
      <alignment horizontal="right" vertical="center"/>
    </xf>
    <xf numFmtId="164" fontId="2" fillId="12" borderId="2" xfId="0" applyNumberFormat="1" applyFont="1" applyFill="1" applyBorder="1" applyAlignment="1" applyProtection="1">
      <alignment horizontal="right" vertical="center"/>
    </xf>
    <xf numFmtId="164" fontId="2" fillId="12" borderId="3" xfId="0" applyNumberFormat="1" applyFont="1" applyFill="1" applyBorder="1" applyAlignment="1" applyProtection="1">
      <alignment horizontal="right"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vertical="center"/>
    </xf>
    <xf numFmtId="0" fontId="0" fillId="0" borderId="0" xfId="0" applyAlignment="1" applyProtection="1">
      <alignment horizontal="center" vertical="center"/>
    </xf>
    <xf numFmtId="164" fontId="0" fillId="0" borderId="0" xfId="0" applyNumberFormat="1" applyProtection="1"/>
    <xf numFmtId="0" fontId="0" fillId="2" borderId="1" xfId="0" applyFill="1" applyBorder="1" applyProtection="1"/>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0" fillId="3" borderId="4" xfId="0" applyFill="1" applyBorder="1" applyProtection="1"/>
    <xf numFmtId="0" fontId="0" fillId="3" borderId="4" xfId="0" applyFill="1" applyBorder="1" applyAlignment="1" applyProtection="1">
      <alignment vertical="center" wrapText="1"/>
    </xf>
    <xf numFmtId="0" fontId="0" fillId="3" borderId="4" xfId="0" applyFill="1" applyBorder="1" applyAlignment="1" applyProtection="1">
      <alignment vertical="center"/>
    </xf>
    <xf numFmtId="0" fontId="0" fillId="3" borderId="4" xfId="0" applyFill="1" applyBorder="1" applyAlignment="1" applyProtection="1">
      <alignment horizontal="center" vertical="center"/>
    </xf>
    <xf numFmtId="164" fontId="0" fillId="3" borderId="4" xfId="0" applyNumberFormat="1" applyFill="1" applyBorder="1" applyAlignment="1" applyProtection="1">
      <alignment horizontal="right"/>
    </xf>
    <xf numFmtId="0" fontId="1" fillId="0" borderId="5" xfId="0" applyFont="1" applyBorder="1" applyAlignment="1" applyProtection="1">
      <alignment horizontal="center" vertical="center"/>
    </xf>
    <xf numFmtId="0" fontId="11" fillId="0" borderId="5" xfId="0" applyFont="1" applyBorder="1" applyAlignment="1" applyProtection="1">
      <alignment vertical="center" wrapText="1"/>
    </xf>
    <xf numFmtId="0" fontId="1" fillId="0" borderId="5" xfId="0" applyFont="1" applyBorder="1" applyAlignment="1" applyProtection="1">
      <alignment vertical="center" wrapText="1"/>
    </xf>
    <xf numFmtId="0" fontId="0" fillId="0" borderId="5" xfId="0" applyBorder="1" applyAlignment="1" applyProtection="1">
      <alignment horizontal="center" vertical="center"/>
    </xf>
    <xf numFmtId="165" fontId="0" fillId="0" borderId="5" xfId="0" applyNumberFormat="1" applyBorder="1" applyAlignment="1" applyProtection="1">
      <alignment vertical="center"/>
    </xf>
    <xf numFmtId="0" fontId="17" fillId="0" borderId="5" xfId="0" applyFont="1" applyBorder="1" applyAlignment="1" applyProtection="1">
      <alignment vertical="center" wrapText="1"/>
    </xf>
    <xf numFmtId="0" fontId="0" fillId="0" borderId="5" xfId="0" applyBorder="1" applyAlignment="1" applyProtection="1">
      <alignment vertical="center" wrapText="1"/>
    </xf>
    <xf numFmtId="0" fontId="0" fillId="0" borderId="6" xfId="0" applyBorder="1" applyAlignment="1" applyProtection="1">
      <alignment horizontal="center" vertical="center"/>
    </xf>
    <xf numFmtId="0" fontId="0" fillId="0" borderId="6" xfId="0" applyBorder="1" applyAlignment="1" applyProtection="1">
      <alignment vertical="center" wrapText="1"/>
    </xf>
    <xf numFmtId="0" fontId="0" fillId="0" borderId="6" xfId="0" applyBorder="1" applyAlignment="1" applyProtection="1">
      <alignment vertical="center"/>
    </xf>
    <xf numFmtId="165" fontId="0" fillId="0" borderId="6" xfId="0" applyNumberFormat="1" applyBorder="1" applyAlignment="1" applyProtection="1">
      <alignment vertical="center"/>
    </xf>
    <xf numFmtId="0" fontId="0" fillId="3" borderId="1" xfId="0" applyFill="1" applyBorder="1" applyProtection="1"/>
    <xf numFmtId="0" fontId="2" fillId="3" borderId="2" xfId="0" applyFont="1" applyFill="1" applyBorder="1" applyAlignment="1" applyProtection="1">
      <alignment vertical="center" wrapText="1"/>
    </xf>
    <xf numFmtId="0" fontId="2" fillId="3" borderId="2" xfId="0" applyFont="1" applyFill="1" applyBorder="1" applyAlignment="1" applyProtection="1">
      <alignment vertical="center"/>
    </xf>
    <xf numFmtId="0" fontId="2" fillId="3" borderId="2" xfId="0" applyFont="1" applyFill="1" applyBorder="1" applyAlignment="1" applyProtection="1">
      <alignment horizontal="center" vertical="center"/>
    </xf>
    <xf numFmtId="165" fontId="2" fillId="3" borderId="2" xfId="0" applyNumberFormat="1" applyFont="1" applyFill="1" applyBorder="1" applyProtection="1"/>
    <xf numFmtId="165" fontId="2" fillId="3" borderId="7" xfId="0" applyNumberFormat="1" applyFont="1" applyFill="1" applyBorder="1" applyProtection="1"/>
    <xf numFmtId="165" fontId="2" fillId="3" borderId="8" xfId="0" applyNumberFormat="1" applyFont="1" applyFill="1" applyBorder="1" applyProtection="1"/>
    <xf numFmtId="0" fontId="8" fillId="0" borderId="5" xfId="0" applyFont="1" applyBorder="1" applyAlignment="1" applyProtection="1">
      <alignment vertical="center" wrapText="1"/>
    </xf>
    <xf numFmtId="0" fontId="15" fillId="0" borderId="5" xfId="0" applyFont="1" applyBorder="1" applyAlignment="1" applyProtection="1">
      <alignment vertical="center" wrapText="1"/>
    </xf>
    <xf numFmtId="0" fontId="3" fillId="0" borderId="5" xfId="0" applyFont="1" applyBorder="1" applyAlignment="1" applyProtection="1">
      <alignment vertical="center" wrapText="1"/>
    </xf>
    <xf numFmtId="0" fontId="0" fillId="16" borderId="1" xfId="0" applyFill="1" applyBorder="1" applyProtection="1"/>
    <xf numFmtId="0" fontId="4" fillId="13" borderId="2" xfId="0" applyFont="1" applyFill="1" applyBorder="1" applyAlignment="1" applyProtection="1">
      <alignment horizontal="center"/>
    </xf>
    <xf numFmtId="0" fontId="4" fillId="13" borderId="3" xfId="0" applyFont="1" applyFill="1" applyBorder="1" applyAlignment="1" applyProtection="1">
      <alignment horizontal="center"/>
    </xf>
    <xf numFmtId="0" fontId="0" fillId="15" borderId="4" xfId="0" applyFill="1" applyBorder="1" applyProtection="1"/>
    <xf numFmtId="0" fontId="3" fillId="14" borderId="4" xfId="0" applyFont="1" applyFill="1" applyBorder="1" applyAlignment="1" applyProtection="1">
      <alignment vertical="center" wrapText="1"/>
    </xf>
    <xf numFmtId="0" fontId="3" fillId="14" borderId="4" xfId="0" applyFont="1" applyFill="1" applyBorder="1" applyAlignment="1" applyProtection="1">
      <alignment vertical="center"/>
    </xf>
    <xf numFmtId="0" fontId="3" fillId="14" borderId="4" xfId="0" applyFont="1" applyFill="1" applyBorder="1" applyAlignment="1" applyProtection="1">
      <alignment horizontal="center" vertical="center"/>
    </xf>
    <xf numFmtId="164" fontId="3" fillId="14" borderId="4" xfId="0" applyNumberFormat="1" applyFont="1" applyFill="1" applyBorder="1" applyAlignment="1" applyProtection="1">
      <alignment horizontal="right"/>
    </xf>
    <xf numFmtId="165" fontId="3" fillId="0" borderId="5" xfId="0" applyNumberFormat="1" applyFont="1" applyBorder="1" applyAlignment="1" applyProtection="1">
      <alignment vertical="center"/>
    </xf>
    <xf numFmtId="165" fontId="3" fillId="0" borderId="6" xfId="0" applyNumberFormat="1" applyFont="1" applyBorder="1" applyAlignment="1" applyProtection="1">
      <alignment vertical="center"/>
    </xf>
    <xf numFmtId="0" fontId="0" fillId="15" borderId="1" xfId="0" applyFill="1" applyBorder="1" applyProtection="1"/>
    <xf numFmtId="0" fontId="4" fillId="14" borderId="2" xfId="0" applyFont="1" applyFill="1" applyBorder="1" applyAlignment="1" applyProtection="1">
      <alignment vertical="center" wrapText="1"/>
    </xf>
    <xf numFmtId="0" fontId="4" fillId="14" borderId="2" xfId="0" applyFont="1" applyFill="1" applyBorder="1" applyAlignment="1" applyProtection="1">
      <alignment vertical="center"/>
    </xf>
    <xf numFmtId="0" fontId="4" fillId="14" borderId="2" xfId="0" applyFont="1" applyFill="1" applyBorder="1" applyAlignment="1" applyProtection="1">
      <alignment horizontal="center" vertical="center"/>
    </xf>
    <xf numFmtId="165" fontId="4" fillId="14" borderId="2" xfId="0" applyNumberFormat="1" applyFont="1" applyFill="1" applyBorder="1" applyProtection="1"/>
    <xf numFmtId="165" fontId="4" fillId="14" borderId="7" xfId="0" applyNumberFormat="1" applyFont="1" applyFill="1" applyBorder="1" applyProtection="1"/>
    <xf numFmtId="165" fontId="4" fillId="14" borderId="8" xfId="0" applyNumberFormat="1" applyFont="1" applyFill="1" applyBorder="1" applyProtection="1"/>
    <xf numFmtId="0" fontId="2" fillId="0" borderId="0" xfId="0" applyFont="1" applyAlignment="1" applyProtection="1">
      <alignment vertical="center" wrapText="1"/>
    </xf>
    <xf numFmtId="0" fontId="2" fillId="0" borderId="0" xfId="0" applyFont="1" applyAlignment="1" applyProtection="1">
      <alignment vertical="center"/>
    </xf>
    <xf numFmtId="0" fontId="2" fillId="0" borderId="0" xfId="0" applyFont="1" applyAlignment="1" applyProtection="1">
      <alignment horizontal="center" vertical="center"/>
    </xf>
    <xf numFmtId="164" fontId="2" fillId="0" borderId="0" xfId="0" applyNumberFormat="1" applyFont="1" applyProtection="1"/>
    <xf numFmtId="0" fontId="0" fillId="8" borderId="1" xfId="0" applyFill="1" applyBorder="1" applyProtection="1"/>
    <xf numFmtId="0" fontId="2" fillId="8" borderId="2" xfId="0" applyFont="1" applyFill="1" applyBorder="1" applyAlignment="1" applyProtection="1">
      <alignment horizontal="center"/>
    </xf>
    <xf numFmtId="0" fontId="2" fillId="8" borderId="3" xfId="0" applyFont="1" applyFill="1" applyBorder="1" applyAlignment="1" applyProtection="1">
      <alignment horizontal="center"/>
    </xf>
    <xf numFmtId="0" fontId="0" fillId="9" borderId="4" xfId="0" applyFill="1" applyBorder="1" applyProtection="1"/>
    <xf numFmtId="0" fontId="0" fillId="9" borderId="4" xfId="0" applyFill="1" applyBorder="1" applyAlignment="1" applyProtection="1">
      <alignment vertical="center" wrapText="1"/>
    </xf>
    <xf numFmtId="0" fontId="0" fillId="9" borderId="4" xfId="0" applyFill="1" applyBorder="1" applyAlignment="1" applyProtection="1">
      <alignment vertical="center"/>
    </xf>
    <xf numFmtId="0" fontId="0" fillId="9" borderId="4" xfId="0" applyFill="1" applyBorder="1" applyAlignment="1" applyProtection="1">
      <alignment horizontal="center" vertical="center"/>
    </xf>
    <xf numFmtId="164" fontId="0" fillId="9" borderId="4" xfId="0" applyNumberFormat="1" applyFill="1" applyBorder="1" applyAlignment="1" applyProtection="1">
      <alignment horizontal="right"/>
    </xf>
    <xf numFmtId="0" fontId="0" fillId="0" borderId="5" xfId="0" applyBorder="1" applyAlignment="1" applyProtection="1">
      <alignment horizontal="center"/>
    </xf>
    <xf numFmtId="0" fontId="0" fillId="0" borderId="5" xfId="0" applyBorder="1" applyAlignment="1" applyProtection="1">
      <alignment vertical="center"/>
    </xf>
    <xf numFmtId="0" fontId="0" fillId="0" borderId="6" xfId="0" applyBorder="1" applyAlignment="1" applyProtection="1">
      <alignment horizontal="center"/>
    </xf>
    <xf numFmtId="0" fontId="2" fillId="9" borderId="1" xfId="0" applyFont="1" applyFill="1" applyBorder="1" applyProtection="1"/>
    <xf numFmtId="0" fontId="2" fillId="9" borderId="2" xfId="0" applyFont="1" applyFill="1" applyBorder="1" applyAlignment="1" applyProtection="1">
      <alignment vertical="center" wrapText="1"/>
    </xf>
    <xf numFmtId="0" fontId="2" fillId="9" borderId="2" xfId="0" applyFont="1" applyFill="1" applyBorder="1" applyAlignment="1" applyProtection="1">
      <alignment vertical="center"/>
    </xf>
    <xf numFmtId="0" fontId="2" fillId="9" borderId="2" xfId="0" applyFont="1" applyFill="1" applyBorder="1" applyAlignment="1" applyProtection="1">
      <alignment horizontal="center"/>
    </xf>
    <xf numFmtId="165" fontId="2" fillId="9" borderId="2" xfId="0" applyNumberFormat="1" applyFont="1" applyFill="1" applyBorder="1" applyAlignment="1" applyProtection="1">
      <alignment vertical="center"/>
    </xf>
    <xf numFmtId="165" fontId="2" fillId="9" borderId="7" xfId="0" applyNumberFormat="1" applyFont="1" applyFill="1" applyBorder="1" applyAlignment="1" applyProtection="1">
      <alignment vertical="center"/>
    </xf>
    <xf numFmtId="165" fontId="2" fillId="9" borderId="8" xfId="0" applyNumberFormat="1" applyFont="1" applyFill="1" applyBorder="1" applyAlignment="1" applyProtection="1">
      <alignment vertical="center"/>
    </xf>
    <xf numFmtId="0" fontId="0" fillId="0" borderId="0" xfId="0" applyAlignment="1" applyProtection="1">
      <alignment horizontal="center"/>
    </xf>
    <xf numFmtId="0" fontId="0" fillId="7" borderId="0" xfId="0" applyFill="1" applyProtection="1"/>
    <xf numFmtId="0" fontId="2" fillId="7" borderId="0" xfId="0" applyFont="1" applyFill="1" applyAlignment="1" applyProtection="1">
      <alignment horizontal="center"/>
    </xf>
    <xf numFmtId="0" fontId="0" fillId="5" borderId="5" xfId="0" applyFill="1" applyBorder="1" applyProtection="1"/>
    <xf numFmtId="0" fontId="0" fillId="5" borderId="5" xfId="0" applyFill="1" applyBorder="1" applyAlignment="1" applyProtection="1">
      <alignment vertical="center" wrapText="1"/>
    </xf>
    <xf numFmtId="0" fontId="0" fillId="5" borderId="5" xfId="0" applyFill="1" applyBorder="1" applyAlignment="1" applyProtection="1">
      <alignment vertical="center"/>
    </xf>
    <xf numFmtId="0" fontId="0" fillId="5" borderId="5" xfId="0" applyFill="1" applyBorder="1" applyAlignment="1" applyProtection="1">
      <alignment horizontal="center" vertical="center"/>
    </xf>
    <xf numFmtId="164" fontId="0" fillId="5" borderId="5" xfId="0" applyNumberFormat="1" applyFill="1" applyBorder="1" applyAlignment="1" applyProtection="1">
      <alignment horizontal="right"/>
    </xf>
    <xf numFmtId="165" fontId="0" fillId="0" borderId="5" xfId="0" applyNumberFormat="1" applyBorder="1" applyAlignment="1" applyProtection="1">
      <alignment horizontal="right" vertical="center"/>
    </xf>
    <xf numFmtId="165" fontId="0" fillId="0" borderId="6" xfId="0" applyNumberFormat="1" applyBorder="1" applyAlignment="1" applyProtection="1">
      <alignment horizontal="right" vertical="center"/>
    </xf>
    <xf numFmtId="0" fontId="0" fillId="5" borderId="1" xfId="0" applyFill="1" applyBorder="1" applyProtection="1"/>
    <xf numFmtId="0" fontId="2" fillId="5" borderId="2" xfId="0" applyFont="1" applyFill="1" applyBorder="1" applyAlignment="1" applyProtection="1">
      <alignment vertical="center" wrapText="1"/>
    </xf>
    <xf numFmtId="0" fontId="2" fillId="5" borderId="2" xfId="0" applyFont="1" applyFill="1" applyBorder="1" applyAlignment="1" applyProtection="1">
      <alignment vertical="center"/>
    </xf>
    <xf numFmtId="0" fontId="2" fillId="5" borderId="2" xfId="0" applyFont="1" applyFill="1" applyBorder="1" applyAlignment="1" applyProtection="1">
      <alignment horizontal="center"/>
    </xf>
    <xf numFmtId="165" fontId="2" fillId="5" borderId="2" xfId="0" applyNumberFormat="1" applyFont="1" applyFill="1" applyBorder="1" applyAlignment="1" applyProtection="1">
      <alignment horizontal="right" vertical="center"/>
    </xf>
    <xf numFmtId="165" fontId="2" fillId="5" borderId="7" xfId="0" applyNumberFormat="1" applyFont="1" applyFill="1" applyBorder="1" applyAlignment="1" applyProtection="1">
      <alignment horizontal="right" vertical="center"/>
    </xf>
    <xf numFmtId="165" fontId="2" fillId="5" borderId="8" xfId="0" applyNumberFormat="1" applyFont="1" applyFill="1" applyBorder="1" applyAlignment="1" applyProtection="1">
      <alignment horizontal="right" vertical="center"/>
    </xf>
    <xf numFmtId="0" fontId="0" fillId="10" borderId="1" xfId="0" applyFill="1" applyBorder="1" applyProtection="1"/>
    <xf numFmtId="0" fontId="2" fillId="10" borderId="2" xfId="0" applyFont="1" applyFill="1" applyBorder="1" applyAlignment="1" applyProtection="1">
      <alignment horizontal="center"/>
    </xf>
    <xf numFmtId="0" fontId="2" fillId="10" borderId="3" xfId="0" applyFont="1" applyFill="1" applyBorder="1" applyAlignment="1" applyProtection="1">
      <alignment horizontal="center"/>
    </xf>
    <xf numFmtId="0" fontId="0" fillId="11" borderId="4" xfId="0" applyFill="1" applyBorder="1" applyProtection="1"/>
    <xf numFmtId="0" fontId="0" fillId="11" borderId="4" xfId="0" applyFill="1" applyBorder="1" applyAlignment="1" applyProtection="1">
      <alignment vertical="center" wrapText="1"/>
    </xf>
    <xf numFmtId="0" fontId="0" fillId="11" borderId="4" xfId="0" applyFill="1" applyBorder="1" applyAlignment="1" applyProtection="1">
      <alignment vertical="center"/>
    </xf>
    <xf numFmtId="0" fontId="0" fillId="11" borderId="4" xfId="0" applyFill="1" applyBorder="1" applyAlignment="1" applyProtection="1">
      <alignment horizontal="center" vertical="center"/>
    </xf>
    <xf numFmtId="165" fontId="0" fillId="11" borderId="4" xfId="0" applyNumberFormat="1" applyFill="1" applyBorder="1" applyAlignment="1" applyProtection="1">
      <alignment horizontal="right" vertical="center"/>
    </xf>
    <xf numFmtId="0" fontId="18" fillId="0" borderId="5" xfId="0" applyFont="1" applyBorder="1" applyAlignment="1" applyProtection="1">
      <alignment vertical="center" wrapText="1"/>
    </xf>
    <xf numFmtId="0" fontId="0" fillId="11" borderId="1" xfId="0" applyFill="1" applyBorder="1" applyProtection="1"/>
    <xf numFmtId="0" fontId="2" fillId="11" borderId="2" xfId="0" applyFont="1" applyFill="1" applyBorder="1" applyAlignment="1" applyProtection="1">
      <alignment vertical="center" wrapText="1"/>
    </xf>
    <xf numFmtId="0" fontId="2" fillId="11" borderId="2" xfId="0" applyFont="1" applyFill="1" applyBorder="1" applyAlignment="1" applyProtection="1">
      <alignment vertical="center"/>
    </xf>
    <xf numFmtId="0" fontId="2" fillId="11" borderId="2" xfId="0" applyFont="1" applyFill="1" applyBorder="1" applyAlignment="1" applyProtection="1">
      <alignment horizontal="center" vertical="center"/>
    </xf>
    <xf numFmtId="165" fontId="2" fillId="11" borderId="2" xfId="0" applyNumberFormat="1" applyFont="1" applyFill="1" applyBorder="1" applyAlignment="1" applyProtection="1">
      <alignment vertical="center"/>
    </xf>
    <xf numFmtId="165" fontId="2" fillId="11" borderId="7" xfId="0" applyNumberFormat="1" applyFont="1" applyFill="1" applyBorder="1" applyAlignment="1" applyProtection="1">
      <alignment vertical="center"/>
    </xf>
    <xf numFmtId="165" fontId="2" fillId="11" borderId="8" xfId="0" applyNumberFormat="1" applyFont="1" applyFill="1" applyBorder="1" applyAlignment="1" applyProtection="1">
      <alignment vertical="center"/>
    </xf>
    <xf numFmtId="0" fontId="0" fillId="9" borderId="12" xfId="0" applyFill="1" applyBorder="1" applyProtection="1"/>
    <xf numFmtId="164" fontId="0" fillId="9" borderId="13" xfId="0" applyNumberFormat="1" applyFill="1" applyBorder="1" applyAlignment="1" applyProtection="1">
      <alignment horizontal="right"/>
    </xf>
    <xf numFmtId="0" fontId="0" fillId="0" borderId="14" xfId="0" applyBorder="1" applyAlignment="1" applyProtection="1">
      <alignment horizontal="center" vertical="center"/>
    </xf>
    <xf numFmtId="41" fontId="0" fillId="0" borderId="5" xfId="0" applyNumberFormat="1" applyBorder="1" applyAlignment="1" applyProtection="1">
      <alignment horizontal="center" vertical="center"/>
    </xf>
    <xf numFmtId="7" fontId="0" fillId="0" borderId="5" xfId="0" applyNumberFormat="1" applyBorder="1" applyAlignment="1" applyProtection="1">
      <alignment vertical="center"/>
    </xf>
    <xf numFmtId="7" fontId="0" fillId="0" borderId="15" xfId="0" applyNumberFormat="1" applyBorder="1" applyAlignment="1" applyProtection="1">
      <alignment vertical="center"/>
    </xf>
    <xf numFmtId="0" fontId="0" fillId="0" borderId="19" xfId="0" applyBorder="1" applyAlignment="1" applyProtection="1">
      <alignment horizontal="center" vertical="center"/>
    </xf>
    <xf numFmtId="41" fontId="0" fillId="0" borderId="6" xfId="0" applyNumberFormat="1" applyBorder="1" applyAlignment="1" applyProtection="1">
      <alignment horizontal="center" vertical="center"/>
    </xf>
    <xf numFmtId="7" fontId="0" fillId="0" borderId="6" xfId="0" applyNumberFormat="1" applyBorder="1" applyAlignment="1" applyProtection="1">
      <alignment vertical="center"/>
    </xf>
    <xf numFmtId="7" fontId="0" fillId="0" borderId="20" xfId="0" applyNumberFormat="1" applyBorder="1" applyAlignment="1" applyProtection="1">
      <alignment vertical="center"/>
    </xf>
    <xf numFmtId="0" fontId="0" fillId="9" borderId="1" xfId="0" applyFill="1" applyBorder="1" applyProtection="1"/>
    <xf numFmtId="43" fontId="2" fillId="9" borderId="2" xfId="0" applyNumberFormat="1" applyFont="1" applyFill="1" applyBorder="1" applyAlignment="1" applyProtection="1">
      <alignment horizontal="center" vertical="center"/>
    </xf>
    <xf numFmtId="7" fontId="2" fillId="9" borderId="2" xfId="0" applyNumberFormat="1" applyFont="1" applyFill="1" applyBorder="1" applyAlignment="1" applyProtection="1">
      <alignment vertical="center"/>
    </xf>
    <xf numFmtId="7" fontId="2" fillId="9" borderId="7" xfId="0" applyNumberFormat="1" applyFont="1" applyFill="1" applyBorder="1" applyAlignment="1" applyProtection="1">
      <alignment vertical="center"/>
    </xf>
    <xf numFmtId="7" fontId="2" fillId="9" borderId="8" xfId="0" applyNumberFormat="1" applyFont="1" applyFill="1" applyBorder="1" applyAlignment="1" applyProtection="1">
      <alignment vertical="center"/>
    </xf>
    <xf numFmtId="0" fontId="0" fillId="0" borderId="16" xfId="0" applyBorder="1" applyProtection="1"/>
    <xf numFmtId="164" fontId="0" fillId="0" borderId="17" xfId="0" applyNumberFormat="1" applyBorder="1" applyProtection="1"/>
    <xf numFmtId="0" fontId="0" fillId="2" borderId="1" xfId="0"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44" fontId="0" fillId="3" borderId="4" xfId="0" applyNumberFormat="1" applyFill="1" applyBorder="1" applyAlignment="1" applyProtection="1">
      <alignment horizontal="right" vertical="center"/>
    </xf>
    <xf numFmtId="0" fontId="18" fillId="0" borderId="5" xfId="0" applyFont="1" applyBorder="1" applyAlignment="1" applyProtection="1">
      <alignment horizontal="center" vertical="center" wrapText="1"/>
    </xf>
    <xf numFmtId="0" fontId="3" fillId="0" borderId="5" xfId="0" applyFont="1" applyBorder="1" applyAlignment="1" applyProtection="1">
      <alignment horizontal="left" vertical="center" wrapText="1"/>
    </xf>
    <xf numFmtId="44" fontId="0" fillId="0" borderId="5" xfId="0" applyNumberFormat="1" applyBorder="1" applyAlignment="1" applyProtection="1">
      <alignment horizontal="right" vertical="center"/>
    </xf>
    <xf numFmtId="0" fontId="15" fillId="0" borderId="5" xfId="0" applyFont="1" applyBorder="1" applyAlignment="1" applyProtection="1">
      <alignment horizontal="center" vertical="center" wrapText="1"/>
    </xf>
    <xf numFmtId="0" fontId="0" fillId="0" borderId="5" xfId="0" applyBorder="1" applyAlignment="1" applyProtection="1">
      <alignment horizontal="left" vertical="center" wrapText="1"/>
    </xf>
    <xf numFmtId="0" fontId="0" fillId="0" borderId="5" xfId="0" applyBorder="1" applyAlignment="1" applyProtection="1">
      <alignment horizontal="center" vertical="center" wrapText="1"/>
    </xf>
    <xf numFmtId="0" fontId="10" fillId="0" borderId="5" xfId="0" applyFont="1" applyBorder="1" applyAlignment="1" applyProtection="1">
      <alignment horizontal="left" vertical="center" wrapText="1"/>
    </xf>
    <xf numFmtId="0" fontId="3"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xf>
    <xf numFmtId="0" fontId="15"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6" xfId="0" applyFont="1" applyBorder="1" applyAlignment="1" applyProtection="1">
      <alignment horizontal="left" vertical="center"/>
    </xf>
    <xf numFmtId="44" fontId="0" fillId="0" borderId="6" xfId="0" applyNumberFormat="1" applyBorder="1" applyAlignment="1" applyProtection="1">
      <alignment horizontal="right" vertical="center"/>
    </xf>
    <xf numFmtId="0" fontId="1" fillId="3" borderId="1" xfId="0" applyFont="1" applyFill="1" applyBorder="1" applyAlignment="1" applyProtection="1">
      <alignment horizontal="center" vertical="center"/>
    </xf>
    <xf numFmtId="0" fontId="2" fillId="3" borderId="2" xfId="0" applyFont="1" applyFill="1" applyBorder="1" applyAlignment="1" applyProtection="1">
      <alignment horizontal="left" vertical="center"/>
    </xf>
    <xf numFmtId="44" fontId="2" fillId="3" borderId="2" xfId="0" applyNumberFormat="1" applyFont="1" applyFill="1" applyBorder="1" applyAlignment="1" applyProtection="1">
      <alignment horizontal="right" vertical="center"/>
    </xf>
    <xf numFmtId="44" fontId="2" fillId="3" borderId="7" xfId="0" applyNumberFormat="1" applyFont="1" applyFill="1" applyBorder="1" applyAlignment="1" applyProtection="1">
      <alignment horizontal="right" vertical="center"/>
    </xf>
    <xf numFmtId="44" fontId="2" fillId="3" borderId="8" xfId="0" applyNumberFormat="1" applyFont="1" applyFill="1" applyBorder="1" applyAlignment="1" applyProtection="1">
      <alignment horizontal="right" vertical="center"/>
    </xf>
    <xf numFmtId="0" fontId="15" fillId="0" borderId="5" xfId="0" applyFont="1" applyBorder="1" applyAlignment="1" applyProtection="1">
      <alignment horizontal="left" vertical="center" wrapText="1"/>
    </xf>
    <xf numFmtId="0" fontId="17" fillId="0" borderId="5" xfId="0" applyFont="1" applyBorder="1" applyAlignment="1" applyProtection="1">
      <alignment horizontal="center" vertical="center" wrapText="1"/>
    </xf>
    <xf numFmtId="0" fontId="1" fillId="0" borderId="5" xfId="0" applyFont="1" applyBorder="1" applyAlignment="1" applyProtection="1">
      <alignment horizontal="left" vertical="center" wrapText="1"/>
    </xf>
    <xf numFmtId="0" fontId="0" fillId="3" borderId="1" xfId="0" applyFill="1" applyBorder="1" applyAlignment="1" applyProtection="1">
      <alignment horizontal="center" vertical="center"/>
    </xf>
    <xf numFmtId="165" fontId="0" fillId="3" borderId="4" xfId="0" applyNumberFormat="1" applyFill="1" applyBorder="1" applyAlignment="1" applyProtection="1">
      <alignment horizontal="right" vertical="center"/>
    </xf>
    <xf numFmtId="165" fontId="2" fillId="3" borderId="2" xfId="0" applyNumberFormat="1" applyFont="1" applyFill="1" applyBorder="1" applyAlignment="1" applyProtection="1">
      <alignment horizontal="right" vertical="center"/>
    </xf>
    <xf numFmtId="165" fontId="2" fillId="3" borderId="7" xfId="0" applyNumberFormat="1" applyFont="1" applyFill="1" applyBorder="1" applyAlignment="1" applyProtection="1">
      <alignment horizontal="right" vertical="center"/>
    </xf>
    <xf numFmtId="165" fontId="2" fillId="3" borderId="8" xfId="0" applyNumberFormat="1" applyFont="1" applyFill="1" applyBorder="1" applyAlignment="1" applyProtection="1">
      <alignment horizontal="right" vertical="center"/>
    </xf>
    <xf numFmtId="0" fontId="0" fillId="2" borderId="9" xfId="0"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0" fillId="3" borderId="5" xfId="0" applyFill="1" applyBorder="1" applyAlignment="1" applyProtection="1">
      <alignment horizontal="center" vertical="center"/>
    </xf>
    <xf numFmtId="165" fontId="0" fillId="3" borderId="5" xfId="0" applyNumberFormat="1" applyFill="1" applyBorder="1" applyAlignment="1" applyProtection="1">
      <alignment horizontal="right" vertical="center"/>
    </xf>
    <xf numFmtId="0" fontId="0" fillId="7" borderId="1" xfId="0"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0" fillId="5" borderId="4" xfId="0"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4" xfId="0" applyFont="1" applyFill="1" applyBorder="1" applyAlignment="1" applyProtection="1">
      <alignment horizontal="left" vertical="center"/>
    </xf>
    <xf numFmtId="164" fontId="3" fillId="4" borderId="4" xfId="0" applyNumberFormat="1" applyFont="1" applyFill="1" applyBorder="1" applyAlignment="1" applyProtection="1">
      <alignment horizontal="right" vertical="center"/>
    </xf>
    <xf numFmtId="0" fontId="19" fillId="0" borderId="5" xfId="0" applyFont="1" applyBorder="1" applyAlignment="1" applyProtection="1">
      <alignment horizontal="center" vertical="center" wrapText="1"/>
    </xf>
    <xf numFmtId="0" fontId="17" fillId="0" borderId="5" xfId="0" applyFont="1" applyBorder="1" applyAlignment="1" applyProtection="1">
      <alignment horizontal="left" vertical="center" wrapText="1"/>
    </xf>
    <xf numFmtId="165" fontId="3" fillId="0" borderId="5" xfId="0" applyNumberFormat="1" applyFont="1" applyBorder="1" applyAlignment="1" applyProtection="1">
      <alignment horizontal="right" vertical="center"/>
    </xf>
    <xf numFmtId="165" fontId="3" fillId="0" borderId="6" xfId="0" applyNumberFormat="1" applyFont="1" applyBorder="1" applyAlignment="1" applyProtection="1">
      <alignment horizontal="right" vertical="center"/>
    </xf>
    <xf numFmtId="0" fontId="0" fillId="5" borderId="1" xfId="0" applyFill="1" applyBorder="1" applyAlignment="1" applyProtection="1">
      <alignment horizontal="center" vertical="center"/>
    </xf>
    <xf numFmtId="0" fontId="4" fillId="4" borderId="2" xfId="0" applyFont="1" applyFill="1" applyBorder="1" applyAlignment="1" applyProtection="1">
      <alignment horizontal="left" vertical="center"/>
    </xf>
    <xf numFmtId="0" fontId="4" fillId="4" borderId="2" xfId="0" applyFont="1" applyFill="1" applyBorder="1" applyAlignment="1" applyProtection="1">
      <alignment horizontal="center" vertical="center"/>
    </xf>
    <xf numFmtId="165" fontId="4" fillId="4" borderId="2" xfId="0" applyNumberFormat="1" applyFont="1" applyFill="1" applyBorder="1" applyAlignment="1" applyProtection="1">
      <alignment horizontal="right" vertical="center"/>
    </xf>
    <xf numFmtId="165" fontId="4" fillId="4" borderId="7" xfId="0" applyNumberFormat="1" applyFont="1" applyFill="1" applyBorder="1" applyAlignment="1" applyProtection="1">
      <alignment horizontal="right" vertical="center"/>
    </xf>
    <xf numFmtId="165" fontId="4" fillId="4" borderId="8" xfId="0" applyNumberFormat="1" applyFont="1" applyFill="1" applyBorder="1" applyAlignment="1" applyProtection="1">
      <alignment horizontal="right" vertical="center"/>
    </xf>
    <xf numFmtId="0" fontId="18" fillId="0" borderId="6" xfId="0" applyFont="1" applyBorder="1" applyAlignment="1" applyProtection="1">
      <alignment horizontal="center" vertical="center" wrapText="1"/>
    </xf>
    <xf numFmtId="0" fontId="10" fillId="0" borderId="21" xfId="0" applyFont="1" applyFill="1" applyBorder="1" applyAlignment="1" applyProtection="1">
      <alignment horizontal="justify" vertical="center" wrapText="1"/>
    </xf>
    <xf numFmtId="0" fontId="10" fillId="0" borderId="6" xfId="0" applyFont="1" applyFill="1" applyBorder="1" applyAlignment="1" applyProtection="1">
      <alignment horizontal="justify" vertical="center" wrapText="1"/>
    </xf>
    <xf numFmtId="0" fontId="2" fillId="12" borderId="1" xfId="0" applyFont="1" applyFill="1" applyBorder="1" applyAlignment="1" applyProtection="1">
      <alignment horizontal="right" vertical="center"/>
    </xf>
    <xf numFmtId="0" fontId="2" fillId="12" borderId="2" xfId="0" applyFont="1" applyFill="1" applyBorder="1" applyAlignment="1" applyProtection="1">
      <alignment horizontal="left" vertical="center" wrapText="1"/>
    </xf>
    <xf numFmtId="165" fontId="2" fillId="12" borderId="18" xfId="0" applyNumberFormat="1" applyFont="1" applyFill="1" applyBorder="1" applyAlignment="1" applyProtection="1">
      <alignment horizontal="right" vertical="center"/>
    </xf>
    <xf numFmtId="165" fontId="2" fillId="12" borderId="8" xfId="0" applyNumberFormat="1" applyFont="1" applyFill="1" applyBorder="1" applyAlignment="1" applyProtection="1">
      <alignment horizontal="right" vertical="center"/>
    </xf>
    <xf numFmtId="165" fontId="0" fillId="0" borderId="5" xfId="0" applyNumberFormat="1" applyBorder="1" applyAlignment="1" applyProtection="1">
      <alignment vertical="center"/>
      <protection locked="0"/>
    </xf>
    <xf numFmtId="165" fontId="0" fillId="0" borderId="6" xfId="0" applyNumberFormat="1" applyBorder="1" applyAlignment="1" applyProtection="1">
      <alignment vertical="center"/>
      <protection locked="0"/>
    </xf>
    <xf numFmtId="165" fontId="0" fillId="0" borderId="5" xfId="0" applyNumberFormat="1" applyBorder="1" applyAlignment="1" applyProtection="1">
      <alignment horizontal="right" vertical="center"/>
      <protection locked="0"/>
    </xf>
    <xf numFmtId="165" fontId="0" fillId="0" borderId="6" xfId="0" applyNumberFormat="1" applyBorder="1" applyAlignment="1" applyProtection="1">
      <alignment horizontal="right" vertical="center"/>
      <protection locked="0"/>
    </xf>
    <xf numFmtId="7" fontId="0" fillId="0" borderId="5" xfId="0" applyNumberFormat="1" applyBorder="1" applyAlignment="1" applyProtection="1">
      <alignment vertical="center"/>
      <protection locked="0"/>
    </xf>
    <xf numFmtId="7" fontId="0" fillId="0" borderId="6" xfId="0" applyNumberFormat="1" applyBorder="1" applyAlignment="1" applyProtection="1">
      <alignment vertical="center"/>
      <protection locked="0"/>
    </xf>
    <xf numFmtId="44" fontId="0" fillId="0" borderId="5" xfId="0" applyNumberFormat="1" applyBorder="1" applyAlignment="1" applyProtection="1">
      <alignment horizontal="right" vertical="center"/>
      <protection locked="0"/>
    </xf>
    <xf numFmtId="44" fontId="0" fillId="0" borderId="6" xfId="0" applyNumberFormat="1" applyBorder="1" applyAlignment="1" applyProtection="1">
      <alignment horizontal="right" vertical="center"/>
      <protection locked="0"/>
    </xf>
    <xf numFmtId="165" fontId="3" fillId="0" borderId="5" xfId="0" applyNumberFormat="1" applyFont="1" applyBorder="1" applyAlignment="1" applyProtection="1">
      <alignment horizontal="right" vertical="center"/>
      <protection locked="0"/>
    </xf>
    <xf numFmtId="165" fontId="3" fillId="0" borderId="6" xfId="0" applyNumberFormat="1" applyFont="1" applyBorder="1" applyAlignment="1" applyProtection="1">
      <alignment horizontal="right" vertical="center"/>
      <protection locked="0"/>
    </xf>
    <xf numFmtId="0" fontId="12" fillId="17" borderId="1" xfId="0" applyFont="1" applyFill="1" applyBorder="1" applyAlignment="1" applyProtection="1">
      <alignment horizontal="left" vertical="center"/>
    </xf>
    <xf numFmtId="0" fontId="12" fillId="17" borderId="2" xfId="0" applyFont="1" applyFill="1" applyBorder="1" applyAlignment="1" applyProtection="1">
      <alignment horizontal="left" vertical="center"/>
    </xf>
    <xf numFmtId="0" fontId="12" fillId="17" borderId="2" xfId="0" applyFont="1" applyFill="1" applyBorder="1" applyAlignment="1" applyProtection="1">
      <alignment horizontal="center" vertical="center"/>
    </xf>
    <xf numFmtId="0" fontId="12" fillId="17" borderId="2" xfId="0" applyFont="1" applyFill="1" applyBorder="1" applyAlignment="1" applyProtection="1">
      <alignment horizontal="right" vertical="center"/>
    </xf>
    <xf numFmtId="164" fontId="12" fillId="17" borderId="2" xfId="0" applyNumberFormat="1" applyFont="1" applyFill="1" applyBorder="1" applyAlignment="1" applyProtection="1">
      <alignment horizontal="right" vertical="center"/>
    </xf>
    <xf numFmtId="164" fontId="12" fillId="17" borderId="3" xfId="0" applyNumberFormat="1" applyFont="1" applyFill="1" applyBorder="1" applyAlignment="1" applyProtection="1">
      <alignment horizontal="right" vertical="center"/>
    </xf>
    <xf numFmtId="0" fontId="3" fillId="0" borderId="0" xfId="0" applyFont="1" applyProtection="1"/>
    <xf numFmtId="0" fontId="3" fillId="0" borderId="0" xfId="0" applyFont="1" applyAlignment="1" applyProtection="1">
      <alignment horizontal="center" vertical="center"/>
    </xf>
    <xf numFmtId="164" fontId="3" fillId="0" borderId="0" xfId="0" applyNumberFormat="1" applyFont="1" applyProtection="1"/>
    <xf numFmtId="0" fontId="12" fillId="18" borderId="2" xfId="0" applyFont="1" applyFill="1" applyBorder="1" applyAlignment="1" applyProtection="1">
      <alignment horizontal="center"/>
    </xf>
    <xf numFmtId="0" fontId="12" fillId="18" borderId="3" xfId="0" applyFont="1" applyFill="1" applyBorder="1" applyAlignment="1" applyProtection="1">
      <alignment horizontal="center"/>
    </xf>
    <xf numFmtId="0" fontId="3" fillId="19" borderId="4" xfId="0" applyFont="1" applyFill="1" applyBorder="1" applyProtection="1"/>
    <xf numFmtId="0" fontId="3" fillId="19" borderId="4" xfId="0" applyFont="1" applyFill="1" applyBorder="1" applyAlignment="1" applyProtection="1">
      <alignment horizontal="center" vertical="center"/>
    </xf>
    <xf numFmtId="164" fontId="3" fillId="19" borderId="4" xfId="0" applyNumberFormat="1" applyFont="1" applyFill="1" applyBorder="1" applyAlignment="1" applyProtection="1">
      <alignment horizontal="right"/>
    </xf>
    <xf numFmtId="0" fontId="12" fillId="19" borderId="2" xfId="0" applyFont="1" applyFill="1" applyBorder="1" applyProtection="1"/>
    <xf numFmtId="0" fontId="12" fillId="19" borderId="2" xfId="0" applyFont="1" applyFill="1" applyBorder="1" applyAlignment="1" applyProtection="1">
      <alignment horizontal="center" vertical="center"/>
    </xf>
    <xf numFmtId="165" fontId="12" fillId="19" borderId="2" xfId="0" applyNumberFormat="1" applyFont="1" applyFill="1" applyBorder="1" applyProtection="1"/>
    <xf numFmtId="165" fontId="12" fillId="19" borderId="7" xfId="0" applyNumberFormat="1" applyFont="1" applyFill="1" applyBorder="1" applyProtection="1"/>
    <xf numFmtId="165" fontId="12" fillId="19" borderId="8" xfId="0" applyNumberFormat="1" applyFont="1" applyFill="1" applyBorder="1" applyProtection="1"/>
    <xf numFmtId="165" fontId="3" fillId="19" borderId="4" xfId="0" applyNumberFormat="1" applyFont="1" applyFill="1" applyBorder="1" applyAlignment="1" applyProtection="1">
      <alignment horizontal="right"/>
    </xf>
    <xf numFmtId="165" fontId="12" fillId="19" borderId="2" xfId="0" applyNumberFormat="1" applyFont="1" applyFill="1" applyBorder="1" applyAlignment="1" applyProtection="1">
      <alignment horizontal="right"/>
    </xf>
    <xf numFmtId="165" fontId="12" fillId="19" borderId="7" xfId="0" applyNumberFormat="1" applyFont="1" applyFill="1" applyBorder="1" applyAlignment="1" applyProtection="1">
      <alignment horizontal="right"/>
    </xf>
    <xf numFmtId="165" fontId="12" fillId="19" borderId="8" xfId="0" applyNumberFormat="1" applyFont="1" applyFill="1" applyBorder="1" applyAlignment="1" applyProtection="1">
      <alignment horizontal="right"/>
    </xf>
    <xf numFmtId="0" fontId="12" fillId="0" borderId="0" xfId="0" applyFont="1" applyProtection="1"/>
    <xf numFmtId="0" fontId="12" fillId="0" borderId="0" xfId="0" applyFont="1" applyAlignment="1" applyProtection="1">
      <alignment horizontal="center" vertical="center"/>
    </xf>
    <xf numFmtId="164" fontId="12" fillId="0" borderId="0" xfId="0" applyNumberFormat="1" applyFont="1" applyProtection="1"/>
    <xf numFmtId="0" fontId="0" fillId="22" borderId="1" xfId="0" applyFill="1" applyBorder="1" applyProtection="1"/>
    <xf numFmtId="0" fontId="12" fillId="20" borderId="2" xfId="0" applyFont="1" applyFill="1" applyBorder="1" applyAlignment="1" applyProtection="1">
      <alignment horizontal="center"/>
    </xf>
    <xf numFmtId="0" fontId="12" fillId="20" borderId="3" xfId="0" applyFont="1" applyFill="1" applyBorder="1" applyAlignment="1" applyProtection="1">
      <alignment horizontal="center"/>
    </xf>
    <xf numFmtId="0" fontId="20" fillId="0" borderId="5" xfId="0" applyFont="1" applyBorder="1" applyAlignment="1" applyProtection="1">
      <alignment vertical="center" wrapText="1"/>
    </xf>
    <xf numFmtId="164" fontId="3" fillId="19" borderId="4" xfId="0" applyNumberFormat="1" applyFont="1" applyFill="1" applyBorder="1" applyProtection="1"/>
    <xf numFmtId="164" fontId="0" fillId="0" borderId="5" xfId="0" applyNumberFormat="1" applyBorder="1" applyAlignment="1" applyProtection="1">
      <alignment vertical="center"/>
    </xf>
    <xf numFmtId="0" fontId="13" fillId="0" borderId="5" xfId="0" applyFont="1" applyBorder="1" applyAlignment="1" applyProtection="1">
      <alignment vertical="center" wrapText="1"/>
    </xf>
    <xf numFmtId="164" fontId="0" fillId="0" borderId="6" xfId="0" applyNumberFormat="1" applyBorder="1" applyAlignment="1" applyProtection="1">
      <alignment vertical="center"/>
    </xf>
    <xf numFmtId="164" fontId="12" fillId="19" borderId="2" xfId="0" applyNumberFormat="1" applyFont="1" applyFill="1" applyBorder="1" applyProtection="1"/>
    <xf numFmtId="164" fontId="12" fillId="19" borderId="7" xfId="0" applyNumberFormat="1" applyFont="1" applyFill="1" applyBorder="1" applyProtection="1"/>
    <xf numFmtId="164" fontId="12" fillId="19" borderId="8" xfId="0" applyNumberFormat="1" applyFont="1" applyFill="1" applyBorder="1" applyProtection="1"/>
    <xf numFmtId="0" fontId="12" fillId="21" borderId="1" xfId="0" applyFont="1" applyFill="1" applyBorder="1" applyAlignment="1" applyProtection="1">
      <alignment horizontal="right" vertical="center"/>
    </xf>
    <xf numFmtId="0" fontId="4" fillId="21" borderId="2" xfId="0" applyFont="1" applyFill="1" applyBorder="1" applyAlignment="1" applyProtection="1">
      <alignment horizontal="left" vertical="center"/>
    </xf>
    <xf numFmtId="0" fontId="12" fillId="21" borderId="2" xfId="0" applyFont="1" applyFill="1" applyBorder="1" applyAlignment="1" applyProtection="1">
      <alignment horizontal="right" vertical="center"/>
    </xf>
    <xf numFmtId="164" fontId="12" fillId="21" borderId="2" xfId="0" applyNumberFormat="1" applyFont="1" applyFill="1" applyBorder="1" applyAlignment="1" applyProtection="1">
      <alignment horizontal="right" vertical="center"/>
    </xf>
    <xf numFmtId="164" fontId="12" fillId="21" borderId="7" xfId="0" applyNumberFormat="1" applyFont="1" applyFill="1" applyBorder="1" applyAlignment="1" applyProtection="1">
      <alignment horizontal="right" vertical="center"/>
    </xf>
    <xf numFmtId="164" fontId="12" fillId="21" borderId="3" xfId="0" applyNumberFormat="1" applyFont="1" applyFill="1" applyBorder="1" applyAlignment="1" applyProtection="1">
      <alignment horizontal="right" vertical="center"/>
    </xf>
    <xf numFmtId="164" fontId="0" fillId="0" borderId="5" xfId="0" applyNumberFormat="1" applyBorder="1" applyAlignment="1" applyProtection="1">
      <alignment vertical="center"/>
      <protection locked="0"/>
    </xf>
    <xf numFmtId="164" fontId="0" fillId="0" borderId="6" xfId="0" applyNumberFormat="1" applyBorder="1" applyAlignment="1" applyProtection="1">
      <alignment vertical="center"/>
      <protection locked="0"/>
    </xf>
    <xf numFmtId="0" fontId="12" fillId="18" borderId="1" xfId="0" applyFont="1" applyFill="1" applyBorder="1" applyAlignment="1" applyProtection="1">
      <alignment horizontal="left" vertical="center"/>
    </xf>
    <xf numFmtId="0" fontId="12" fillId="18" borderId="2" xfId="0" applyFont="1" applyFill="1" applyBorder="1" applyAlignment="1" applyProtection="1">
      <alignment horizontal="left" vertical="center"/>
    </xf>
    <xf numFmtId="0" fontId="4" fillId="18" borderId="2" xfId="0" applyFont="1" applyFill="1" applyBorder="1" applyAlignment="1" applyProtection="1">
      <alignment horizontal="center" vertical="center"/>
    </xf>
    <xf numFmtId="0" fontId="12" fillId="18" borderId="2" xfId="0" applyFont="1" applyFill="1" applyBorder="1" applyAlignment="1" applyProtection="1">
      <alignment horizontal="right" vertical="center"/>
    </xf>
    <xf numFmtId="164" fontId="12" fillId="18" borderId="2" xfId="0" applyNumberFormat="1" applyFont="1" applyFill="1" applyBorder="1" applyAlignment="1" applyProtection="1">
      <alignment horizontal="right" vertical="center"/>
    </xf>
    <xf numFmtId="164" fontId="12" fillId="18" borderId="3" xfId="0" applyNumberFormat="1" applyFont="1" applyFill="1" applyBorder="1" applyAlignment="1" applyProtection="1">
      <alignment horizontal="right" vertical="center"/>
    </xf>
    <xf numFmtId="0" fontId="0" fillId="23" borderId="1" xfId="0" applyFill="1" applyBorder="1" applyProtection="1"/>
    <xf numFmtId="0" fontId="2" fillId="23" borderId="2" xfId="0" applyFont="1" applyFill="1" applyBorder="1" applyAlignment="1" applyProtection="1">
      <alignment horizontal="center" vertical="center"/>
    </xf>
    <xf numFmtId="0" fontId="2" fillId="23" borderId="10" xfId="0" applyFont="1" applyFill="1" applyBorder="1" applyAlignment="1" applyProtection="1">
      <alignment horizontal="center" vertical="center"/>
    </xf>
    <xf numFmtId="0" fontId="2" fillId="23" borderId="11" xfId="0" applyFont="1" applyFill="1" applyBorder="1" applyAlignment="1" applyProtection="1">
      <alignment horizontal="center" vertical="center"/>
    </xf>
    <xf numFmtId="0" fontId="0" fillId="0" borderId="21" xfId="0" applyBorder="1" applyAlignment="1" applyProtection="1">
      <alignment horizontal="center" vertical="top"/>
    </xf>
    <xf numFmtId="0" fontId="0" fillId="24" borderId="22" xfId="0" applyFill="1" applyBorder="1" applyAlignment="1" applyProtection="1">
      <alignment vertical="center" wrapText="1"/>
    </xf>
    <xf numFmtId="0" fontId="0" fillId="24" borderId="24" xfId="0" applyFill="1" applyBorder="1" applyAlignment="1" applyProtection="1">
      <alignment vertical="center"/>
    </xf>
    <xf numFmtId="0" fontId="0" fillId="24" borderId="6" xfId="0" applyFill="1" applyBorder="1" applyAlignment="1" applyProtection="1">
      <alignment horizontal="center" vertical="center"/>
    </xf>
    <xf numFmtId="164" fontId="0" fillId="24" borderId="25" xfId="0" applyNumberFormat="1" applyFill="1" applyBorder="1" applyAlignment="1" applyProtection="1">
      <alignment vertical="center"/>
    </xf>
    <xf numFmtId="164" fontId="0" fillId="24" borderId="6" xfId="0" applyNumberFormat="1" applyFill="1" applyBorder="1" applyAlignment="1" applyProtection="1">
      <alignment vertical="center"/>
    </xf>
    <xf numFmtId="164" fontId="0" fillId="24" borderId="26" xfId="0" applyNumberFormat="1" applyFill="1" applyBorder="1" applyAlignment="1" applyProtection="1">
      <alignment vertical="center"/>
    </xf>
    <xf numFmtId="0" fontId="0" fillId="0" borderId="4" xfId="0" applyBorder="1" applyAlignment="1" applyProtection="1">
      <alignment horizontal="center" vertical="top"/>
    </xf>
    <xf numFmtId="0" fontId="5" fillId="24" borderId="23" xfId="0" applyFont="1" applyFill="1" applyBorder="1" applyAlignment="1" applyProtection="1">
      <alignment vertical="center" wrapText="1"/>
    </xf>
    <xf numFmtId="0" fontId="0" fillId="24" borderId="22" xfId="0" applyFill="1" applyBorder="1" applyAlignment="1" applyProtection="1">
      <alignment vertical="center"/>
    </xf>
    <xf numFmtId="0" fontId="0" fillId="24" borderId="4" xfId="0" applyFill="1" applyBorder="1" applyAlignment="1" applyProtection="1">
      <alignment horizontal="center" vertical="center"/>
    </xf>
    <xf numFmtId="164" fontId="0" fillId="24" borderId="27" xfId="0" applyNumberFormat="1" applyFill="1" applyBorder="1" applyAlignment="1" applyProtection="1">
      <alignment vertical="center"/>
    </xf>
    <xf numFmtId="164" fontId="0" fillId="24" borderId="4" xfId="0" applyNumberFormat="1" applyFill="1" applyBorder="1" applyAlignment="1" applyProtection="1">
      <alignment vertical="center"/>
    </xf>
    <xf numFmtId="164" fontId="0" fillId="24" borderId="28" xfId="0" applyNumberFormat="1" applyFill="1" applyBorder="1" applyAlignment="1" applyProtection="1">
      <alignment vertical="center"/>
    </xf>
    <xf numFmtId="0" fontId="5" fillId="0" borderId="5" xfId="0" applyFont="1" applyBorder="1" applyAlignment="1" applyProtection="1">
      <alignment vertical="center" wrapText="1"/>
    </xf>
    <xf numFmtId="0" fontId="0" fillId="0" borderId="4" xfId="0" applyBorder="1" applyAlignment="1" applyProtection="1">
      <alignment vertical="center" wrapText="1"/>
    </xf>
    <xf numFmtId="0" fontId="0" fillId="0" borderId="4" xfId="0" applyBorder="1" applyAlignment="1" applyProtection="1">
      <alignment horizontal="center" vertical="center"/>
    </xf>
    <xf numFmtId="165" fontId="0" fillId="0" borderId="4" xfId="0" applyNumberFormat="1" applyBorder="1" applyAlignment="1" applyProtection="1">
      <alignment vertical="center"/>
    </xf>
    <xf numFmtId="0" fontId="5" fillId="24" borderId="5" xfId="0" applyFont="1" applyFill="1" applyBorder="1" applyAlignment="1" applyProtection="1">
      <alignment vertical="center" wrapText="1"/>
    </xf>
    <xf numFmtId="0" fontId="0" fillId="24" borderId="5" xfId="0" applyFill="1" applyBorder="1" applyAlignment="1" applyProtection="1">
      <alignment vertical="center"/>
    </xf>
    <xf numFmtId="0" fontId="0" fillId="24" borderId="5" xfId="0" applyFill="1" applyBorder="1" applyAlignment="1" applyProtection="1">
      <alignment horizontal="center" vertical="center"/>
    </xf>
    <xf numFmtId="165" fontId="0" fillId="24" borderId="5" xfId="0" applyNumberFormat="1" applyFill="1" applyBorder="1" applyAlignment="1" applyProtection="1">
      <alignment vertical="center"/>
    </xf>
    <xf numFmtId="0" fontId="5" fillId="0" borderId="6" xfId="0" applyFont="1" applyBorder="1" applyAlignment="1" applyProtection="1">
      <alignment vertical="center" wrapText="1"/>
    </xf>
    <xf numFmtId="0" fontId="2" fillId="23" borderId="2" xfId="0" applyFont="1" applyFill="1" applyBorder="1" applyAlignment="1" applyProtection="1">
      <alignment vertical="center" wrapText="1"/>
    </xf>
    <xf numFmtId="0" fontId="2" fillId="23" borderId="2" xfId="0" applyFont="1" applyFill="1" applyBorder="1" applyAlignment="1" applyProtection="1">
      <alignment vertical="center"/>
    </xf>
    <xf numFmtId="0" fontId="2" fillId="23" borderId="2" xfId="0" applyFont="1" applyFill="1" applyBorder="1" applyAlignment="1" applyProtection="1">
      <alignment horizontal="center" vertical="center"/>
    </xf>
    <xf numFmtId="164" fontId="2" fillId="23" borderId="2" xfId="0" applyNumberFormat="1" applyFont="1" applyFill="1" applyBorder="1" applyAlignment="1" applyProtection="1">
      <alignment vertical="center"/>
    </xf>
    <xf numFmtId="165" fontId="2" fillId="23" borderId="7" xfId="0" applyNumberFormat="1" applyFont="1" applyFill="1" applyBorder="1" applyAlignment="1" applyProtection="1">
      <alignment vertical="center"/>
    </xf>
    <xf numFmtId="165" fontId="2" fillId="23" borderId="8" xfId="0" applyNumberFormat="1" applyFont="1" applyFill="1" applyBorder="1" applyAlignment="1" applyProtection="1">
      <alignment vertical="center"/>
    </xf>
    <xf numFmtId="165" fontId="12" fillId="21" borderId="7" xfId="0" applyNumberFormat="1" applyFont="1" applyFill="1" applyBorder="1" applyAlignment="1" applyProtection="1">
      <alignment horizontal="right" vertical="center"/>
    </xf>
    <xf numFmtId="165" fontId="12" fillId="21" borderId="3" xfId="0" applyNumberFormat="1" applyFont="1" applyFill="1" applyBorder="1" applyAlignment="1" applyProtection="1">
      <alignment horizontal="right" vertical="center"/>
    </xf>
    <xf numFmtId="165" fontId="0" fillId="0" borderId="4" xfId="0" applyNumberFormat="1" applyBorder="1" applyAlignment="1" applyProtection="1">
      <alignment vertical="center"/>
      <protection locked="0"/>
    </xf>
    <xf numFmtId="0" fontId="2" fillId="12" borderId="2" xfId="0" applyFont="1" applyFill="1" applyBorder="1" applyAlignment="1" applyProtection="1">
      <alignment horizontal="center" vertical="center" wrapText="1"/>
    </xf>
    <xf numFmtId="0" fontId="2" fillId="12" borderId="2" xfId="0" applyFont="1" applyFill="1" applyBorder="1" applyAlignment="1" applyProtection="1">
      <alignment horizontal="left" vertical="center"/>
    </xf>
    <xf numFmtId="164" fontId="2" fillId="12" borderId="2" xfId="0" applyNumberFormat="1" applyFont="1" applyFill="1" applyBorder="1" applyAlignment="1" applyProtection="1">
      <alignment horizontal="left" vertical="center"/>
    </xf>
    <xf numFmtId="164" fontId="2" fillId="12" borderId="3" xfId="0" applyNumberFormat="1" applyFont="1" applyFill="1" applyBorder="1" applyAlignment="1" applyProtection="1">
      <alignment horizontal="left" vertical="center"/>
    </xf>
    <xf numFmtId="0" fontId="0" fillId="0" borderId="0" xfId="0" applyAlignment="1" applyProtection="1">
      <alignment horizontal="left" vertical="center" wrapText="1"/>
    </xf>
    <xf numFmtId="0" fontId="0" fillId="0" borderId="0" xfId="0" applyAlignment="1" applyProtection="1">
      <alignment horizontal="left" vertical="center"/>
    </xf>
    <xf numFmtId="0" fontId="2" fillId="10" borderId="2" xfId="0" applyFont="1" applyFill="1" applyBorder="1" applyAlignment="1" applyProtection="1">
      <alignment horizontal="center" vertical="center"/>
    </xf>
    <xf numFmtId="0" fontId="2" fillId="10" borderId="3" xfId="0" applyFont="1" applyFill="1" applyBorder="1" applyAlignment="1" applyProtection="1">
      <alignment horizontal="center" vertical="center"/>
    </xf>
    <xf numFmtId="0" fontId="0" fillId="11" borderId="4" xfId="0" applyFill="1" applyBorder="1" applyAlignment="1" applyProtection="1">
      <alignment horizontal="left" vertical="center" wrapText="1"/>
    </xf>
    <xf numFmtId="0" fontId="0" fillId="11" borderId="4" xfId="0" applyFill="1" applyBorder="1" applyAlignment="1" applyProtection="1">
      <alignment horizontal="left" vertical="center"/>
    </xf>
    <xf numFmtId="164" fontId="0" fillId="11" borderId="4" xfId="0" applyNumberFormat="1" applyFill="1" applyBorder="1" applyAlignment="1" applyProtection="1">
      <alignment horizontal="right" vertical="center"/>
    </xf>
    <xf numFmtId="0" fontId="0" fillId="0" borderId="6" xfId="0" applyBorder="1" applyAlignment="1" applyProtection="1">
      <alignment horizontal="left" vertical="center" wrapText="1"/>
    </xf>
    <xf numFmtId="0" fontId="2" fillId="11" borderId="2" xfId="0" applyFont="1" applyFill="1" applyBorder="1" applyAlignment="1" applyProtection="1">
      <alignment horizontal="left" vertical="center" wrapText="1"/>
    </xf>
    <xf numFmtId="0" fontId="2" fillId="11" borderId="2" xfId="0" applyFont="1" applyFill="1" applyBorder="1" applyAlignment="1" applyProtection="1">
      <alignment horizontal="left" vertical="center"/>
    </xf>
    <xf numFmtId="165" fontId="2" fillId="11" borderId="2" xfId="0" applyNumberFormat="1" applyFont="1" applyFill="1" applyBorder="1" applyAlignment="1" applyProtection="1">
      <alignment horizontal="right" vertical="center"/>
    </xf>
    <xf numFmtId="165" fontId="2" fillId="11" borderId="7" xfId="0" applyNumberFormat="1" applyFont="1" applyFill="1" applyBorder="1" applyAlignment="1" applyProtection="1">
      <alignment horizontal="right" vertical="center"/>
    </xf>
    <xf numFmtId="165" fontId="2" fillId="11" borderId="8" xfId="0" applyNumberFormat="1" applyFont="1" applyFill="1" applyBorder="1" applyAlignment="1" applyProtection="1">
      <alignment horizontal="right" vertical="center"/>
    </xf>
    <xf numFmtId="0" fontId="10" fillId="0" borderId="5" xfId="0" applyFont="1" applyFill="1" applyBorder="1" applyAlignment="1" applyProtection="1">
      <alignment horizontal="justify" vertical="center" wrapText="1"/>
    </xf>
    <xf numFmtId="0" fontId="10" fillId="0" borderId="5" xfId="0" applyFont="1" applyFill="1" applyBorder="1" applyAlignment="1" applyProtection="1">
      <alignment horizontal="center" vertical="center"/>
    </xf>
    <xf numFmtId="0" fontId="3" fillId="0" borderId="5" xfId="0" applyFont="1" applyBorder="1" applyAlignment="1" applyProtection="1">
      <alignment horizontal="left" vertical="center"/>
    </xf>
    <xf numFmtId="164" fontId="0" fillId="11" borderId="4" xfId="0" applyNumberFormat="1" applyFill="1" applyBorder="1" applyAlignment="1" applyProtection="1">
      <alignment horizontal="left" vertical="center"/>
    </xf>
    <xf numFmtId="44" fontId="2" fillId="11" borderId="2" xfId="0" applyNumberFormat="1" applyFont="1" applyFill="1" applyBorder="1" applyAlignment="1" applyProtection="1">
      <alignment horizontal="right" vertical="center"/>
    </xf>
    <xf numFmtId="44" fontId="2" fillId="11" borderId="7" xfId="0" applyNumberFormat="1" applyFont="1" applyFill="1" applyBorder="1" applyAlignment="1" applyProtection="1">
      <alignment horizontal="right" vertical="center"/>
    </xf>
    <xf numFmtId="44" fontId="2" fillId="11" borderId="8" xfId="0" applyNumberFormat="1" applyFont="1" applyFill="1" applyBorder="1" applyAlignment="1" applyProtection="1">
      <alignment horizontal="right" vertical="center"/>
    </xf>
    <xf numFmtId="44" fontId="0" fillId="0" borderId="0" xfId="0" applyNumberFormat="1" applyProtection="1"/>
    <xf numFmtId="44" fontId="12" fillId="21" borderId="2" xfId="0" applyNumberFormat="1" applyFont="1" applyFill="1" applyBorder="1" applyAlignment="1" applyProtection="1">
      <alignment horizontal="right" vertical="center"/>
    </xf>
    <xf numFmtId="44" fontId="12" fillId="21" borderId="7" xfId="0" applyNumberFormat="1" applyFont="1" applyFill="1" applyBorder="1" applyAlignment="1" applyProtection="1">
      <alignment horizontal="right" vertical="center"/>
    </xf>
    <xf numFmtId="44" fontId="12" fillId="21" borderId="3" xfId="0" applyNumberFormat="1" applyFont="1" applyFill="1" applyBorder="1" applyAlignment="1" applyProtection="1">
      <alignment horizontal="right" vertical="center"/>
    </xf>
    <xf numFmtId="44" fontId="10" fillId="0" borderId="5" xfId="0" applyNumberFormat="1" applyFont="1" applyFill="1" applyBorder="1" applyAlignment="1" applyProtection="1">
      <alignment vertical="center"/>
      <protection locked="0"/>
    </xf>
    <xf numFmtId="0" fontId="9" fillId="25" borderId="9" xfId="0" applyFont="1" applyFill="1" applyBorder="1" applyAlignment="1" applyProtection="1">
      <alignment horizontal="center" vertical="center"/>
    </xf>
    <xf numFmtId="0" fontId="9" fillId="25" borderId="10" xfId="0" applyFont="1" applyFill="1" applyBorder="1" applyAlignment="1" applyProtection="1">
      <alignment horizontal="center" vertical="center"/>
    </xf>
    <xf numFmtId="0" fontId="9" fillId="25" borderId="11" xfId="0" applyFont="1" applyFill="1" applyBorder="1" applyAlignment="1" applyProtection="1">
      <alignment horizontal="center" vertical="center"/>
    </xf>
    <xf numFmtId="0" fontId="5" fillId="0" borderId="23" xfId="0" applyFont="1" applyFill="1" applyBorder="1" applyAlignment="1" applyProtection="1">
      <alignment horizontal="left" vertical="center" wrapText="1"/>
    </xf>
    <xf numFmtId="0" fontId="5" fillId="0" borderId="30" xfId="0" applyFont="1" applyFill="1" applyBorder="1" applyAlignment="1" applyProtection="1">
      <alignment horizontal="right" vertical="center"/>
    </xf>
    <xf numFmtId="164" fontId="5" fillId="0" borderId="30" xfId="0" applyNumberFormat="1" applyFont="1" applyFill="1" applyBorder="1" applyAlignment="1" applyProtection="1">
      <alignment horizontal="right" vertical="center"/>
    </xf>
    <xf numFmtId="164" fontId="5" fillId="0" borderId="29" xfId="0" applyNumberFormat="1" applyFont="1" applyFill="1" applyBorder="1" applyAlignment="1" applyProtection="1">
      <alignment horizontal="right" vertical="center"/>
    </xf>
    <xf numFmtId="44" fontId="5" fillId="0" borderId="29" xfId="0" applyNumberFormat="1" applyFont="1" applyFill="1" applyBorder="1" applyAlignment="1" applyProtection="1">
      <alignment horizontal="right" vertical="center"/>
    </xf>
    <xf numFmtId="44" fontId="5" fillId="0" borderId="5" xfId="0" applyNumberFormat="1" applyFont="1" applyFill="1" applyBorder="1" applyAlignment="1" applyProtection="1">
      <alignment horizontal="right" vertical="center"/>
    </xf>
    <xf numFmtId="0" fontId="5" fillId="0" borderId="23" xfId="0" applyFont="1" applyBorder="1" applyProtection="1"/>
    <xf numFmtId="0" fontId="5" fillId="0" borderId="30" xfId="0" applyFont="1" applyBorder="1" applyProtection="1"/>
    <xf numFmtId="0" fontId="5" fillId="0" borderId="29" xfId="0" applyFont="1" applyBorder="1" applyProtection="1"/>
    <xf numFmtId="44" fontId="5" fillId="0" borderId="29" xfId="0" applyNumberFormat="1" applyFont="1" applyBorder="1" applyProtection="1"/>
    <xf numFmtId="44" fontId="5" fillId="0" borderId="5" xfId="0" applyNumberFormat="1" applyFont="1" applyBorder="1" applyProtection="1"/>
    <xf numFmtId="0" fontId="5" fillId="0" borderId="24" xfId="0" applyFont="1" applyBorder="1" applyProtection="1"/>
    <xf numFmtId="0" fontId="5" fillId="0" borderId="25" xfId="0" applyFont="1" applyBorder="1" applyProtection="1"/>
    <xf numFmtId="0" fontId="5" fillId="0" borderId="26" xfId="0" applyFont="1" applyBorder="1" applyProtection="1"/>
    <xf numFmtId="44" fontId="5" fillId="0" borderId="26" xfId="0" applyNumberFormat="1" applyFont="1" applyBorder="1" applyProtection="1"/>
    <xf numFmtId="44" fontId="5" fillId="0" borderId="6" xfId="0" applyNumberFormat="1" applyFont="1" applyBorder="1" applyProtection="1"/>
    <xf numFmtId="0" fontId="5" fillId="26" borderId="1" xfId="0" applyFont="1" applyFill="1" applyBorder="1" applyProtection="1"/>
    <xf numFmtId="0" fontId="0" fillId="26" borderId="2" xfId="0" applyFill="1" applyBorder="1" applyProtection="1"/>
    <xf numFmtId="0" fontId="0" fillId="26" borderId="31" xfId="0" applyFill="1" applyBorder="1" applyProtection="1"/>
    <xf numFmtId="44" fontId="0" fillId="26" borderId="7" xfId="0" applyNumberFormat="1" applyFill="1" applyBorder="1" applyProtection="1"/>
    <xf numFmtId="44" fontId="0" fillId="26" borderId="8" xfId="0" applyNumberFormat="1" applyFill="1" applyBorder="1" applyProtection="1"/>
  </cellXfs>
  <cellStyles count="12">
    <cellStyle name="Měna 2" xfId="2"/>
    <cellStyle name="Měna 2 2" xfId="9"/>
    <cellStyle name="Normální" xfId="0" builtinId="0"/>
    <cellStyle name="normální 14" xfId="5"/>
    <cellStyle name="Normální 2" xfId="1"/>
    <cellStyle name="Normální 2 2" xfId="3"/>
    <cellStyle name="Normální 2_CENA CELKEM" xfId="10"/>
    <cellStyle name="Normální 3" xfId="6"/>
    <cellStyle name="Normální 3 2" xfId="4"/>
    <cellStyle name="Normální 3_CENA CELKEM" xfId="11"/>
    <cellStyle name="Normální 4" xfId="7"/>
    <cellStyle name="Normální 5" xfId="8"/>
  </cellStyles>
  <dxfs count="0"/>
  <tableStyles count="0" defaultTableStyle="TableStyleMedium2" defaultPivotStyle="PivotStyleLight16"/>
  <colors>
    <mruColors>
      <color rgb="FFF2CEEF"/>
      <color rgb="FFE49EDD"/>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9"/>
  <sheetViews>
    <sheetView tabSelected="1" workbookViewId="0">
      <selection sqref="A1:B1"/>
    </sheetView>
  </sheetViews>
  <sheetFormatPr defaultRowHeight="15"/>
  <cols>
    <col min="1" max="1" width="9.140625" style="7"/>
    <col min="2" max="2" width="35.140625" style="7" customWidth="1"/>
    <col min="3" max="3" width="59" style="7" customWidth="1"/>
    <col min="4" max="4" width="9.140625" style="7"/>
    <col min="5" max="5" width="15.42578125" style="7" customWidth="1"/>
    <col min="6" max="6" width="16.28515625" style="7" customWidth="1"/>
    <col min="7" max="7" width="16.5703125" style="7" customWidth="1"/>
    <col min="8" max="8" width="16.85546875" style="7" customWidth="1"/>
    <col min="9" max="16384" width="9.140625" style="7"/>
  </cols>
  <sheetData>
    <row r="1" spans="1:8" ht="30.75" customHeight="1" thickBot="1">
      <c r="A1" s="1" t="s">
        <v>95</v>
      </c>
      <c r="B1" s="2"/>
      <c r="C1" s="3" t="s">
        <v>407</v>
      </c>
      <c r="D1" s="4"/>
      <c r="E1" s="5"/>
      <c r="F1" s="5"/>
      <c r="G1" s="5"/>
      <c r="H1" s="6" t="s">
        <v>96</v>
      </c>
    </row>
    <row r="2" spans="1:8" ht="15.75" thickBot="1">
      <c r="B2" s="8"/>
      <c r="C2" s="9"/>
      <c r="D2" s="10"/>
      <c r="E2" s="11"/>
      <c r="F2" s="11"/>
      <c r="G2" s="11"/>
      <c r="H2" s="11"/>
    </row>
    <row r="3" spans="1:8" ht="16.5" thickBot="1">
      <c r="A3" s="12"/>
      <c r="B3" s="13" t="s">
        <v>97</v>
      </c>
      <c r="C3" s="13"/>
      <c r="D3" s="13"/>
      <c r="E3" s="13"/>
      <c r="F3" s="13"/>
      <c r="G3" s="13"/>
      <c r="H3" s="14"/>
    </row>
    <row r="4" spans="1:8">
      <c r="A4" s="15" t="s">
        <v>1</v>
      </c>
      <c r="B4" s="16" t="s">
        <v>2</v>
      </c>
      <c r="C4" s="17" t="s">
        <v>3</v>
      </c>
      <c r="D4" s="18" t="s">
        <v>4</v>
      </c>
      <c r="E4" s="19" t="s">
        <v>5</v>
      </c>
      <c r="F4" s="19" t="s">
        <v>6</v>
      </c>
      <c r="G4" s="19" t="s">
        <v>7</v>
      </c>
      <c r="H4" s="19" t="s">
        <v>8</v>
      </c>
    </row>
    <row r="5" spans="1:8" ht="135">
      <c r="A5" s="20" t="s">
        <v>143</v>
      </c>
      <c r="B5" s="21" t="s">
        <v>10</v>
      </c>
      <c r="C5" s="22" t="s">
        <v>98</v>
      </c>
      <c r="D5" s="23">
        <v>1</v>
      </c>
      <c r="E5" s="189"/>
      <c r="F5" s="24">
        <f>E5*1.21</f>
        <v>0</v>
      </c>
      <c r="G5" s="24">
        <f>E5*D5</f>
        <v>0</v>
      </c>
      <c r="H5" s="24">
        <f>F5*D5</f>
        <v>0</v>
      </c>
    </row>
    <row r="6" spans="1:8" ht="90">
      <c r="A6" s="20" t="s">
        <v>144</v>
      </c>
      <c r="B6" s="25" t="s">
        <v>13</v>
      </c>
      <c r="C6" s="22" t="s">
        <v>14</v>
      </c>
      <c r="D6" s="23">
        <v>1</v>
      </c>
      <c r="E6" s="189"/>
      <c r="F6" s="24">
        <f t="shared" ref="F6:F15" si="0">E6*1.21</f>
        <v>0</v>
      </c>
      <c r="G6" s="24">
        <f t="shared" ref="G6:G15" si="1">E6*D6</f>
        <v>0</v>
      </c>
      <c r="H6" s="24">
        <f t="shared" ref="H6:H15" si="2">F6*D6</f>
        <v>0</v>
      </c>
    </row>
    <row r="7" spans="1:8" ht="105">
      <c r="A7" s="23" t="s">
        <v>145</v>
      </c>
      <c r="B7" s="26" t="s">
        <v>16</v>
      </c>
      <c r="C7" s="26" t="s">
        <v>99</v>
      </c>
      <c r="D7" s="23">
        <v>1</v>
      </c>
      <c r="E7" s="189"/>
      <c r="F7" s="24">
        <f t="shared" si="0"/>
        <v>0</v>
      </c>
      <c r="G7" s="24">
        <f t="shared" si="1"/>
        <v>0</v>
      </c>
      <c r="H7" s="24">
        <f t="shared" si="2"/>
        <v>0</v>
      </c>
    </row>
    <row r="8" spans="1:8" ht="197.25" customHeight="1">
      <c r="A8" s="20" t="s">
        <v>146</v>
      </c>
      <c r="B8" s="25" t="s">
        <v>19</v>
      </c>
      <c r="C8" s="25" t="s">
        <v>20</v>
      </c>
      <c r="D8" s="23">
        <v>24</v>
      </c>
      <c r="E8" s="189"/>
      <c r="F8" s="24">
        <f t="shared" si="0"/>
        <v>0</v>
      </c>
      <c r="G8" s="24">
        <f t="shared" si="1"/>
        <v>0</v>
      </c>
      <c r="H8" s="24">
        <f t="shared" si="2"/>
        <v>0</v>
      </c>
    </row>
    <row r="9" spans="1:8" ht="105">
      <c r="A9" s="20" t="s">
        <v>147</v>
      </c>
      <c r="B9" s="25" t="s">
        <v>22</v>
      </c>
      <c r="C9" s="22" t="s">
        <v>23</v>
      </c>
      <c r="D9" s="23">
        <v>24</v>
      </c>
      <c r="E9" s="189"/>
      <c r="F9" s="24">
        <f t="shared" si="0"/>
        <v>0</v>
      </c>
      <c r="G9" s="24">
        <f t="shared" si="1"/>
        <v>0</v>
      </c>
      <c r="H9" s="24">
        <f t="shared" si="2"/>
        <v>0</v>
      </c>
    </row>
    <row r="10" spans="1:8" ht="135">
      <c r="A10" s="23" t="s">
        <v>148</v>
      </c>
      <c r="B10" s="26" t="s">
        <v>25</v>
      </c>
      <c r="C10" s="26" t="s">
        <v>100</v>
      </c>
      <c r="D10" s="23">
        <v>1</v>
      </c>
      <c r="E10" s="189"/>
      <c r="F10" s="24">
        <f t="shared" si="0"/>
        <v>0</v>
      </c>
      <c r="G10" s="24">
        <f t="shared" si="1"/>
        <v>0</v>
      </c>
      <c r="H10" s="24">
        <f t="shared" si="2"/>
        <v>0</v>
      </c>
    </row>
    <row r="11" spans="1:8" ht="90">
      <c r="A11" s="23" t="s">
        <v>149</v>
      </c>
      <c r="B11" s="26" t="s">
        <v>101</v>
      </c>
      <c r="C11" s="26" t="s">
        <v>102</v>
      </c>
      <c r="D11" s="23">
        <v>2</v>
      </c>
      <c r="E11" s="189"/>
      <c r="F11" s="24">
        <f t="shared" si="0"/>
        <v>0</v>
      </c>
      <c r="G11" s="24">
        <f t="shared" si="1"/>
        <v>0</v>
      </c>
      <c r="H11" s="24">
        <f t="shared" si="2"/>
        <v>0</v>
      </c>
    </row>
    <row r="12" spans="1:8" ht="75">
      <c r="A12" s="20" t="s">
        <v>150</v>
      </c>
      <c r="B12" s="25" t="s">
        <v>151</v>
      </c>
      <c r="C12" s="22" t="s">
        <v>103</v>
      </c>
      <c r="D12" s="23">
        <v>1</v>
      </c>
      <c r="E12" s="189"/>
      <c r="F12" s="24">
        <f t="shared" si="0"/>
        <v>0</v>
      </c>
      <c r="G12" s="24">
        <f t="shared" si="1"/>
        <v>0</v>
      </c>
      <c r="H12" s="24">
        <f t="shared" si="2"/>
        <v>0</v>
      </c>
    </row>
    <row r="13" spans="1:8" ht="135">
      <c r="A13" s="20" t="s">
        <v>152</v>
      </c>
      <c r="B13" s="25" t="s">
        <v>37</v>
      </c>
      <c r="C13" s="22" t="s">
        <v>38</v>
      </c>
      <c r="D13" s="23">
        <v>1</v>
      </c>
      <c r="E13" s="189"/>
      <c r="F13" s="24">
        <f t="shared" si="0"/>
        <v>0</v>
      </c>
      <c r="G13" s="24">
        <f t="shared" si="1"/>
        <v>0</v>
      </c>
      <c r="H13" s="24">
        <f t="shared" si="2"/>
        <v>0</v>
      </c>
    </row>
    <row r="14" spans="1:8" ht="30">
      <c r="A14" s="23" t="s">
        <v>153</v>
      </c>
      <c r="B14" s="26" t="s">
        <v>40</v>
      </c>
      <c r="C14" s="26" t="s">
        <v>104</v>
      </c>
      <c r="D14" s="23">
        <v>1</v>
      </c>
      <c r="E14" s="189"/>
      <c r="F14" s="24">
        <f t="shared" si="0"/>
        <v>0</v>
      </c>
      <c r="G14" s="24">
        <f t="shared" si="1"/>
        <v>0</v>
      </c>
      <c r="H14" s="24">
        <f t="shared" si="2"/>
        <v>0</v>
      </c>
    </row>
    <row r="15" spans="1:8" ht="15.75" thickBot="1">
      <c r="A15" s="27" t="s">
        <v>154</v>
      </c>
      <c r="B15" s="28" t="s">
        <v>43</v>
      </c>
      <c r="C15" s="29" t="s">
        <v>44</v>
      </c>
      <c r="D15" s="27">
        <v>1</v>
      </c>
      <c r="E15" s="190"/>
      <c r="F15" s="30">
        <f t="shared" si="0"/>
        <v>0</v>
      </c>
      <c r="G15" s="30">
        <f t="shared" si="1"/>
        <v>0</v>
      </c>
      <c r="H15" s="30">
        <f t="shared" si="2"/>
        <v>0</v>
      </c>
    </row>
    <row r="16" spans="1:8" ht="16.5" thickBot="1">
      <c r="A16" s="31"/>
      <c r="B16" s="32" t="s">
        <v>45</v>
      </c>
      <c r="C16" s="33"/>
      <c r="D16" s="34"/>
      <c r="E16" s="35"/>
      <c r="F16" s="35"/>
      <c r="G16" s="36">
        <f>SUM(G5:G15)</f>
        <v>0</v>
      </c>
      <c r="H16" s="37">
        <f>SUM(H5:H15)</f>
        <v>0</v>
      </c>
    </row>
    <row r="17" spans="1:8" ht="15.75" thickBot="1">
      <c r="B17" s="8"/>
      <c r="C17" s="9"/>
      <c r="D17" s="10"/>
      <c r="E17" s="11"/>
      <c r="F17" s="11"/>
      <c r="G17" s="11"/>
      <c r="H17" s="11"/>
    </row>
    <row r="18" spans="1:8" ht="16.5" thickBot="1">
      <c r="A18" s="12"/>
      <c r="B18" s="13" t="s">
        <v>105</v>
      </c>
      <c r="C18" s="13"/>
      <c r="D18" s="13"/>
      <c r="E18" s="13"/>
      <c r="F18" s="13"/>
      <c r="G18" s="13"/>
      <c r="H18" s="14"/>
    </row>
    <row r="19" spans="1:8">
      <c r="A19" s="15"/>
      <c r="B19" s="16" t="s">
        <v>2</v>
      </c>
      <c r="C19" s="17" t="s">
        <v>3</v>
      </c>
      <c r="D19" s="18" t="s">
        <v>4</v>
      </c>
      <c r="E19" s="19" t="s">
        <v>5</v>
      </c>
      <c r="F19" s="19" t="s">
        <v>6</v>
      </c>
      <c r="G19" s="19" t="s">
        <v>7</v>
      </c>
      <c r="H19" s="19" t="s">
        <v>8</v>
      </c>
    </row>
    <row r="20" spans="1:8" ht="135">
      <c r="A20" s="23" t="s">
        <v>155</v>
      </c>
      <c r="B20" s="38" t="s">
        <v>408</v>
      </c>
      <c r="C20" s="26" t="s">
        <v>98</v>
      </c>
      <c r="D20" s="23">
        <v>1</v>
      </c>
      <c r="E20" s="189"/>
      <c r="F20" s="24">
        <f>E20*1.21</f>
        <v>0</v>
      </c>
      <c r="G20" s="24">
        <f>E20*D20</f>
        <v>0</v>
      </c>
      <c r="H20" s="24">
        <f>F20*D20</f>
        <v>0</v>
      </c>
    </row>
    <row r="21" spans="1:8" ht="90">
      <c r="A21" s="23" t="s">
        <v>156</v>
      </c>
      <c r="B21" s="39" t="s">
        <v>409</v>
      </c>
      <c r="C21" s="26" t="s">
        <v>14</v>
      </c>
      <c r="D21" s="23">
        <v>1</v>
      </c>
      <c r="E21" s="189"/>
      <c r="F21" s="24">
        <f t="shared" ref="F21:F30" si="3">E21*1.21</f>
        <v>0</v>
      </c>
      <c r="G21" s="24">
        <f t="shared" ref="G21:G30" si="4">E21*D21</f>
        <v>0</v>
      </c>
      <c r="H21" s="24">
        <f t="shared" ref="H21:H30" si="5">F21*D21</f>
        <v>0</v>
      </c>
    </row>
    <row r="22" spans="1:8" ht="105">
      <c r="A22" s="23" t="s">
        <v>157</v>
      </c>
      <c r="B22" s="26" t="s">
        <v>16</v>
      </c>
      <c r="C22" s="26" t="s">
        <v>106</v>
      </c>
      <c r="D22" s="23">
        <v>1</v>
      </c>
      <c r="E22" s="189"/>
      <c r="F22" s="24">
        <f t="shared" si="3"/>
        <v>0</v>
      </c>
      <c r="G22" s="24">
        <f t="shared" si="4"/>
        <v>0</v>
      </c>
      <c r="H22" s="24">
        <f t="shared" si="5"/>
        <v>0</v>
      </c>
    </row>
    <row r="23" spans="1:8" ht="204.75">
      <c r="A23" s="23" t="s">
        <v>158</v>
      </c>
      <c r="B23" s="39" t="s">
        <v>410</v>
      </c>
      <c r="C23" s="40" t="s">
        <v>20</v>
      </c>
      <c r="D23" s="23">
        <v>24</v>
      </c>
      <c r="E23" s="189"/>
      <c r="F23" s="24">
        <f t="shared" si="3"/>
        <v>0</v>
      </c>
      <c r="G23" s="24">
        <f t="shared" si="4"/>
        <v>0</v>
      </c>
      <c r="H23" s="24">
        <f t="shared" si="5"/>
        <v>0</v>
      </c>
    </row>
    <row r="24" spans="1:8" ht="105">
      <c r="A24" s="23" t="s">
        <v>159</v>
      </c>
      <c r="B24" s="39" t="s">
        <v>210</v>
      </c>
      <c r="C24" s="26" t="s">
        <v>23</v>
      </c>
      <c r="D24" s="23">
        <v>24</v>
      </c>
      <c r="E24" s="189"/>
      <c r="F24" s="24">
        <f t="shared" si="3"/>
        <v>0</v>
      </c>
      <c r="G24" s="24">
        <f t="shared" si="4"/>
        <v>0</v>
      </c>
      <c r="H24" s="24">
        <f t="shared" si="5"/>
        <v>0</v>
      </c>
    </row>
    <row r="25" spans="1:8" ht="135">
      <c r="A25" s="23" t="s">
        <v>160</v>
      </c>
      <c r="B25" s="26" t="s">
        <v>25</v>
      </c>
      <c r="C25" s="26" t="s">
        <v>107</v>
      </c>
      <c r="D25" s="23">
        <v>1</v>
      </c>
      <c r="E25" s="189"/>
      <c r="F25" s="24">
        <f t="shared" si="3"/>
        <v>0</v>
      </c>
      <c r="G25" s="24">
        <f t="shared" si="4"/>
        <v>0</v>
      </c>
      <c r="H25" s="24">
        <f t="shared" si="5"/>
        <v>0</v>
      </c>
    </row>
    <row r="26" spans="1:8" ht="90">
      <c r="A26" s="23" t="s">
        <v>161</v>
      </c>
      <c r="B26" s="26" t="s">
        <v>101</v>
      </c>
      <c r="C26" s="26" t="s">
        <v>102</v>
      </c>
      <c r="D26" s="23">
        <v>2</v>
      </c>
      <c r="E26" s="189"/>
      <c r="F26" s="24">
        <f t="shared" si="3"/>
        <v>0</v>
      </c>
      <c r="G26" s="24">
        <f t="shared" si="4"/>
        <v>0</v>
      </c>
      <c r="H26" s="24">
        <f t="shared" si="5"/>
        <v>0</v>
      </c>
    </row>
    <row r="27" spans="1:8" ht="75">
      <c r="A27" s="23" t="s">
        <v>162</v>
      </c>
      <c r="B27" s="26" t="s">
        <v>34</v>
      </c>
      <c r="C27" s="26" t="s">
        <v>103</v>
      </c>
      <c r="D27" s="23">
        <v>1</v>
      </c>
      <c r="E27" s="189"/>
      <c r="F27" s="24">
        <f t="shared" si="3"/>
        <v>0</v>
      </c>
      <c r="G27" s="24">
        <f t="shared" si="4"/>
        <v>0</v>
      </c>
      <c r="H27" s="24">
        <f t="shared" si="5"/>
        <v>0</v>
      </c>
    </row>
    <row r="28" spans="1:8" ht="135">
      <c r="A28" s="23" t="s">
        <v>163</v>
      </c>
      <c r="B28" s="39" t="s">
        <v>411</v>
      </c>
      <c r="C28" s="26" t="s">
        <v>38</v>
      </c>
      <c r="D28" s="23">
        <v>1</v>
      </c>
      <c r="E28" s="189"/>
      <c r="F28" s="24">
        <f>E28*1.21</f>
        <v>0</v>
      </c>
      <c r="G28" s="24">
        <f>E28*D28</f>
        <v>0</v>
      </c>
      <c r="H28" s="24">
        <f>F28*D28</f>
        <v>0</v>
      </c>
    </row>
    <row r="29" spans="1:8" ht="30">
      <c r="A29" s="23" t="s">
        <v>164</v>
      </c>
      <c r="B29" s="26" t="s">
        <v>40</v>
      </c>
      <c r="C29" s="26" t="s">
        <v>104</v>
      </c>
      <c r="D29" s="23">
        <v>1</v>
      </c>
      <c r="E29" s="189"/>
      <c r="F29" s="24">
        <f t="shared" si="3"/>
        <v>0</v>
      </c>
      <c r="G29" s="24">
        <f>E29*D29</f>
        <v>0</v>
      </c>
      <c r="H29" s="24">
        <f t="shared" si="5"/>
        <v>0</v>
      </c>
    </row>
    <row r="30" spans="1:8" ht="15.75" thickBot="1">
      <c r="A30" s="27" t="s">
        <v>165</v>
      </c>
      <c r="B30" s="28" t="s">
        <v>43</v>
      </c>
      <c r="C30" s="29" t="s">
        <v>44</v>
      </c>
      <c r="D30" s="27">
        <v>1</v>
      </c>
      <c r="E30" s="190"/>
      <c r="F30" s="30">
        <f t="shared" si="3"/>
        <v>0</v>
      </c>
      <c r="G30" s="30">
        <f t="shared" si="4"/>
        <v>0</v>
      </c>
      <c r="H30" s="30">
        <f t="shared" si="5"/>
        <v>0</v>
      </c>
    </row>
    <row r="31" spans="1:8" ht="16.5" thickBot="1">
      <c r="A31" s="31"/>
      <c r="B31" s="32" t="s">
        <v>45</v>
      </c>
      <c r="C31" s="33"/>
      <c r="D31" s="34"/>
      <c r="E31" s="35"/>
      <c r="F31" s="35"/>
      <c r="G31" s="36">
        <f>SUM(G20:G30)</f>
        <v>0</v>
      </c>
      <c r="H31" s="37">
        <f>SUM(H20:H30)</f>
        <v>0</v>
      </c>
    </row>
    <row r="32" spans="1:8" ht="15.75" thickBot="1">
      <c r="B32" s="8"/>
      <c r="C32" s="9"/>
      <c r="D32" s="10"/>
      <c r="E32" s="11"/>
      <c r="F32" s="11"/>
      <c r="G32" s="11"/>
      <c r="H32" s="11"/>
    </row>
    <row r="33" spans="1:8" ht="16.5" thickBot="1">
      <c r="A33" s="41"/>
      <c r="B33" s="42" t="s">
        <v>108</v>
      </c>
      <c r="C33" s="42"/>
      <c r="D33" s="42"/>
      <c r="E33" s="42"/>
      <c r="F33" s="42"/>
      <c r="G33" s="42"/>
      <c r="H33" s="43"/>
    </row>
    <row r="34" spans="1:8" ht="15.75">
      <c r="A34" s="44" t="s">
        <v>1</v>
      </c>
      <c r="B34" s="45" t="s">
        <v>2</v>
      </c>
      <c r="C34" s="46" t="s">
        <v>3</v>
      </c>
      <c r="D34" s="47" t="s">
        <v>4</v>
      </c>
      <c r="E34" s="48" t="s">
        <v>5</v>
      </c>
      <c r="F34" s="48" t="s">
        <v>6</v>
      </c>
      <c r="G34" s="48" t="s">
        <v>7</v>
      </c>
      <c r="H34" s="48" t="s">
        <v>8</v>
      </c>
    </row>
    <row r="35" spans="1:8" ht="135">
      <c r="A35" s="23" t="s">
        <v>166</v>
      </c>
      <c r="B35" s="39" t="s">
        <v>408</v>
      </c>
      <c r="C35" s="26" t="s">
        <v>98</v>
      </c>
      <c r="D35" s="23">
        <v>1</v>
      </c>
      <c r="E35" s="189"/>
      <c r="F35" s="49">
        <f>E35*1.21</f>
        <v>0</v>
      </c>
      <c r="G35" s="49">
        <f>E35*D35</f>
        <v>0</v>
      </c>
      <c r="H35" s="49">
        <f>F35*D35</f>
        <v>0</v>
      </c>
    </row>
    <row r="36" spans="1:8" ht="90">
      <c r="A36" s="23" t="s">
        <v>167</v>
      </c>
      <c r="B36" s="39" t="s">
        <v>412</v>
      </c>
      <c r="C36" s="26" t="s">
        <v>14</v>
      </c>
      <c r="D36" s="23">
        <v>1</v>
      </c>
      <c r="E36" s="189"/>
      <c r="F36" s="49">
        <f t="shared" ref="F36:F45" si="6">E36*1.21</f>
        <v>0</v>
      </c>
      <c r="G36" s="49">
        <f t="shared" ref="G36:G45" si="7">E36*D36</f>
        <v>0</v>
      </c>
      <c r="H36" s="49">
        <f t="shared" ref="H36:H45" si="8">F36*D36</f>
        <v>0</v>
      </c>
    </row>
    <row r="37" spans="1:8" ht="105">
      <c r="A37" s="23" t="s">
        <v>168</v>
      </c>
      <c r="B37" s="26" t="s">
        <v>16</v>
      </c>
      <c r="C37" s="26" t="s">
        <v>106</v>
      </c>
      <c r="D37" s="23">
        <v>1</v>
      </c>
      <c r="E37" s="189"/>
      <c r="F37" s="49">
        <f t="shared" si="6"/>
        <v>0</v>
      </c>
      <c r="G37" s="49">
        <f t="shared" si="7"/>
        <v>0</v>
      </c>
      <c r="H37" s="49">
        <f t="shared" si="8"/>
        <v>0</v>
      </c>
    </row>
    <row r="38" spans="1:8" ht="204.75">
      <c r="A38" s="23" t="s">
        <v>169</v>
      </c>
      <c r="B38" s="39" t="s">
        <v>413</v>
      </c>
      <c r="C38" s="40" t="s">
        <v>20</v>
      </c>
      <c r="D38" s="23">
        <v>24</v>
      </c>
      <c r="E38" s="189"/>
      <c r="F38" s="49">
        <f t="shared" si="6"/>
        <v>0</v>
      </c>
      <c r="G38" s="49">
        <f>E38*D38</f>
        <v>0</v>
      </c>
      <c r="H38" s="49">
        <f t="shared" si="8"/>
        <v>0</v>
      </c>
    </row>
    <row r="39" spans="1:8" ht="105">
      <c r="A39" s="23" t="s">
        <v>170</v>
      </c>
      <c r="B39" s="39" t="s">
        <v>414</v>
      </c>
      <c r="C39" s="26" t="s">
        <v>23</v>
      </c>
      <c r="D39" s="23">
        <v>24</v>
      </c>
      <c r="E39" s="189"/>
      <c r="F39" s="49">
        <f t="shared" si="6"/>
        <v>0</v>
      </c>
      <c r="G39" s="49">
        <f t="shared" si="7"/>
        <v>0</v>
      </c>
      <c r="H39" s="49">
        <f t="shared" si="8"/>
        <v>0</v>
      </c>
    </row>
    <row r="40" spans="1:8" ht="135">
      <c r="A40" s="23" t="s">
        <v>171</v>
      </c>
      <c r="B40" s="26" t="s">
        <v>25</v>
      </c>
      <c r="C40" s="26" t="s">
        <v>109</v>
      </c>
      <c r="D40" s="23">
        <v>1</v>
      </c>
      <c r="E40" s="189"/>
      <c r="F40" s="49">
        <f t="shared" si="6"/>
        <v>0</v>
      </c>
      <c r="G40" s="49">
        <f t="shared" si="7"/>
        <v>0</v>
      </c>
      <c r="H40" s="49">
        <f t="shared" si="8"/>
        <v>0</v>
      </c>
    </row>
    <row r="41" spans="1:8" ht="90">
      <c r="A41" s="23" t="s">
        <v>172</v>
      </c>
      <c r="B41" s="26" t="s">
        <v>101</v>
      </c>
      <c r="C41" s="26" t="s">
        <v>102</v>
      </c>
      <c r="D41" s="23">
        <v>2</v>
      </c>
      <c r="E41" s="189"/>
      <c r="F41" s="49">
        <f t="shared" si="6"/>
        <v>0</v>
      </c>
      <c r="G41" s="49">
        <f t="shared" si="7"/>
        <v>0</v>
      </c>
      <c r="H41" s="49">
        <f t="shared" si="8"/>
        <v>0</v>
      </c>
    </row>
    <row r="42" spans="1:8" ht="75">
      <c r="A42" s="23" t="s">
        <v>173</v>
      </c>
      <c r="B42" s="26" t="s">
        <v>34</v>
      </c>
      <c r="C42" s="26" t="s">
        <v>103</v>
      </c>
      <c r="D42" s="23">
        <v>1</v>
      </c>
      <c r="E42" s="189"/>
      <c r="F42" s="49">
        <f t="shared" si="6"/>
        <v>0</v>
      </c>
      <c r="G42" s="49">
        <f t="shared" si="7"/>
        <v>0</v>
      </c>
      <c r="H42" s="49">
        <f t="shared" si="8"/>
        <v>0</v>
      </c>
    </row>
    <row r="43" spans="1:8" ht="135">
      <c r="A43" s="23" t="s">
        <v>174</v>
      </c>
      <c r="B43" s="39" t="s">
        <v>411</v>
      </c>
      <c r="C43" s="26" t="s">
        <v>38</v>
      </c>
      <c r="D43" s="23">
        <v>1</v>
      </c>
      <c r="E43" s="189"/>
      <c r="F43" s="49">
        <f t="shared" si="6"/>
        <v>0</v>
      </c>
      <c r="G43" s="49">
        <f t="shared" si="7"/>
        <v>0</v>
      </c>
      <c r="H43" s="49">
        <f t="shared" si="8"/>
        <v>0</v>
      </c>
    </row>
    <row r="44" spans="1:8" ht="30">
      <c r="A44" s="23" t="s">
        <v>175</v>
      </c>
      <c r="B44" s="26" t="s">
        <v>40</v>
      </c>
      <c r="C44" s="26" t="s">
        <v>104</v>
      </c>
      <c r="D44" s="23">
        <v>1</v>
      </c>
      <c r="E44" s="189"/>
      <c r="F44" s="49">
        <f t="shared" si="6"/>
        <v>0</v>
      </c>
      <c r="G44" s="49">
        <f t="shared" si="7"/>
        <v>0</v>
      </c>
      <c r="H44" s="49">
        <f t="shared" si="8"/>
        <v>0</v>
      </c>
    </row>
    <row r="45" spans="1:8" ht="16.5" thickBot="1">
      <c r="A45" s="27" t="s">
        <v>176</v>
      </c>
      <c r="B45" s="28" t="s">
        <v>43</v>
      </c>
      <c r="C45" s="29" t="s">
        <v>44</v>
      </c>
      <c r="D45" s="27">
        <v>1</v>
      </c>
      <c r="E45" s="190"/>
      <c r="F45" s="50">
        <f t="shared" si="6"/>
        <v>0</v>
      </c>
      <c r="G45" s="49">
        <f t="shared" si="7"/>
        <v>0</v>
      </c>
      <c r="H45" s="49">
        <f t="shared" si="8"/>
        <v>0</v>
      </c>
    </row>
    <row r="46" spans="1:8" ht="16.5" thickBot="1">
      <c r="A46" s="51"/>
      <c r="B46" s="52" t="s">
        <v>45</v>
      </c>
      <c r="C46" s="53"/>
      <c r="D46" s="54"/>
      <c r="E46" s="55"/>
      <c r="F46" s="55"/>
      <c r="G46" s="56">
        <f>SUM(G35:G45)</f>
        <v>0</v>
      </c>
      <c r="H46" s="57">
        <f>SUM(H35:H45)</f>
        <v>0</v>
      </c>
    </row>
    <row r="47" spans="1:8" ht="16.5" thickBot="1">
      <c r="B47" s="58"/>
      <c r="C47" s="59"/>
      <c r="D47" s="60"/>
      <c r="E47" s="61"/>
      <c r="F47" s="61"/>
      <c r="G47" s="61"/>
      <c r="H47" s="61"/>
    </row>
    <row r="48" spans="1:8" ht="16.5" thickBot="1">
      <c r="A48" s="41"/>
      <c r="B48" s="42" t="s">
        <v>110</v>
      </c>
      <c r="C48" s="42"/>
      <c r="D48" s="42"/>
      <c r="E48" s="42"/>
      <c r="F48" s="42"/>
      <c r="G48" s="42"/>
      <c r="H48" s="43"/>
    </row>
    <row r="49" spans="1:8" ht="15.75">
      <c r="A49" s="44" t="s">
        <v>1</v>
      </c>
      <c r="B49" s="45" t="s">
        <v>2</v>
      </c>
      <c r="C49" s="46" t="s">
        <v>3</v>
      </c>
      <c r="D49" s="47" t="s">
        <v>4</v>
      </c>
      <c r="E49" s="48" t="s">
        <v>5</v>
      </c>
      <c r="F49" s="48" t="s">
        <v>6</v>
      </c>
      <c r="G49" s="48" t="s">
        <v>7</v>
      </c>
      <c r="H49" s="48" t="s">
        <v>8</v>
      </c>
    </row>
    <row r="50" spans="1:8" ht="135">
      <c r="A50" s="23" t="s">
        <v>177</v>
      </c>
      <c r="B50" s="39" t="s">
        <v>415</v>
      </c>
      <c r="C50" s="26" t="s">
        <v>98</v>
      </c>
      <c r="D50" s="23">
        <v>1</v>
      </c>
      <c r="E50" s="189"/>
      <c r="F50" s="49">
        <f>E50*1.21</f>
        <v>0</v>
      </c>
      <c r="G50" s="49">
        <f>D50*E50</f>
        <v>0</v>
      </c>
      <c r="H50" s="49">
        <f>D50*F50</f>
        <v>0</v>
      </c>
    </row>
    <row r="51" spans="1:8" ht="90">
      <c r="A51" s="23" t="s">
        <v>178</v>
      </c>
      <c r="B51" s="39" t="s">
        <v>412</v>
      </c>
      <c r="C51" s="26" t="s">
        <v>14</v>
      </c>
      <c r="D51" s="23">
        <v>1</v>
      </c>
      <c r="E51" s="189"/>
      <c r="F51" s="49">
        <f t="shared" ref="F51:F60" si="9">E51*1.21</f>
        <v>0</v>
      </c>
      <c r="G51" s="49">
        <f t="shared" ref="G51:G60" si="10">D51*E51</f>
        <v>0</v>
      </c>
      <c r="H51" s="49">
        <f t="shared" ref="H51:H60" si="11">D51*F51</f>
        <v>0</v>
      </c>
    </row>
    <row r="52" spans="1:8" ht="105">
      <c r="A52" s="23" t="s">
        <v>179</v>
      </c>
      <c r="B52" s="26" t="s">
        <v>16</v>
      </c>
      <c r="C52" s="26" t="s">
        <v>111</v>
      </c>
      <c r="D52" s="23">
        <v>1</v>
      </c>
      <c r="E52" s="189"/>
      <c r="F52" s="49">
        <f t="shared" si="9"/>
        <v>0</v>
      </c>
      <c r="G52" s="49">
        <f t="shared" si="10"/>
        <v>0</v>
      </c>
      <c r="H52" s="49">
        <f t="shared" si="11"/>
        <v>0</v>
      </c>
    </row>
    <row r="53" spans="1:8" ht="204.75">
      <c r="A53" s="23" t="s">
        <v>180</v>
      </c>
      <c r="B53" s="39" t="s">
        <v>416</v>
      </c>
      <c r="C53" s="40" t="s">
        <v>20</v>
      </c>
      <c r="D53" s="23">
        <v>24</v>
      </c>
      <c r="E53" s="189"/>
      <c r="F53" s="49">
        <f t="shared" si="9"/>
        <v>0</v>
      </c>
      <c r="G53" s="49">
        <f t="shared" si="10"/>
        <v>0</v>
      </c>
      <c r="H53" s="49">
        <f t="shared" si="11"/>
        <v>0</v>
      </c>
    </row>
    <row r="54" spans="1:8" ht="105">
      <c r="A54" s="23" t="s">
        <v>181</v>
      </c>
      <c r="B54" s="39" t="s">
        <v>210</v>
      </c>
      <c r="C54" s="26" t="s">
        <v>23</v>
      </c>
      <c r="D54" s="23">
        <v>24</v>
      </c>
      <c r="E54" s="189"/>
      <c r="F54" s="49">
        <f t="shared" si="9"/>
        <v>0</v>
      </c>
      <c r="G54" s="49">
        <f t="shared" si="10"/>
        <v>0</v>
      </c>
      <c r="H54" s="49">
        <f t="shared" si="11"/>
        <v>0</v>
      </c>
    </row>
    <row r="55" spans="1:8" ht="150">
      <c r="A55" s="23" t="s">
        <v>182</v>
      </c>
      <c r="B55" s="26" t="s">
        <v>25</v>
      </c>
      <c r="C55" s="26" t="s">
        <v>112</v>
      </c>
      <c r="D55" s="23">
        <v>1</v>
      </c>
      <c r="E55" s="189"/>
      <c r="F55" s="49">
        <f t="shared" si="9"/>
        <v>0</v>
      </c>
      <c r="G55" s="49">
        <f t="shared" si="10"/>
        <v>0</v>
      </c>
      <c r="H55" s="49">
        <f t="shared" si="11"/>
        <v>0</v>
      </c>
    </row>
    <row r="56" spans="1:8" ht="90">
      <c r="A56" s="23" t="s">
        <v>183</v>
      </c>
      <c r="B56" s="26" t="s">
        <v>101</v>
      </c>
      <c r="C56" s="26" t="s">
        <v>102</v>
      </c>
      <c r="D56" s="23">
        <v>2</v>
      </c>
      <c r="E56" s="189"/>
      <c r="F56" s="49">
        <f t="shared" si="9"/>
        <v>0</v>
      </c>
      <c r="G56" s="49">
        <f t="shared" si="10"/>
        <v>0</v>
      </c>
      <c r="H56" s="49">
        <f t="shared" si="11"/>
        <v>0</v>
      </c>
    </row>
    <row r="57" spans="1:8" ht="75">
      <c r="A57" s="23" t="s">
        <v>184</v>
      </c>
      <c r="B57" s="26" t="s">
        <v>34</v>
      </c>
      <c r="C57" s="26" t="s">
        <v>103</v>
      </c>
      <c r="D57" s="23">
        <v>1</v>
      </c>
      <c r="E57" s="189"/>
      <c r="F57" s="49">
        <f t="shared" si="9"/>
        <v>0</v>
      </c>
      <c r="G57" s="49">
        <f t="shared" si="10"/>
        <v>0</v>
      </c>
      <c r="H57" s="49">
        <f t="shared" si="11"/>
        <v>0</v>
      </c>
    </row>
    <row r="58" spans="1:8" ht="135">
      <c r="A58" s="23" t="s">
        <v>185</v>
      </c>
      <c r="B58" s="39" t="s">
        <v>411</v>
      </c>
      <c r="C58" s="26" t="s">
        <v>38</v>
      </c>
      <c r="D58" s="23">
        <v>1</v>
      </c>
      <c r="E58" s="189"/>
      <c r="F58" s="49">
        <f t="shared" si="9"/>
        <v>0</v>
      </c>
      <c r="G58" s="49">
        <f t="shared" si="10"/>
        <v>0</v>
      </c>
      <c r="H58" s="49">
        <f t="shared" si="11"/>
        <v>0</v>
      </c>
    </row>
    <row r="59" spans="1:8" ht="30">
      <c r="A59" s="23" t="s">
        <v>186</v>
      </c>
      <c r="B59" s="26" t="s">
        <v>40</v>
      </c>
      <c r="C59" s="26" t="s">
        <v>104</v>
      </c>
      <c r="D59" s="23">
        <v>1</v>
      </c>
      <c r="E59" s="189"/>
      <c r="F59" s="49">
        <f t="shared" si="9"/>
        <v>0</v>
      </c>
      <c r="G59" s="49">
        <f t="shared" si="10"/>
        <v>0</v>
      </c>
      <c r="H59" s="49">
        <f t="shared" si="11"/>
        <v>0</v>
      </c>
    </row>
    <row r="60" spans="1:8" ht="16.5" thickBot="1">
      <c r="A60" s="27" t="s">
        <v>187</v>
      </c>
      <c r="B60" s="28" t="s">
        <v>43</v>
      </c>
      <c r="C60" s="29" t="s">
        <v>44</v>
      </c>
      <c r="D60" s="27">
        <v>1</v>
      </c>
      <c r="E60" s="190"/>
      <c r="F60" s="50">
        <f t="shared" si="9"/>
        <v>0</v>
      </c>
      <c r="G60" s="50">
        <f t="shared" si="10"/>
        <v>0</v>
      </c>
      <c r="H60" s="50">
        <f t="shared" si="11"/>
        <v>0</v>
      </c>
    </row>
    <row r="61" spans="1:8" ht="16.5" thickBot="1">
      <c r="A61" s="51"/>
      <c r="B61" s="52" t="s">
        <v>45</v>
      </c>
      <c r="C61" s="53"/>
      <c r="D61" s="54"/>
      <c r="E61" s="55"/>
      <c r="F61" s="55"/>
      <c r="G61" s="56">
        <f>SUM(G50:G60)</f>
        <v>0</v>
      </c>
      <c r="H61" s="57">
        <f>SUM(H50:H60)</f>
        <v>0</v>
      </c>
    </row>
    <row r="62" spans="1:8" ht="16.5" thickBot="1">
      <c r="B62" s="58"/>
      <c r="C62" s="59"/>
      <c r="D62" s="60"/>
      <c r="E62" s="61"/>
      <c r="F62" s="61"/>
      <c r="G62" s="61"/>
      <c r="H62" s="61"/>
    </row>
    <row r="63" spans="1:8" ht="16.5" thickBot="1">
      <c r="A63" s="41"/>
      <c r="B63" s="42" t="s">
        <v>113</v>
      </c>
      <c r="C63" s="42"/>
      <c r="D63" s="42"/>
      <c r="E63" s="42"/>
      <c r="F63" s="42"/>
      <c r="G63" s="42"/>
      <c r="H63" s="43"/>
    </row>
    <row r="64" spans="1:8" ht="15.75">
      <c r="A64" s="44" t="s">
        <v>1</v>
      </c>
      <c r="B64" s="45" t="s">
        <v>2</v>
      </c>
      <c r="C64" s="46" t="s">
        <v>3</v>
      </c>
      <c r="D64" s="47" t="s">
        <v>4</v>
      </c>
      <c r="E64" s="48" t="s">
        <v>5</v>
      </c>
      <c r="F64" s="48" t="s">
        <v>6</v>
      </c>
      <c r="G64" s="48" t="s">
        <v>7</v>
      </c>
      <c r="H64" s="48" t="s">
        <v>8</v>
      </c>
    </row>
    <row r="65" spans="1:8" ht="135">
      <c r="A65" s="23" t="s">
        <v>188</v>
      </c>
      <c r="B65" s="39" t="s">
        <v>415</v>
      </c>
      <c r="C65" s="26" t="s">
        <v>98</v>
      </c>
      <c r="D65" s="23">
        <v>1</v>
      </c>
      <c r="E65" s="189"/>
      <c r="F65" s="49">
        <f>E65*1.21</f>
        <v>0</v>
      </c>
      <c r="G65" s="49">
        <f>E65*D65</f>
        <v>0</v>
      </c>
      <c r="H65" s="49">
        <f>D65*F65</f>
        <v>0</v>
      </c>
    </row>
    <row r="66" spans="1:8" ht="90">
      <c r="A66" s="23" t="s">
        <v>189</v>
      </c>
      <c r="B66" s="39" t="s">
        <v>409</v>
      </c>
      <c r="C66" s="26" t="s">
        <v>14</v>
      </c>
      <c r="D66" s="23">
        <v>1</v>
      </c>
      <c r="E66" s="189"/>
      <c r="F66" s="49">
        <f t="shared" ref="F66:F75" si="12">E66*1.21</f>
        <v>0</v>
      </c>
      <c r="G66" s="49">
        <f t="shared" ref="G66:G75" si="13">E66*D66</f>
        <v>0</v>
      </c>
      <c r="H66" s="49">
        <f t="shared" ref="H66:H75" si="14">D66*F66</f>
        <v>0</v>
      </c>
    </row>
    <row r="67" spans="1:8" ht="105">
      <c r="A67" s="23" t="s">
        <v>190</v>
      </c>
      <c r="B67" s="26" t="s">
        <v>16</v>
      </c>
      <c r="C67" s="26" t="s">
        <v>111</v>
      </c>
      <c r="D67" s="23">
        <v>1</v>
      </c>
      <c r="E67" s="189"/>
      <c r="F67" s="49">
        <f t="shared" si="12"/>
        <v>0</v>
      </c>
      <c r="G67" s="49">
        <f t="shared" si="13"/>
        <v>0</v>
      </c>
      <c r="H67" s="49">
        <f t="shared" si="14"/>
        <v>0</v>
      </c>
    </row>
    <row r="68" spans="1:8" ht="204.75">
      <c r="A68" s="23" t="s">
        <v>191</v>
      </c>
      <c r="B68" s="39" t="s">
        <v>410</v>
      </c>
      <c r="C68" s="40" t="s">
        <v>20</v>
      </c>
      <c r="D68" s="23">
        <v>24</v>
      </c>
      <c r="E68" s="189"/>
      <c r="F68" s="49">
        <f t="shared" si="12"/>
        <v>0</v>
      </c>
      <c r="G68" s="49">
        <f t="shared" si="13"/>
        <v>0</v>
      </c>
      <c r="H68" s="49">
        <f t="shared" si="14"/>
        <v>0</v>
      </c>
    </row>
    <row r="69" spans="1:8" ht="105">
      <c r="A69" s="23" t="s">
        <v>192</v>
      </c>
      <c r="B69" s="39" t="s">
        <v>414</v>
      </c>
      <c r="C69" s="26" t="s">
        <v>23</v>
      </c>
      <c r="D69" s="23">
        <v>24</v>
      </c>
      <c r="E69" s="189"/>
      <c r="F69" s="49">
        <f t="shared" si="12"/>
        <v>0</v>
      </c>
      <c r="G69" s="49">
        <f t="shared" si="13"/>
        <v>0</v>
      </c>
      <c r="H69" s="49">
        <f t="shared" si="14"/>
        <v>0</v>
      </c>
    </row>
    <row r="70" spans="1:8" ht="135">
      <c r="A70" s="23" t="s">
        <v>182</v>
      </c>
      <c r="B70" s="26" t="s">
        <v>25</v>
      </c>
      <c r="C70" s="26" t="s">
        <v>114</v>
      </c>
      <c r="D70" s="23">
        <v>1</v>
      </c>
      <c r="E70" s="189"/>
      <c r="F70" s="49">
        <f t="shared" si="12"/>
        <v>0</v>
      </c>
      <c r="G70" s="49">
        <f t="shared" si="13"/>
        <v>0</v>
      </c>
      <c r="H70" s="49">
        <f t="shared" si="14"/>
        <v>0</v>
      </c>
    </row>
    <row r="71" spans="1:8" ht="90">
      <c r="A71" s="23" t="s">
        <v>183</v>
      </c>
      <c r="B71" s="26" t="s">
        <v>101</v>
      </c>
      <c r="C71" s="26" t="s">
        <v>102</v>
      </c>
      <c r="D71" s="23">
        <v>2</v>
      </c>
      <c r="E71" s="189"/>
      <c r="F71" s="49">
        <f t="shared" si="12"/>
        <v>0</v>
      </c>
      <c r="G71" s="49">
        <f t="shared" si="13"/>
        <v>0</v>
      </c>
      <c r="H71" s="49">
        <f t="shared" si="14"/>
        <v>0</v>
      </c>
    </row>
    <row r="72" spans="1:8" ht="75">
      <c r="A72" s="23" t="s">
        <v>184</v>
      </c>
      <c r="B72" s="26" t="s">
        <v>34</v>
      </c>
      <c r="C72" s="26" t="s">
        <v>103</v>
      </c>
      <c r="D72" s="23">
        <v>1</v>
      </c>
      <c r="E72" s="189"/>
      <c r="F72" s="49">
        <f t="shared" si="12"/>
        <v>0</v>
      </c>
      <c r="G72" s="49">
        <f t="shared" si="13"/>
        <v>0</v>
      </c>
      <c r="H72" s="49">
        <f t="shared" si="14"/>
        <v>0</v>
      </c>
    </row>
    <row r="73" spans="1:8" ht="135">
      <c r="A73" s="23" t="s">
        <v>185</v>
      </c>
      <c r="B73" s="39" t="s">
        <v>411</v>
      </c>
      <c r="C73" s="26" t="s">
        <v>38</v>
      </c>
      <c r="D73" s="23">
        <v>1</v>
      </c>
      <c r="E73" s="189"/>
      <c r="F73" s="49">
        <f>E73*1.21</f>
        <v>0</v>
      </c>
      <c r="G73" s="49">
        <f t="shared" si="13"/>
        <v>0</v>
      </c>
      <c r="H73" s="49">
        <f t="shared" si="14"/>
        <v>0</v>
      </c>
    </row>
    <row r="74" spans="1:8" ht="30">
      <c r="A74" s="23" t="s">
        <v>186</v>
      </c>
      <c r="B74" s="26" t="s">
        <v>40</v>
      </c>
      <c r="C74" s="26" t="s">
        <v>104</v>
      </c>
      <c r="D74" s="23">
        <v>1</v>
      </c>
      <c r="E74" s="189"/>
      <c r="F74" s="49">
        <f t="shared" si="12"/>
        <v>0</v>
      </c>
      <c r="G74" s="49">
        <f t="shared" si="13"/>
        <v>0</v>
      </c>
      <c r="H74" s="49">
        <f t="shared" si="14"/>
        <v>0</v>
      </c>
    </row>
    <row r="75" spans="1:8" ht="16.5" thickBot="1">
      <c r="A75" s="27" t="s">
        <v>187</v>
      </c>
      <c r="B75" s="28" t="s">
        <v>43</v>
      </c>
      <c r="C75" s="29" t="s">
        <v>44</v>
      </c>
      <c r="D75" s="27">
        <v>1</v>
      </c>
      <c r="E75" s="190"/>
      <c r="F75" s="50">
        <f t="shared" si="12"/>
        <v>0</v>
      </c>
      <c r="G75" s="50">
        <f t="shared" si="13"/>
        <v>0</v>
      </c>
      <c r="H75" s="50">
        <f t="shared" si="14"/>
        <v>0</v>
      </c>
    </row>
    <row r="76" spans="1:8" ht="16.5" thickBot="1">
      <c r="A76" s="51"/>
      <c r="B76" s="52" t="s">
        <v>45</v>
      </c>
      <c r="C76" s="53"/>
      <c r="D76" s="54"/>
      <c r="E76" s="55"/>
      <c r="F76" s="55"/>
      <c r="G76" s="56">
        <f>SUM(G65:G75)</f>
        <v>0</v>
      </c>
      <c r="H76" s="57">
        <f>SUM(H65:H75)</f>
        <v>0</v>
      </c>
    </row>
    <row r="77" spans="1:8" ht="16.5" thickBot="1">
      <c r="B77" s="58"/>
      <c r="C77" s="59"/>
      <c r="D77" s="60"/>
      <c r="E77" s="61"/>
      <c r="F77" s="61"/>
      <c r="G77" s="61"/>
      <c r="H77" s="61"/>
    </row>
    <row r="78" spans="1:8" ht="16.5" thickBot="1">
      <c r="A78" s="62"/>
      <c r="B78" s="63" t="s">
        <v>115</v>
      </c>
      <c r="C78" s="63"/>
      <c r="D78" s="63"/>
      <c r="E78" s="63"/>
      <c r="F78" s="63"/>
      <c r="G78" s="63"/>
      <c r="H78" s="64"/>
    </row>
    <row r="79" spans="1:8">
      <c r="A79" s="65" t="s">
        <v>1</v>
      </c>
      <c r="B79" s="66" t="s">
        <v>2</v>
      </c>
      <c r="C79" s="67" t="s">
        <v>3</v>
      </c>
      <c r="D79" s="68" t="s">
        <v>4</v>
      </c>
      <c r="E79" s="69" t="s">
        <v>5</v>
      </c>
      <c r="F79" s="69" t="s">
        <v>6</v>
      </c>
      <c r="G79" s="69" t="s">
        <v>7</v>
      </c>
      <c r="H79" s="69" t="s">
        <v>8</v>
      </c>
    </row>
    <row r="80" spans="1:8" ht="90">
      <c r="A80" s="23" t="s">
        <v>188</v>
      </c>
      <c r="B80" s="26" t="s">
        <v>116</v>
      </c>
      <c r="C80" s="26" t="s">
        <v>117</v>
      </c>
      <c r="D80" s="70">
        <v>12</v>
      </c>
      <c r="E80" s="189"/>
      <c r="F80" s="24">
        <f>E80*1.21</f>
        <v>0</v>
      </c>
      <c r="G80" s="24">
        <f t="shared" ref="G80" si="15">E80*D80</f>
        <v>0</v>
      </c>
      <c r="H80" s="24">
        <f t="shared" ref="H80:H87" si="16">F80*D80</f>
        <v>0</v>
      </c>
    </row>
    <row r="81" spans="1:8" ht="45">
      <c r="A81" s="23" t="s">
        <v>189</v>
      </c>
      <c r="B81" s="26" t="s">
        <v>118</v>
      </c>
      <c r="C81" s="26" t="s">
        <v>119</v>
      </c>
      <c r="D81" s="70">
        <v>6</v>
      </c>
      <c r="E81" s="189"/>
      <c r="F81" s="24">
        <f>E81*1.21</f>
        <v>0</v>
      </c>
      <c r="G81" s="24">
        <f>E81*D81</f>
        <v>0</v>
      </c>
      <c r="H81" s="24">
        <f t="shared" si="16"/>
        <v>0</v>
      </c>
    </row>
    <row r="82" spans="1:8" ht="75">
      <c r="A82" s="23" t="s">
        <v>190</v>
      </c>
      <c r="B82" s="26" t="s">
        <v>120</v>
      </c>
      <c r="C82" s="26" t="s">
        <v>103</v>
      </c>
      <c r="D82" s="70">
        <v>2</v>
      </c>
      <c r="E82" s="189"/>
      <c r="F82" s="24">
        <f t="shared" ref="F82:F87" si="17">E82*1.21</f>
        <v>0</v>
      </c>
      <c r="G82" s="24">
        <f t="shared" ref="G82:G87" si="18">E82*D82</f>
        <v>0</v>
      </c>
      <c r="H82" s="24">
        <f t="shared" si="16"/>
        <v>0</v>
      </c>
    </row>
    <row r="83" spans="1:8" ht="165">
      <c r="A83" s="23" t="s">
        <v>191</v>
      </c>
      <c r="B83" s="26" t="s">
        <v>121</v>
      </c>
      <c r="C83" s="26" t="s">
        <v>122</v>
      </c>
      <c r="D83" s="23">
        <v>4</v>
      </c>
      <c r="E83" s="189"/>
      <c r="F83" s="24">
        <f t="shared" si="17"/>
        <v>0</v>
      </c>
      <c r="G83" s="24">
        <f t="shared" si="18"/>
        <v>0</v>
      </c>
      <c r="H83" s="24">
        <f t="shared" si="16"/>
        <v>0</v>
      </c>
    </row>
    <row r="84" spans="1:8" ht="60">
      <c r="A84" s="23" t="s">
        <v>192</v>
      </c>
      <c r="B84" s="26" t="s">
        <v>123</v>
      </c>
      <c r="C84" s="26" t="s">
        <v>124</v>
      </c>
      <c r="D84" s="23">
        <v>8</v>
      </c>
      <c r="E84" s="189"/>
      <c r="F84" s="24">
        <f t="shared" si="17"/>
        <v>0</v>
      </c>
      <c r="G84" s="24">
        <f t="shared" si="18"/>
        <v>0</v>
      </c>
      <c r="H84" s="24">
        <f t="shared" si="16"/>
        <v>0</v>
      </c>
    </row>
    <row r="85" spans="1:8">
      <c r="A85" s="23" t="s">
        <v>193</v>
      </c>
      <c r="B85" s="26" t="s">
        <v>40</v>
      </c>
      <c r="C85" s="71" t="s">
        <v>125</v>
      </c>
      <c r="D85" s="70">
        <v>1</v>
      </c>
      <c r="E85" s="189"/>
      <c r="F85" s="24">
        <f t="shared" si="17"/>
        <v>0</v>
      </c>
      <c r="G85" s="24">
        <f t="shared" si="18"/>
        <v>0</v>
      </c>
      <c r="H85" s="24">
        <f t="shared" si="16"/>
        <v>0</v>
      </c>
    </row>
    <row r="86" spans="1:8">
      <c r="A86" s="23" t="s">
        <v>194</v>
      </c>
      <c r="B86" s="26" t="s">
        <v>126</v>
      </c>
      <c r="C86" s="71" t="s">
        <v>127</v>
      </c>
      <c r="D86" s="70">
        <v>2</v>
      </c>
      <c r="E86" s="189"/>
      <c r="F86" s="24">
        <f t="shared" si="17"/>
        <v>0</v>
      </c>
      <c r="G86" s="24">
        <f t="shared" si="18"/>
        <v>0</v>
      </c>
      <c r="H86" s="24">
        <f t="shared" si="16"/>
        <v>0</v>
      </c>
    </row>
    <row r="87" spans="1:8" ht="15.75" thickBot="1">
      <c r="A87" s="27" t="s">
        <v>195</v>
      </c>
      <c r="B87" s="28" t="s">
        <v>43</v>
      </c>
      <c r="C87" s="29" t="s">
        <v>44</v>
      </c>
      <c r="D87" s="72">
        <v>1</v>
      </c>
      <c r="E87" s="190"/>
      <c r="F87" s="30">
        <f t="shared" si="17"/>
        <v>0</v>
      </c>
      <c r="G87" s="30">
        <f t="shared" si="18"/>
        <v>0</v>
      </c>
      <c r="H87" s="30">
        <f t="shared" si="16"/>
        <v>0</v>
      </c>
    </row>
    <row r="88" spans="1:8" ht="16.5" thickBot="1">
      <c r="A88" s="73"/>
      <c r="B88" s="74" t="s">
        <v>128</v>
      </c>
      <c r="C88" s="75"/>
      <c r="D88" s="76"/>
      <c r="E88" s="77"/>
      <c r="F88" s="77"/>
      <c r="G88" s="78">
        <f>SUM(G80:G87)</f>
        <v>0</v>
      </c>
      <c r="H88" s="79">
        <f>SUM(H80:H87)</f>
        <v>0</v>
      </c>
    </row>
    <row r="89" spans="1:8">
      <c r="B89" s="8"/>
      <c r="C89" s="9"/>
      <c r="D89" s="80"/>
      <c r="E89" s="11"/>
      <c r="F89" s="11"/>
      <c r="G89" s="11"/>
      <c r="H89" s="11"/>
    </row>
    <row r="90" spans="1:8" ht="15.75">
      <c r="A90" s="81"/>
      <c r="B90" s="82" t="s">
        <v>129</v>
      </c>
      <c r="C90" s="82"/>
      <c r="D90" s="82"/>
      <c r="E90" s="82"/>
      <c r="F90" s="82"/>
      <c r="G90" s="82"/>
      <c r="H90" s="82"/>
    </row>
    <row r="91" spans="1:8">
      <c r="A91" s="83" t="s">
        <v>1</v>
      </c>
      <c r="B91" s="84" t="s">
        <v>2</v>
      </c>
      <c r="C91" s="85" t="s">
        <v>3</v>
      </c>
      <c r="D91" s="86" t="s">
        <v>4</v>
      </c>
      <c r="E91" s="87" t="s">
        <v>5</v>
      </c>
      <c r="F91" s="87" t="s">
        <v>6</v>
      </c>
      <c r="G91" s="87" t="s">
        <v>7</v>
      </c>
      <c r="H91" s="87" t="s">
        <v>8</v>
      </c>
    </row>
    <row r="92" spans="1:8" ht="75">
      <c r="A92" s="23" t="s">
        <v>196</v>
      </c>
      <c r="B92" s="26" t="s">
        <v>130</v>
      </c>
      <c r="C92" s="26" t="s">
        <v>131</v>
      </c>
      <c r="D92" s="70">
        <v>63</v>
      </c>
      <c r="E92" s="191"/>
      <c r="F92" s="88">
        <f>E92*1.21</f>
        <v>0</v>
      </c>
      <c r="G92" s="88">
        <f t="shared" ref="G92:G95" si="19">E92*D92</f>
        <v>0</v>
      </c>
      <c r="H92" s="88">
        <f t="shared" ref="H92:H95" si="20">F92*D92</f>
        <v>0</v>
      </c>
    </row>
    <row r="93" spans="1:8" ht="75">
      <c r="A93" s="23" t="s">
        <v>197</v>
      </c>
      <c r="B93" s="26" t="s">
        <v>132</v>
      </c>
      <c r="C93" s="26" t="s">
        <v>133</v>
      </c>
      <c r="D93" s="70">
        <v>45</v>
      </c>
      <c r="E93" s="191"/>
      <c r="F93" s="88">
        <f t="shared" ref="F93:F95" si="21">E93*1.21</f>
        <v>0</v>
      </c>
      <c r="G93" s="88">
        <f t="shared" si="19"/>
        <v>0</v>
      </c>
      <c r="H93" s="88">
        <f t="shared" si="20"/>
        <v>0</v>
      </c>
    </row>
    <row r="94" spans="1:8" ht="75">
      <c r="A94" s="23" t="s">
        <v>198</v>
      </c>
      <c r="B94" s="26" t="s">
        <v>34</v>
      </c>
      <c r="C94" s="26" t="s">
        <v>134</v>
      </c>
      <c r="D94" s="23">
        <v>6</v>
      </c>
      <c r="E94" s="191"/>
      <c r="F94" s="88">
        <f t="shared" si="21"/>
        <v>0</v>
      </c>
      <c r="G94" s="88">
        <f t="shared" si="19"/>
        <v>0</v>
      </c>
      <c r="H94" s="88">
        <f t="shared" si="20"/>
        <v>0</v>
      </c>
    </row>
    <row r="95" spans="1:8" ht="15.75" thickBot="1">
      <c r="A95" s="27" t="s">
        <v>199</v>
      </c>
      <c r="B95" s="28" t="s">
        <v>43</v>
      </c>
      <c r="C95" s="29" t="s">
        <v>135</v>
      </c>
      <c r="D95" s="72">
        <v>1</v>
      </c>
      <c r="E95" s="192"/>
      <c r="F95" s="89">
        <f t="shared" si="21"/>
        <v>0</v>
      </c>
      <c r="G95" s="89">
        <f t="shared" si="19"/>
        <v>0</v>
      </c>
      <c r="H95" s="89">
        <f t="shared" si="20"/>
        <v>0</v>
      </c>
    </row>
    <row r="96" spans="1:8" ht="16.5" thickBot="1">
      <c r="A96" s="90"/>
      <c r="B96" s="91" t="s">
        <v>128</v>
      </c>
      <c r="C96" s="92"/>
      <c r="D96" s="93"/>
      <c r="E96" s="94"/>
      <c r="F96" s="94"/>
      <c r="G96" s="95">
        <f>SUM(G92:G95)</f>
        <v>0</v>
      </c>
      <c r="H96" s="96">
        <f>SUM(H92:H95)</f>
        <v>0</v>
      </c>
    </row>
    <row r="97" spans="1:8" ht="15.75" thickBot="1">
      <c r="B97" s="8"/>
      <c r="C97" s="9"/>
      <c r="D97" s="10"/>
      <c r="E97" s="11"/>
      <c r="F97" s="11"/>
      <c r="G97" s="11"/>
      <c r="H97" s="11"/>
    </row>
    <row r="98" spans="1:8" ht="16.5" thickBot="1">
      <c r="A98" s="97"/>
      <c r="B98" s="98" t="s">
        <v>136</v>
      </c>
      <c r="C98" s="98"/>
      <c r="D98" s="98"/>
      <c r="E98" s="98"/>
      <c r="F98" s="98"/>
      <c r="G98" s="98"/>
      <c r="H98" s="99"/>
    </row>
    <row r="99" spans="1:8">
      <c r="A99" s="100" t="s">
        <v>207</v>
      </c>
      <c r="B99" s="101" t="s">
        <v>2</v>
      </c>
      <c r="C99" s="102" t="s">
        <v>3</v>
      </c>
      <c r="D99" s="103" t="s">
        <v>4</v>
      </c>
      <c r="E99" s="104" t="s">
        <v>5</v>
      </c>
      <c r="F99" s="104" t="s">
        <v>6</v>
      </c>
      <c r="G99" s="104" t="s">
        <v>7</v>
      </c>
      <c r="H99" s="104" t="s">
        <v>8</v>
      </c>
    </row>
    <row r="100" spans="1:8" ht="180">
      <c r="A100" s="23" t="s">
        <v>200</v>
      </c>
      <c r="B100" s="105" t="s">
        <v>137</v>
      </c>
      <c r="C100" s="26" t="s">
        <v>138</v>
      </c>
      <c r="D100" s="23">
        <v>1</v>
      </c>
      <c r="E100" s="189"/>
      <c r="F100" s="24">
        <f>E100*1.21</f>
        <v>0</v>
      </c>
      <c r="G100" s="24">
        <f t="shared" ref="G100:G103" si="22">E100*D100</f>
        <v>0</v>
      </c>
      <c r="H100" s="24">
        <f t="shared" ref="H100:H103" si="23">F100*D100</f>
        <v>0</v>
      </c>
    </row>
    <row r="101" spans="1:8" ht="90">
      <c r="A101" s="23" t="s">
        <v>201</v>
      </c>
      <c r="B101" s="26" t="s">
        <v>120</v>
      </c>
      <c r="C101" s="26" t="s">
        <v>139</v>
      </c>
      <c r="D101" s="23">
        <v>1</v>
      </c>
      <c r="E101" s="189"/>
      <c r="F101" s="24">
        <f t="shared" ref="F101:F103" si="24">E101*1.21</f>
        <v>0</v>
      </c>
      <c r="G101" s="24">
        <f t="shared" si="22"/>
        <v>0</v>
      </c>
      <c r="H101" s="24">
        <f t="shared" si="23"/>
        <v>0</v>
      </c>
    </row>
    <row r="102" spans="1:8" ht="375">
      <c r="A102" s="23" t="s">
        <v>202</v>
      </c>
      <c r="B102" s="26" t="s">
        <v>140</v>
      </c>
      <c r="C102" s="26" t="s">
        <v>141</v>
      </c>
      <c r="D102" s="23">
        <v>1</v>
      </c>
      <c r="E102" s="189"/>
      <c r="F102" s="24">
        <f t="shared" si="24"/>
        <v>0</v>
      </c>
      <c r="G102" s="24">
        <f t="shared" si="22"/>
        <v>0</v>
      </c>
      <c r="H102" s="24">
        <f t="shared" si="23"/>
        <v>0</v>
      </c>
    </row>
    <row r="103" spans="1:8" ht="15.75" thickBot="1">
      <c r="A103" s="27" t="s">
        <v>203</v>
      </c>
      <c r="B103" s="28" t="s">
        <v>43</v>
      </c>
      <c r="C103" s="29" t="s">
        <v>135</v>
      </c>
      <c r="D103" s="27">
        <v>1</v>
      </c>
      <c r="E103" s="190"/>
      <c r="F103" s="30">
        <f t="shared" si="24"/>
        <v>0</v>
      </c>
      <c r="G103" s="30">
        <f t="shared" si="22"/>
        <v>0</v>
      </c>
      <c r="H103" s="30">
        <f t="shared" si="23"/>
        <v>0</v>
      </c>
    </row>
    <row r="104" spans="1:8" ht="16.5" thickBot="1">
      <c r="A104" s="106"/>
      <c r="B104" s="107" t="s">
        <v>128</v>
      </c>
      <c r="C104" s="108"/>
      <c r="D104" s="109"/>
      <c r="E104" s="110"/>
      <c r="F104" s="110"/>
      <c r="G104" s="111">
        <f>SUM(G100:G103)</f>
        <v>0</v>
      </c>
      <c r="H104" s="112">
        <f>SUM(H100:H103)</f>
        <v>0</v>
      </c>
    </row>
    <row r="105" spans="1:8" ht="15.75" thickBot="1">
      <c r="B105" s="8"/>
      <c r="C105" s="9"/>
      <c r="D105" s="10"/>
      <c r="E105" s="11"/>
      <c r="F105" s="11"/>
      <c r="G105" s="11"/>
      <c r="H105" s="11"/>
    </row>
    <row r="106" spans="1:8" ht="16.5" thickBot="1">
      <c r="A106" s="62"/>
      <c r="B106" s="63" t="s">
        <v>142</v>
      </c>
      <c r="C106" s="63"/>
      <c r="D106" s="63"/>
      <c r="E106" s="63"/>
      <c r="F106" s="63"/>
      <c r="G106" s="63"/>
      <c r="H106" s="64"/>
    </row>
    <row r="107" spans="1:8">
      <c r="A107" s="113" t="s">
        <v>207</v>
      </c>
      <c r="B107" s="66" t="s">
        <v>2</v>
      </c>
      <c r="C107" s="67" t="s">
        <v>3</v>
      </c>
      <c r="D107" s="68" t="s">
        <v>4</v>
      </c>
      <c r="E107" s="69" t="s">
        <v>5</v>
      </c>
      <c r="F107" s="69" t="s">
        <v>6</v>
      </c>
      <c r="G107" s="69" t="s">
        <v>7</v>
      </c>
      <c r="H107" s="114" t="s">
        <v>8</v>
      </c>
    </row>
    <row r="108" spans="1:8" ht="75">
      <c r="A108" s="115" t="s">
        <v>204</v>
      </c>
      <c r="B108" s="26" t="s">
        <v>120</v>
      </c>
      <c r="C108" s="26" t="s">
        <v>35</v>
      </c>
      <c r="D108" s="116">
        <v>2</v>
      </c>
      <c r="E108" s="193"/>
      <c r="F108" s="117">
        <f>E108*1.21</f>
        <v>0</v>
      </c>
      <c r="G108" s="117">
        <f t="shared" ref="G108:G110" si="25">E108*D108</f>
        <v>0</v>
      </c>
      <c r="H108" s="118">
        <f t="shared" ref="H108:H110" si="26">F108*D108</f>
        <v>0</v>
      </c>
    </row>
    <row r="109" spans="1:8">
      <c r="A109" s="115" t="s">
        <v>205</v>
      </c>
      <c r="B109" s="26" t="s">
        <v>40</v>
      </c>
      <c r="C109" s="71" t="s">
        <v>125</v>
      </c>
      <c r="D109" s="116">
        <v>1</v>
      </c>
      <c r="E109" s="193"/>
      <c r="F109" s="117">
        <f t="shared" ref="F109:F110" si="27">E109*1.21</f>
        <v>0</v>
      </c>
      <c r="G109" s="117">
        <f t="shared" si="25"/>
        <v>0</v>
      </c>
      <c r="H109" s="118">
        <f t="shared" si="26"/>
        <v>0</v>
      </c>
    </row>
    <row r="110" spans="1:8" ht="15.75" thickBot="1">
      <c r="A110" s="119" t="s">
        <v>206</v>
      </c>
      <c r="B110" s="28" t="s">
        <v>43</v>
      </c>
      <c r="C110" s="29" t="s">
        <v>135</v>
      </c>
      <c r="D110" s="120">
        <v>1</v>
      </c>
      <c r="E110" s="194"/>
      <c r="F110" s="121">
        <f t="shared" si="27"/>
        <v>0</v>
      </c>
      <c r="G110" s="121">
        <f t="shared" si="25"/>
        <v>0</v>
      </c>
      <c r="H110" s="122">
        <f t="shared" si="26"/>
        <v>0</v>
      </c>
    </row>
    <row r="111" spans="1:8" ht="16.5" thickBot="1">
      <c r="A111" s="123"/>
      <c r="B111" s="74" t="s">
        <v>128</v>
      </c>
      <c r="C111" s="75"/>
      <c r="D111" s="124"/>
      <c r="E111" s="125"/>
      <c r="F111" s="125"/>
      <c r="G111" s="126">
        <f>SUM(G108:G110)</f>
        <v>0</v>
      </c>
      <c r="H111" s="127">
        <f>SUM(H108:H110)</f>
        <v>0</v>
      </c>
    </row>
    <row r="112" spans="1:8" ht="15.75" thickBot="1">
      <c r="A112" s="128"/>
      <c r="B112" s="8"/>
      <c r="C112" s="9"/>
      <c r="D112" s="10"/>
      <c r="E112" s="11"/>
      <c r="F112" s="11"/>
      <c r="G112" s="11"/>
      <c r="H112" s="129"/>
    </row>
    <row r="113" spans="1:8" ht="16.5" thickBot="1">
      <c r="A113" s="130"/>
      <c r="B113" s="131" t="s">
        <v>0</v>
      </c>
      <c r="C113" s="131"/>
      <c r="D113" s="131"/>
      <c r="E113" s="131"/>
      <c r="F113" s="131"/>
      <c r="G113" s="131"/>
      <c r="H113" s="132"/>
    </row>
    <row r="114" spans="1:8">
      <c r="A114" s="18" t="s">
        <v>1</v>
      </c>
      <c r="B114" s="18" t="s">
        <v>2</v>
      </c>
      <c r="C114" s="18" t="s">
        <v>3</v>
      </c>
      <c r="D114" s="18" t="s">
        <v>4</v>
      </c>
      <c r="E114" s="133" t="s">
        <v>5</v>
      </c>
      <c r="F114" s="133" t="s">
        <v>6</v>
      </c>
      <c r="G114" s="133" t="s">
        <v>7</v>
      </c>
      <c r="H114" s="133" t="s">
        <v>8</v>
      </c>
    </row>
    <row r="115" spans="1:8" ht="141.75">
      <c r="A115" s="23" t="s">
        <v>9</v>
      </c>
      <c r="B115" s="134" t="s">
        <v>408</v>
      </c>
      <c r="C115" s="135" t="s">
        <v>11</v>
      </c>
      <c r="D115" s="23">
        <v>1</v>
      </c>
      <c r="E115" s="195"/>
      <c r="F115" s="136">
        <f t="shared" ref="F115:F126" si="28">E115*1.21</f>
        <v>0</v>
      </c>
      <c r="G115" s="136">
        <f t="shared" ref="G115:G126" si="29">E115*D115</f>
        <v>0</v>
      </c>
      <c r="H115" s="136">
        <f t="shared" ref="H115:H126" si="30">F115*D115</f>
        <v>0</v>
      </c>
    </row>
    <row r="116" spans="1:8" ht="90">
      <c r="A116" s="23" t="s">
        <v>12</v>
      </c>
      <c r="B116" s="137" t="s">
        <v>409</v>
      </c>
      <c r="C116" s="138" t="s">
        <v>14</v>
      </c>
      <c r="D116" s="23">
        <v>1</v>
      </c>
      <c r="E116" s="195"/>
      <c r="F116" s="136">
        <f t="shared" si="28"/>
        <v>0</v>
      </c>
      <c r="G116" s="136">
        <f t="shared" si="29"/>
        <v>0</v>
      </c>
      <c r="H116" s="136">
        <f t="shared" si="30"/>
        <v>0</v>
      </c>
    </row>
    <row r="117" spans="1:8" ht="105">
      <c r="A117" s="23" t="s">
        <v>15</v>
      </c>
      <c r="B117" s="139" t="s">
        <v>16</v>
      </c>
      <c r="C117" s="138" t="s">
        <v>17</v>
      </c>
      <c r="D117" s="23">
        <v>1</v>
      </c>
      <c r="E117" s="195"/>
      <c r="F117" s="136">
        <f t="shared" si="28"/>
        <v>0</v>
      </c>
      <c r="G117" s="136">
        <f t="shared" si="29"/>
        <v>0</v>
      </c>
      <c r="H117" s="136">
        <f t="shared" si="30"/>
        <v>0</v>
      </c>
    </row>
    <row r="118" spans="1:8" ht="204.75">
      <c r="A118" s="23" t="s">
        <v>18</v>
      </c>
      <c r="B118" s="137" t="s">
        <v>410</v>
      </c>
      <c r="C118" s="135" t="s">
        <v>20</v>
      </c>
      <c r="D118" s="23">
        <v>24</v>
      </c>
      <c r="E118" s="195"/>
      <c r="F118" s="136">
        <f t="shared" si="28"/>
        <v>0</v>
      </c>
      <c r="G118" s="136">
        <f t="shared" si="29"/>
        <v>0</v>
      </c>
      <c r="H118" s="136">
        <f t="shared" si="30"/>
        <v>0</v>
      </c>
    </row>
    <row r="119" spans="1:8" ht="105">
      <c r="A119" s="23" t="s">
        <v>21</v>
      </c>
      <c r="B119" s="137" t="s">
        <v>210</v>
      </c>
      <c r="C119" s="140" t="s">
        <v>23</v>
      </c>
      <c r="D119" s="23">
        <v>24</v>
      </c>
      <c r="E119" s="195"/>
      <c r="F119" s="136">
        <f t="shared" si="28"/>
        <v>0</v>
      </c>
      <c r="G119" s="136">
        <f t="shared" si="29"/>
        <v>0</v>
      </c>
      <c r="H119" s="136">
        <f t="shared" si="30"/>
        <v>0</v>
      </c>
    </row>
    <row r="120" spans="1:8" ht="126">
      <c r="A120" s="23" t="s">
        <v>24</v>
      </c>
      <c r="B120" s="141" t="s">
        <v>25</v>
      </c>
      <c r="C120" s="135" t="s">
        <v>26</v>
      </c>
      <c r="D120" s="23">
        <v>1</v>
      </c>
      <c r="E120" s="195"/>
      <c r="F120" s="136">
        <f t="shared" si="28"/>
        <v>0</v>
      </c>
      <c r="G120" s="136">
        <f t="shared" si="29"/>
        <v>0</v>
      </c>
      <c r="H120" s="136">
        <f t="shared" si="30"/>
        <v>0</v>
      </c>
    </row>
    <row r="121" spans="1:8" ht="110.25">
      <c r="A121" s="23" t="s">
        <v>27</v>
      </c>
      <c r="B121" s="142" t="s">
        <v>28</v>
      </c>
      <c r="C121" s="135" t="s">
        <v>29</v>
      </c>
      <c r="D121" s="23">
        <v>1</v>
      </c>
      <c r="E121" s="195"/>
      <c r="F121" s="136">
        <f t="shared" si="28"/>
        <v>0</v>
      </c>
      <c r="G121" s="136">
        <f t="shared" si="29"/>
        <v>0</v>
      </c>
      <c r="H121" s="136">
        <f t="shared" si="30"/>
        <v>0</v>
      </c>
    </row>
    <row r="122" spans="1:8" ht="63">
      <c r="A122" s="23" t="s">
        <v>30</v>
      </c>
      <c r="B122" s="141" t="s">
        <v>31</v>
      </c>
      <c r="C122" s="135" t="s">
        <v>32</v>
      </c>
      <c r="D122" s="23">
        <v>2</v>
      </c>
      <c r="E122" s="195"/>
      <c r="F122" s="136">
        <f t="shared" si="28"/>
        <v>0</v>
      </c>
      <c r="G122" s="136">
        <f t="shared" si="29"/>
        <v>0</v>
      </c>
      <c r="H122" s="136">
        <f t="shared" si="30"/>
        <v>0</v>
      </c>
    </row>
    <row r="123" spans="1:8" ht="78.75">
      <c r="A123" s="23" t="s">
        <v>33</v>
      </c>
      <c r="B123" s="142" t="s">
        <v>34</v>
      </c>
      <c r="C123" s="135" t="s">
        <v>35</v>
      </c>
      <c r="D123" s="23">
        <v>1</v>
      </c>
      <c r="E123" s="195"/>
      <c r="F123" s="136">
        <f t="shared" si="28"/>
        <v>0</v>
      </c>
      <c r="G123" s="136">
        <f t="shared" si="29"/>
        <v>0</v>
      </c>
      <c r="H123" s="136">
        <f t="shared" si="30"/>
        <v>0</v>
      </c>
    </row>
    <row r="124" spans="1:8" ht="141.75">
      <c r="A124" s="23" t="s">
        <v>36</v>
      </c>
      <c r="B124" s="143" t="s">
        <v>411</v>
      </c>
      <c r="C124" s="135" t="s">
        <v>38</v>
      </c>
      <c r="D124" s="23">
        <v>1</v>
      </c>
      <c r="E124" s="195"/>
      <c r="F124" s="136">
        <f t="shared" si="28"/>
        <v>0</v>
      </c>
      <c r="G124" s="136">
        <f t="shared" si="29"/>
        <v>0</v>
      </c>
      <c r="H124" s="136">
        <f t="shared" si="30"/>
        <v>0</v>
      </c>
    </row>
    <row r="125" spans="1:8" ht="31.5">
      <c r="A125" s="23" t="s">
        <v>39</v>
      </c>
      <c r="B125" s="142" t="s">
        <v>40</v>
      </c>
      <c r="C125" s="135" t="s">
        <v>41</v>
      </c>
      <c r="D125" s="23">
        <v>1</v>
      </c>
      <c r="E125" s="195"/>
      <c r="F125" s="136">
        <f t="shared" si="28"/>
        <v>0</v>
      </c>
      <c r="G125" s="136">
        <f t="shared" si="29"/>
        <v>0</v>
      </c>
      <c r="H125" s="136">
        <f t="shared" si="30"/>
        <v>0</v>
      </c>
    </row>
    <row r="126" spans="1:8" ht="16.5" thickBot="1">
      <c r="A126" s="27" t="s">
        <v>42</v>
      </c>
      <c r="B126" s="144" t="s">
        <v>43</v>
      </c>
      <c r="C126" s="145" t="s">
        <v>44</v>
      </c>
      <c r="D126" s="27">
        <v>1</v>
      </c>
      <c r="E126" s="196"/>
      <c r="F126" s="146">
        <f t="shared" si="28"/>
        <v>0</v>
      </c>
      <c r="G126" s="146">
        <f t="shared" si="29"/>
        <v>0</v>
      </c>
      <c r="H126" s="146">
        <f t="shared" si="30"/>
        <v>0</v>
      </c>
    </row>
    <row r="127" spans="1:8" ht="16.5" thickBot="1">
      <c r="A127" s="147"/>
      <c r="B127" s="148" t="s">
        <v>45</v>
      </c>
      <c r="C127" s="34"/>
      <c r="D127" s="34"/>
      <c r="E127" s="149"/>
      <c r="F127" s="149"/>
      <c r="G127" s="150">
        <f>SUM(G115:G126)</f>
        <v>0</v>
      </c>
      <c r="H127" s="151">
        <f>SUM(H115:H126)</f>
        <v>0</v>
      </c>
    </row>
    <row r="128" spans="1:8" ht="15.75" thickBot="1">
      <c r="A128" s="10"/>
      <c r="B128" s="10"/>
      <c r="C128" s="10"/>
      <c r="D128" s="10"/>
      <c r="E128" s="10"/>
      <c r="F128" s="10"/>
      <c r="G128" s="10"/>
      <c r="H128" s="10"/>
    </row>
    <row r="129" spans="1:8" ht="16.5" thickBot="1">
      <c r="A129" s="130"/>
      <c r="B129" s="131" t="s">
        <v>46</v>
      </c>
      <c r="C129" s="131"/>
      <c r="D129" s="131"/>
      <c r="E129" s="131"/>
      <c r="F129" s="131"/>
      <c r="G129" s="131"/>
      <c r="H129" s="132"/>
    </row>
    <row r="130" spans="1:8">
      <c r="A130" s="18" t="s">
        <v>1</v>
      </c>
      <c r="B130" s="18" t="s">
        <v>2</v>
      </c>
      <c r="C130" s="18" t="s">
        <v>3</v>
      </c>
      <c r="D130" s="18" t="s">
        <v>4</v>
      </c>
      <c r="E130" s="133" t="s">
        <v>5</v>
      </c>
      <c r="F130" s="133" t="s">
        <v>6</v>
      </c>
      <c r="G130" s="133" t="s">
        <v>7</v>
      </c>
      <c r="H130" s="133" t="s">
        <v>8</v>
      </c>
    </row>
    <row r="131" spans="1:8" ht="141.75">
      <c r="A131" s="23" t="s">
        <v>47</v>
      </c>
      <c r="B131" s="134" t="s">
        <v>408</v>
      </c>
      <c r="C131" s="152" t="s">
        <v>11</v>
      </c>
      <c r="D131" s="23">
        <v>1</v>
      </c>
      <c r="E131" s="195"/>
      <c r="F131" s="136">
        <f t="shared" ref="F131:F142" si="31">E131*1.21</f>
        <v>0</v>
      </c>
      <c r="G131" s="136">
        <f t="shared" ref="G131:G142" si="32">E131*D131</f>
        <v>0</v>
      </c>
      <c r="H131" s="136">
        <f t="shared" ref="H131:H142" si="33">F131*D131</f>
        <v>0</v>
      </c>
    </row>
    <row r="132" spans="1:8" ht="90">
      <c r="A132" s="23" t="s">
        <v>48</v>
      </c>
      <c r="B132" s="137" t="s">
        <v>412</v>
      </c>
      <c r="C132" s="138" t="s">
        <v>14</v>
      </c>
      <c r="D132" s="23">
        <v>1</v>
      </c>
      <c r="E132" s="195"/>
      <c r="F132" s="136">
        <f t="shared" si="31"/>
        <v>0</v>
      </c>
      <c r="G132" s="136">
        <f t="shared" si="32"/>
        <v>0</v>
      </c>
      <c r="H132" s="136">
        <f t="shared" si="33"/>
        <v>0</v>
      </c>
    </row>
    <row r="133" spans="1:8" ht="105">
      <c r="A133" s="23" t="s">
        <v>49</v>
      </c>
      <c r="B133" s="139" t="s">
        <v>16</v>
      </c>
      <c r="C133" s="138" t="s">
        <v>17</v>
      </c>
      <c r="D133" s="23">
        <v>1</v>
      </c>
      <c r="E133" s="195"/>
      <c r="F133" s="136">
        <f t="shared" si="31"/>
        <v>0</v>
      </c>
      <c r="G133" s="136">
        <f t="shared" si="32"/>
        <v>0</v>
      </c>
      <c r="H133" s="136">
        <f t="shared" si="33"/>
        <v>0</v>
      </c>
    </row>
    <row r="134" spans="1:8" ht="195">
      <c r="A134" s="20" t="s">
        <v>50</v>
      </c>
      <c r="B134" s="153" t="s">
        <v>51</v>
      </c>
      <c r="C134" s="154" t="s">
        <v>52</v>
      </c>
      <c r="D134" s="23">
        <v>24</v>
      </c>
      <c r="E134" s="195"/>
      <c r="F134" s="136">
        <f t="shared" si="31"/>
        <v>0</v>
      </c>
      <c r="G134" s="136">
        <f t="shared" si="32"/>
        <v>0</v>
      </c>
      <c r="H134" s="136">
        <f t="shared" si="33"/>
        <v>0</v>
      </c>
    </row>
    <row r="135" spans="1:8" ht="105">
      <c r="A135" s="23" t="s">
        <v>53</v>
      </c>
      <c r="B135" s="137" t="s">
        <v>210</v>
      </c>
      <c r="C135" s="138" t="s">
        <v>23</v>
      </c>
      <c r="D135" s="23">
        <v>24</v>
      </c>
      <c r="E135" s="195"/>
      <c r="F135" s="136">
        <f t="shared" si="31"/>
        <v>0</v>
      </c>
      <c r="G135" s="136">
        <f t="shared" si="32"/>
        <v>0</v>
      </c>
      <c r="H135" s="136">
        <f t="shared" si="33"/>
        <v>0</v>
      </c>
    </row>
    <row r="136" spans="1:8" ht="141.75">
      <c r="A136" s="23" t="s">
        <v>54</v>
      </c>
      <c r="B136" s="141" t="s">
        <v>25</v>
      </c>
      <c r="C136" s="135" t="s">
        <v>55</v>
      </c>
      <c r="D136" s="23">
        <v>1</v>
      </c>
      <c r="E136" s="195"/>
      <c r="F136" s="136">
        <f t="shared" si="31"/>
        <v>0</v>
      </c>
      <c r="G136" s="136">
        <f t="shared" si="32"/>
        <v>0</v>
      </c>
      <c r="H136" s="136">
        <f t="shared" si="33"/>
        <v>0</v>
      </c>
    </row>
    <row r="137" spans="1:8" ht="110.25">
      <c r="A137" s="23" t="s">
        <v>56</v>
      </c>
      <c r="B137" s="142" t="s">
        <v>28</v>
      </c>
      <c r="C137" s="135" t="s">
        <v>29</v>
      </c>
      <c r="D137" s="23">
        <v>1</v>
      </c>
      <c r="E137" s="195"/>
      <c r="F137" s="136">
        <f t="shared" si="31"/>
        <v>0</v>
      </c>
      <c r="G137" s="136">
        <f t="shared" si="32"/>
        <v>0</v>
      </c>
      <c r="H137" s="136">
        <f t="shared" si="33"/>
        <v>0</v>
      </c>
    </row>
    <row r="138" spans="1:8" ht="63">
      <c r="A138" s="23" t="s">
        <v>57</v>
      </c>
      <c r="B138" s="141" t="s">
        <v>31</v>
      </c>
      <c r="C138" s="135" t="s">
        <v>32</v>
      </c>
      <c r="D138" s="23">
        <v>2</v>
      </c>
      <c r="E138" s="195"/>
      <c r="F138" s="136">
        <f t="shared" si="31"/>
        <v>0</v>
      </c>
      <c r="G138" s="136">
        <f t="shared" si="32"/>
        <v>0</v>
      </c>
      <c r="H138" s="136">
        <f t="shared" si="33"/>
        <v>0</v>
      </c>
    </row>
    <row r="139" spans="1:8" ht="78.75">
      <c r="A139" s="23" t="s">
        <v>58</v>
      </c>
      <c r="B139" s="142" t="s">
        <v>34</v>
      </c>
      <c r="C139" s="135" t="s">
        <v>35</v>
      </c>
      <c r="D139" s="23">
        <v>1</v>
      </c>
      <c r="E139" s="195"/>
      <c r="F139" s="136">
        <f t="shared" si="31"/>
        <v>0</v>
      </c>
      <c r="G139" s="136">
        <f t="shared" si="32"/>
        <v>0</v>
      </c>
      <c r="H139" s="136">
        <f t="shared" si="33"/>
        <v>0</v>
      </c>
    </row>
    <row r="140" spans="1:8" ht="141.75">
      <c r="A140" s="23" t="s">
        <v>59</v>
      </c>
      <c r="B140" s="143" t="s">
        <v>411</v>
      </c>
      <c r="C140" s="135" t="s">
        <v>38</v>
      </c>
      <c r="D140" s="23">
        <v>1</v>
      </c>
      <c r="E140" s="195"/>
      <c r="F140" s="136">
        <f t="shared" si="31"/>
        <v>0</v>
      </c>
      <c r="G140" s="136">
        <f t="shared" si="32"/>
        <v>0</v>
      </c>
      <c r="H140" s="136">
        <f t="shared" si="33"/>
        <v>0</v>
      </c>
    </row>
    <row r="141" spans="1:8" ht="31.5">
      <c r="A141" s="23" t="s">
        <v>60</v>
      </c>
      <c r="B141" s="142" t="s">
        <v>40</v>
      </c>
      <c r="C141" s="135" t="s">
        <v>41</v>
      </c>
      <c r="D141" s="23">
        <v>1</v>
      </c>
      <c r="E141" s="195"/>
      <c r="F141" s="136">
        <f t="shared" si="31"/>
        <v>0</v>
      </c>
      <c r="G141" s="136">
        <f t="shared" si="32"/>
        <v>0</v>
      </c>
      <c r="H141" s="136">
        <f t="shared" si="33"/>
        <v>0</v>
      </c>
    </row>
    <row r="142" spans="1:8" ht="16.5" thickBot="1">
      <c r="A142" s="27" t="s">
        <v>61</v>
      </c>
      <c r="B142" s="144" t="s">
        <v>43</v>
      </c>
      <c r="C142" s="145" t="s">
        <v>44</v>
      </c>
      <c r="D142" s="27">
        <v>1</v>
      </c>
      <c r="E142" s="196"/>
      <c r="F142" s="146">
        <f t="shared" si="31"/>
        <v>0</v>
      </c>
      <c r="G142" s="146">
        <f t="shared" si="32"/>
        <v>0</v>
      </c>
      <c r="H142" s="146">
        <f t="shared" si="33"/>
        <v>0</v>
      </c>
    </row>
    <row r="143" spans="1:8" ht="16.5" thickBot="1">
      <c r="A143" s="155"/>
      <c r="B143" s="148" t="s">
        <v>45</v>
      </c>
      <c r="C143" s="34"/>
      <c r="D143" s="34"/>
      <c r="E143" s="149"/>
      <c r="F143" s="149"/>
      <c r="G143" s="150">
        <f>SUM(G131:G142)</f>
        <v>0</v>
      </c>
      <c r="H143" s="151">
        <f>SUM(H131:H142)</f>
        <v>0</v>
      </c>
    </row>
    <row r="144" spans="1:8" ht="15.75" thickBot="1">
      <c r="A144" s="10"/>
      <c r="B144" s="10"/>
      <c r="C144" s="10"/>
      <c r="D144" s="10"/>
      <c r="E144" s="10"/>
      <c r="F144" s="10"/>
      <c r="G144" s="10"/>
      <c r="H144" s="10"/>
    </row>
    <row r="145" spans="1:8" ht="16.5" thickBot="1">
      <c r="A145" s="130"/>
      <c r="B145" s="131" t="s">
        <v>62</v>
      </c>
      <c r="C145" s="131"/>
      <c r="D145" s="131"/>
      <c r="E145" s="131"/>
      <c r="F145" s="131"/>
      <c r="G145" s="131"/>
      <c r="H145" s="132"/>
    </row>
    <row r="146" spans="1:8">
      <c r="A146" s="18" t="s">
        <v>1</v>
      </c>
      <c r="B146" s="18" t="s">
        <v>2</v>
      </c>
      <c r="C146" s="18" t="s">
        <v>3</v>
      </c>
      <c r="D146" s="18" t="s">
        <v>4</v>
      </c>
      <c r="E146" s="156" t="s">
        <v>5</v>
      </c>
      <c r="F146" s="156" t="s">
        <v>6</v>
      </c>
      <c r="G146" s="156" t="s">
        <v>7</v>
      </c>
      <c r="H146" s="156" t="s">
        <v>8</v>
      </c>
    </row>
    <row r="147" spans="1:8" ht="141.75">
      <c r="A147" s="23" t="s">
        <v>63</v>
      </c>
      <c r="B147" s="134" t="s">
        <v>415</v>
      </c>
      <c r="C147" s="135" t="s">
        <v>11</v>
      </c>
      <c r="D147" s="23">
        <v>1</v>
      </c>
      <c r="E147" s="191"/>
      <c r="F147" s="88">
        <f t="shared" ref="F147:F158" si="34">E147*1.21</f>
        <v>0</v>
      </c>
      <c r="G147" s="88">
        <f t="shared" ref="G147:G158" si="35">E147*D147</f>
        <v>0</v>
      </c>
      <c r="H147" s="88">
        <f t="shared" ref="H147:H158" si="36">F147*D147</f>
        <v>0</v>
      </c>
    </row>
    <row r="148" spans="1:8" ht="90">
      <c r="A148" s="23" t="s">
        <v>64</v>
      </c>
      <c r="B148" s="137" t="s">
        <v>367</v>
      </c>
      <c r="C148" s="138" t="s">
        <v>14</v>
      </c>
      <c r="D148" s="23">
        <v>1</v>
      </c>
      <c r="E148" s="191"/>
      <c r="F148" s="88">
        <f t="shared" si="34"/>
        <v>0</v>
      </c>
      <c r="G148" s="88">
        <f t="shared" si="35"/>
        <v>0</v>
      </c>
      <c r="H148" s="88">
        <f t="shared" si="36"/>
        <v>0</v>
      </c>
    </row>
    <row r="149" spans="1:8" ht="105">
      <c r="A149" s="23" t="s">
        <v>65</v>
      </c>
      <c r="B149" s="139" t="s">
        <v>16</v>
      </c>
      <c r="C149" s="138" t="s">
        <v>17</v>
      </c>
      <c r="D149" s="23">
        <v>1</v>
      </c>
      <c r="E149" s="191"/>
      <c r="F149" s="88">
        <f t="shared" si="34"/>
        <v>0</v>
      </c>
      <c r="G149" s="88">
        <f t="shared" si="35"/>
        <v>0</v>
      </c>
      <c r="H149" s="88">
        <f t="shared" si="36"/>
        <v>0</v>
      </c>
    </row>
    <row r="150" spans="1:8" ht="204.75">
      <c r="A150" s="23" t="s">
        <v>66</v>
      </c>
      <c r="B150" s="137" t="s">
        <v>413</v>
      </c>
      <c r="C150" s="135" t="s">
        <v>20</v>
      </c>
      <c r="D150" s="23">
        <v>24</v>
      </c>
      <c r="E150" s="191"/>
      <c r="F150" s="88">
        <f t="shared" si="34"/>
        <v>0</v>
      </c>
      <c r="G150" s="88">
        <f t="shared" si="35"/>
        <v>0</v>
      </c>
      <c r="H150" s="88">
        <f t="shared" si="36"/>
        <v>0</v>
      </c>
    </row>
    <row r="151" spans="1:8" ht="105">
      <c r="A151" s="23" t="s">
        <v>67</v>
      </c>
      <c r="B151" s="137" t="s">
        <v>414</v>
      </c>
      <c r="C151" s="138" t="s">
        <v>23</v>
      </c>
      <c r="D151" s="23">
        <v>24</v>
      </c>
      <c r="E151" s="191"/>
      <c r="F151" s="88">
        <f t="shared" si="34"/>
        <v>0</v>
      </c>
      <c r="G151" s="88">
        <f t="shared" si="35"/>
        <v>0</v>
      </c>
      <c r="H151" s="88">
        <f t="shared" si="36"/>
        <v>0</v>
      </c>
    </row>
    <row r="152" spans="1:8" ht="126">
      <c r="A152" s="23" t="s">
        <v>68</v>
      </c>
      <c r="B152" s="141" t="s">
        <v>25</v>
      </c>
      <c r="C152" s="135" t="s">
        <v>69</v>
      </c>
      <c r="D152" s="23">
        <v>1</v>
      </c>
      <c r="E152" s="191"/>
      <c r="F152" s="88">
        <f t="shared" si="34"/>
        <v>0</v>
      </c>
      <c r="G152" s="88">
        <f t="shared" si="35"/>
        <v>0</v>
      </c>
      <c r="H152" s="88">
        <f t="shared" si="36"/>
        <v>0</v>
      </c>
    </row>
    <row r="153" spans="1:8" ht="110.25">
      <c r="A153" s="23" t="s">
        <v>70</v>
      </c>
      <c r="B153" s="142" t="s">
        <v>28</v>
      </c>
      <c r="C153" s="135" t="s">
        <v>29</v>
      </c>
      <c r="D153" s="23">
        <v>1</v>
      </c>
      <c r="E153" s="191"/>
      <c r="F153" s="88">
        <f t="shared" si="34"/>
        <v>0</v>
      </c>
      <c r="G153" s="88">
        <f t="shared" si="35"/>
        <v>0</v>
      </c>
      <c r="H153" s="88">
        <f t="shared" si="36"/>
        <v>0</v>
      </c>
    </row>
    <row r="154" spans="1:8" ht="63">
      <c r="A154" s="23" t="s">
        <v>71</v>
      </c>
      <c r="B154" s="141" t="s">
        <v>31</v>
      </c>
      <c r="C154" s="135" t="s">
        <v>32</v>
      </c>
      <c r="D154" s="23">
        <v>2</v>
      </c>
      <c r="E154" s="191"/>
      <c r="F154" s="88">
        <f t="shared" si="34"/>
        <v>0</v>
      </c>
      <c r="G154" s="88">
        <f t="shared" si="35"/>
        <v>0</v>
      </c>
      <c r="H154" s="88">
        <f t="shared" si="36"/>
        <v>0</v>
      </c>
    </row>
    <row r="155" spans="1:8" ht="78.75">
      <c r="A155" s="23" t="s">
        <v>72</v>
      </c>
      <c r="B155" s="142" t="s">
        <v>34</v>
      </c>
      <c r="C155" s="135" t="s">
        <v>35</v>
      </c>
      <c r="D155" s="23">
        <v>1</v>
      </c>
      <c r="E155" s="191"/>
      <c r="F155" s="88">
        <f t="shared" si="34"/>
        <v>0</v>
      </c>
      <c r="G155" s="88">
        <f t="shared" si="35"/>
        <v>0</v>
      </c>
      <c r="H155" s="88">
        <f t="shared" si="36"/>
        <v>0</v>
      </c>
    </row>
    <row r="156" spans="1:8" ht="141.75">
      <c r="A156" s="23" t="s">
        <v>73</v>
      </c>
      <c r="B156" s="143" t="s">
        <v>411</v>
      </c>
      <c r="C156" s="135" t="s">
        <v>38</v>
      </c>
      <c r="D156" s="23">
        <v>1</v>
      </c>
      <c r="E156" s="191"/>
      <c r="F156" s="88">
        <f t="shared" si="34"/>
        <v>0</v>
      </c>
      <c r="G156" s="88">
        <f t="shared" si="35"/>
        <v>0</v>
      </c>
      <c r="H156" s="88">
        <f t="shared" si="36"/>
        <v>0</v>
      </c>
    </row>
    <row r="157" spans="1:8" ht="31.5">
      <c r="A157" s="23" t="s">
        <v>74</v>
      </c>
      <c r="B157" s="142" t="s">
        <v>40</v>
      </c>
      <c r="C157" s="135" t="s">
        <v>41</v>
      </c>
      <c r="D157" s="23">
        <v>1</v>
      </c>
      <c r="E157" s="191"/>
      <c r="F157" s="88">
        <f t="shared" si="34"/>
        <v>0</v>
      </c>
      <c r="G157" s="88">
        <f t="shared" si="35"/>
        <v>0</v>
      </c>
      <c r="H157" s="88">
        <f t="shared" si="36"/>
        <v>0</v>
      </c>
    </row>
    <row r="158" spans="1:8" ht="16.5" thickBot="1">
      <c r="A158" s="27" t="s">
        <v>75</v>
      </c>
      <c r="B158" s="144" t="s">
        <v>43</v>
      </c>
      <c r="C158" s="145" t="s">
        <v>44</v>
      </c>
      <c r="D158" s="27">
        <v>1</v>
      </c>
      <c r="E158" s="192"/>
      <c r="F158" s="89">
        <f t="shared" si="34"/>
        <v>0</v>
      </c>
      <c r="G158" s="89">
        <f t="shared" si="35"/>
        <v>0</v>
      </c>
      <c r="H158" s="89">
        <f t="shared" si="36"/>
        <v>0</v>
      </c>
    </row>
    <row r="159" spans="1:8" ht="16.5" thickBot="1">
      <c r="A159" s="155"/>
      <c r="B159" s="148" t="s">
        <v>45</v>
      </c>
      <c r="C159" s="34"/>
      <c r="D159" s="34"/>
      <c r="E159" s="157"/>
      <c r="F159" s="157"/>
      <c r="G159" s="158">
        <f>SUM(G147:G158)</f>
        <v>0</v>
      </c>
      <c r="H159" s="159">
        <f>SUM(H147:H158)</f>
        <v>0</v>
      </c>
    </row>
    <row r="160" spans="1:8" ht="15.75" thickBot="1">
      <c r="A160" s="10"/>
      <c r="B160" s="10"/>
      <c r="C160" s="10"/>
      <c r="D160" s="10"/>
      <c r="E160" s="10"/>
      <c r="F160" s="10"/>
      <c r="G160" s="10"/>
      <c r="H160" s="10"/>
    </row>
    <row r="161" spans="1:8" ht="15.75">
      <c r="A161" s="160"/>
      <c r="B161" s="161" t="s">
        <v>76</v>
      </c>
      <c r="C161" s="161"/>
      <c r="D161" s="161"/>
      <c r="E161" s="161"/>
      <c r="F161" s="161"/>
      <c r="G161" s="161"/>
      <c r="H161" s="162"/>
    </row>
    <row r="162" spans="1:8">
      <c r="A162" s="163" t="s">
        <v>1</v>
      </c>
      <c r="B162" s="163" t="s">
        <v>2</v>
      </c>
      <c r="C162" s="163" t="s">
        <v>3</v>
      </c>
      <c r="D162" s="163" t="s">
        <v>4</v>
      </c>
      <c r="E162" s="164" t="s">
        <v>5</v>
      </c>
      <c r="F162" s="164" t="s">
        <v>6</v>
      </c>
      <c r="G162" s="164" t="s">
        <v>7</v>
      </c>
      <c r="H162" s="164" t="s">
        <v>8</v>
      </c>
    </row>
    <row r="163" spans="1:8" ht="141.75">
      <c r="A163" s="23" t="s">
        <v>77</v>
      </c>
      <c r="B163" s="134" t="s">
        <v>408</v>
      </c>
      <c r="C163" s="141" t="s">
        <v>11</v>
      </c>
      <c r="D163" s="23">
        <v>1</v>
      </c>
      <c r="E163" s="191"/>
      <c r="F163" s="88">
        <f t="shared" ref="F163:F174" si="37">E163*1.21</f>
        <v>0</v>
      </c>
      <c r="G163" s="88">
        <f t="shared" ref="G163:G174" si="38">E163*D163</f>
        <v>0</v>
      </c>
      <c r="H163" s="88">
        <f t="shared" ref="H163:H174" si="39">F163*D163</f>
        <v>0</v>
      </c>
    </row>
    <row r="164" spans="1:8" ht="90">
      <c r="A164" s="23" t="s">
        <v>78</v>
      </c>
      <c r="B164" s="137" t="s">
        <v>412</v>
      </c>
      <c r="C164" s="139" t="s">
        <v>14</v>
      </c>
      <c r="D164" s="23">
        <v>1</v>
      </c>
      <c r="E164" s="191"/>
      <c r="F164" s="88">
        <f t="shared" si="37"/>
        <v>0</v>
      </c>
      <c r="G164" s="88">
        <f t="shared" si="38"/>
        <v>0</v>
      </c>
      <c r="H164" s="88">
        <f t="shared" si="39"/>
        <v>0</v>
      </c>
    </row>
    <row r="165" spans="1:8" ht="105">
      <c r="A165" s="23" t="s">
        <v>79</v>
      </c>
      <c r="B165" s="139" t="s">
        <v>16</v>
      </c>
      <c r="C165" s="139" t="s">
        <v>17</v>
      </c>
      <c r="D165" s="23">
        <v>1</v>
      </c>
      <c r="E165" s="191"/>
      <c r="F165" s="88">
        <f t="shared" si="37"/>
        <v>0</v>
      </c>
      <c r="G165" s="88">
        <f t="shared" si="38"/>
        <v>0</v>
      </c>
      <c r="H165" s="88">
        <f t="shared" si="39"/>
        <v>0</v>
      </c>
    </row>
    <row r="166" spans="1:8" ht="204.75">
      <c r="A166" s="23" t="s">
        <v>80</v>
      </c>
      <c r="B166" s="137" t="s">
        <v>410</v>
      </c>
      <c r="C166" s="141" t="s">
        <v>20</v>
      </c>
      <c r="D166" s="23">
        <v>24</v>
      </c>
      <c r="E166" s="191"/>
      <c r="F166" s="88">
        <f t="shared" si="37"/>
        <v>0</v>
      </c>
      <c r="G166" s="88">
        <f t="shared" si="38"/>
        <v>0</v>
      </c>
      <c r="H166" s="88">
        <f t="shared" si="39"/>
        <v>0</v>
      </c>
    </row>
    <row r="167" spans="1:8" ht="105">
      <c r="A167" s="23" t="s">
        <v>81</v>
      </c>
      <c r="B167" s="137" t="s">
        <v>414</v>
      </c>
      <c r="C167" s="139" t="s">
        <v>23</v>
      </c>
      <c r="D167" s="23">
        <v>24</v>
      </c>
      <c r="E167" s="191"/>
      <c r="F167" s="88">
        <f t="shared" si="37"/>
        <v>0</v>
      </c>
      <c r="G167" s="88">
        <f t="shared" si="38"/>
        <v>0</v>
      </c>
      <c r="H167" s="88">
        <f t="shared" si="39"/>
        <v>0</v>
      </c>
    </row>
    <row r="168" spans="1:8" ht="126">
      <c r="A168" s="23" t="s">
        <v>82</v>
      </c>
      <c r="B168" s="141" t="s">
        <v>25</v>
      </c>
      <c r="C168" s="141" t="s">
        <v>26</v>
      </c>
      <c r="D168" s="23">
        <v>1</v>
      </c>
      <c r="E168" s="191"/>
      <c r="F168" s="88">
        <f t="shared" si="37"/>
        <v>0</v>
      </c>
      <c r="G168" s="88">
        <f t="shared" si="38"/>
        <v>0</v>
      </c>
      <c r="H168" s="88">
        <f t="shared" si="39"/>
        <v>0</v>
      </c>
    </row>
    <row r="169" spans="1:8" ht="110.25">
      <c r="A169" s="23" t="s">
        <v>83</v>
      </c>
      <c r="B169" s="142" t="s">
        <v>28</v>
      </c>
      <c r="C169" s="141" t="s">
        <v>84</v>
      </c>
      <c r="D169" s="23">
        <v>1</v>
      </c>
      <c r="E169" s="191"/>
      <c r="F169" s="88">
        <f t="shared" si="37"/>
        <v>0</v>
      </c>
      <c r="G169" s="88">
        <f t="shared" si="38"/>
        <v>0</v>
      </c>
      <c r="H169" s="88">
        <f t="shared" si="39"/>
        <v>0</v>
      </c>
    </row>
    <row r="170" spans="1:8" ht="63">
      <c r="A170" s="23" t="s">
        <v>85</v>
      </c>
      <c r="B170" s="141" t="s">
        <v>31</v>
      </c>
      <c r="C170" s="141" t="s">
        <v>32</v>
      </c>
      <c r="D170" s="23">
        <v>2</v>
      </c>
      <c r="E170" s="191"/>
      <c r="F170" s="88">
        <f t="shared" si="37"/>
        <v>0</v>
      </c>
      <c r="G170" s="88">
        <f t="shared" si="38"/>
        <v>0</v>
      </c>
      <c r="H170" s="88">
        <f t="shared" si="39"/>
        <v>0</v>
      </c>
    </row>
    <row r="171" spans="1:8" ht="78.75">
      <c r="A171" s="23" t="s">
        <v>86</v>
      </c>
      <c r="B171" s="142" t="s">
        <v>34</v>
      </c>
      <c r="C171" s="141" t="s">
        <v>35</v>
      </c>
      <c r="D171" s="23">
        <v>1</v>
      </c>
      <c r="E171" s="191"/>
      <c r="F171" s="88">
        <f t="shared" si="37"/>
        <v>0</v>
      </c>
      <c r="G171" s="88">
        <f t="shared" si="38"/>
        <v>0</v>
      </c>
      <c r="H171" s="88">
        <f t="shared" si="39"/>
        <v>0</v>
      </c>
    </row>
    <row r="172" spans="1:8" ht="141.75">
      <c r="A172" s="23" t="s">
        <v>87</v>
      </c>
      <c r="B172" s="143" t="s">
        <v>417</v>
      </c>
      <c r="C172" s="141" t="s">
        <v>38</v>
      </c>
      <c r="D172" s="23">
        <v>1</v>
      </c>
      <c r="E172" s="191"/>
      <c r="F172" s="88">
        <f t="shared" si="37"/>
        <v>0</v>
      </c>
      <c r="G172" s="88">
        <f t="shared" si="38"/>
        <v>0</v>
      </c>
      <c r="H172" s="88">
        <f t="shared" si="39"/>
        <v>0</v>
      </c>
    </row>
    <row r="173" spans="1:8" ht="31.5">
      <c r="A173" s="23" t="s">
        <v>88</v>
      </c>
      <c r="B173" s="142" t="s">
        <v>40</v>
      </c>
      <c r="C173" s="141" t="s">
        <v>41</v>
      </c>
      <c r="D173" s="23">
        <v>1</v>
      </c>
      <c r="E173" s="191"/>
      <c r="F173" s="88">
        <f t="shared" si="37"/>
        <v>0</v>
      </c>
      <c r="G173" s="88">
        <f t="shared" si="38"/>
        <v>0</v>
      </c>
      <c r="H173" s="88">
        <f t="shared" si="39"/>
        <v>0</v>
      </c>
    </row>
    <row r="174" spans="1:8" ht="16.5" thickBot="1">
      <c r="A174" s="27" t="s">
        <v>89</v>
      </c>
      <c r="B174" s="144" t="s">
        <v>43</v>
      </c>
      <c r="C174" s="144" t="s">
        <v>44</v>
      </c>
      <c r="D174" s="27">
        <v>1</v>
      </c>
      <c r="E174" s="192"/>
      <c r="F174" s="89">
        <f t="shared" si="37"/>
        <v>0</v>
      </c>
      <c r="G174" s="89">
        <f t="shared" si="38"/>
        <v>0</v>
      </c>
      <c r="H174" s="89">
        <f t="shared" si="39"/>
        <v>0</v>
      </c>
    </row>
    <row r="175" spans="1:8" ht="16.5" thickBot="1">
      <c r="A175" s="155"/>
      <c r="B175" s="148" t="s">
        <v>45</v>
      </c>
      <c r="C175" s="34"/>
      <c r="D175" s="34"/>
      <c r="E175" s="157"/>
      <c r="F175" s="157"/>
      <c r="G175" s="158">
        <f>SUM(G163:G174)</f>
        <v>0</v>
      </c>
      <c r="H175" s="159">
        <f>SUM(H163:H174)</f>
        <v>0</v>
      </c>
    </row>
    <row r="176" spans="1:8" ht="15.75" thickBot="1"/>
    <row r="177" spans="1:8" ht="16.5" thickBot="1">
      <c r="A177" s="165"/>
      <c r="B177" s="166" t="s">
        <v>94</v>
      </c>
      <c r="C177" s="166"/>
      <c r="D177" s="166"/>
      <c r="E177" s="166"/>
      <c r="F177" s="166"/>
      <c r="G177" s="166"/>
      <c r="H177" s="167"/>
    </row>
    <row r="178" spans="1:8" ht="15.75">
      <c r="A178" s="168" t="s">
        <v>1</v>
      </c>
      <c r="B178" s="169" t="s">
        <v>2</v>
      </c>
      <c r="C178" s="170" t="s">
        <v>3</v>
      </c>
      <c r="D178" s="169" t="s">
        <v>4</v>
      </c>
      <c r="E178" s="171" t="s">
        <v>5</v>
      </c>
      <c r="F178" s="171" t="s">
        <v>6</v>
      </c>
      <c r="G178" s="171" t="s">
        <v>7</v>
      </c>
      <c r="H178" s="171" t="s">
        <v>8</v>
      </c>
    </row>
    <row r="179" spans="1:8" ht="189">
      <c r="A179" s="20" t="s">
        <v>93</v>
      </c>
      <c r="B179" s="172" t="s">
        <v>92</v>
      </c>
      <c r="C179" s="173" t="s">
        <v>91</v>
      </c>
      <c r="D179" s="142">
        <v>26</v>
      </c>
      <c r="E179" s="197"/>
      <c r="F179" s="174">
        <f>E179*1.21</f>
        <v>0</v>
      </c>
      <c r="G179" s="174">
        <f>E179*D179</f>
        <v>0</v>
      </c>
      <c r="H179" s="174">
        <f>F179*D179</f>
        <v>0</v>
      </c>
    </row>
    <row r="180" spans="1:8" ht="16.5" thickBot="1">
      <c r="A180" s="27" t="s">
        <v>90</v>
      </c>
      <c r="B180" s="144" t="s">
        <v>43</v>
      </c>
      <c r="C180" s="145" t="s">
        <v>44</v>
      </c>
      <c r="D180" s="144">
        <v>1</v>
      </c>
      <c r="E180" s="198"/>
      <c r="F180" s="175">
        <f>E180*1.21</f>
        <v>0</v>
      </c>
      <c r="G180" s="175">
        <f>E180*D180</f>
        <v>0</v>
      </c>
      <c r="H180" s="175">
        <f>F180*D180</f>
        <v>0</v>
      </c>
    </row>
    <row r="181" spans="1:8" ht="16.5" thickBot="1">
      <c r="A181" s="176"/>
      <c r="B181" s="177" t="s">
        <v>45</v>
      </c>
      <c r="C181" s="178"/>
      <c r="D181" s="178"/>
      <c r="E181" s="179"/>
      <c r="F181" s="179"/>
      <c r="G181" s="180">
        <f>SUM(G179:G180)</f>
        <v>0</v>
      </c>
      <c r="H181" s="181">
        <f>SUM(H179:H180)</f>
        <v>0</v>
      </c>
    </row>
    <row r="182" spans="1:8" ht="15.75" thickBot="1"/>
    <row r="183" spans="1:8" ht="16.5" thickBot="1">
      <c r="A183" s="165"/>
      <c r="B183" s="166" t="s">
        <v>208</v>
      </c>
      <c r="C183" s="166"/>
      <c r="D183" s="166"/>
      <c r="E183" s="166"/>
      <c r="F183" s="166"/>
      <c r="G183" s="166"/>
      <c r="H183" s="167"/>
    </row>
    <row r="184" spans="1:8" ht="15.75">
      <c r="A184" s="168" t="s">
        <v>1</v>
      </c>
      <c r="B184" s="169" t="s">
        <v>2</v>
      </c>
      <c r="C184" s="170" t="s">
        <v>3</v>
      </c>
      <c r="D184" s="169" t="s">
        <v>4</v>
      </c>
      <c r="E184" s="171" t="s">
        <v>5</v>
      </c>
      <c r="F184" s="171" t="s">
        <v>6</v>
      </c>
      <c r="G184" s="171" t="s">
        <v>7</v>
      </c>
      <c r="H184" s="171" t="s">
        <v>8</v>
      </c>
    </row>
    <row r="185" spans="1:8" ht="135">
      <c r="A185" s="27" t="s">
        <v>418</v>
      </c>
      <c r="B185" s="182" t="s">
        <v>210</v>
      </c>
      <c r="C185" s="183" t="s">
        <v>209</v>
      </c>
      <c r="D185" s="144">
        <v>30</v>
      </c>
      <c r="E185" s="198"/>
      <c r="F185" s="175">
        <f>E185*1.21</f>
        <v>0</v>
      </c>
      <c r="G185" s="175">
        <f>E185*D185</f>
        <v>0</v>
      </c>
      <c r="H185" s="175">
        <f>F185*D185</f>
        <v>0</v>
      </c>
    </row>
    <row r="186" spans="1:8" ht="193.5" customHeight="1" thickBot="1">
      <c r="A186" s="27" t="s">
        <v>419</v>
      </c>
      <c r="B186" s="182" t="s">
        <v>367</v>
      </c>
      <c r="C186" s="184" t="s">
        <v>366</v>
      </c>
      <c r="D186" s="144">
        <v>1</v>
      </c>
      <c r="E186" s="198"/>
      <c r="F186" s="175">
        <f>E186*1.21</f>
        <v>0</v>
      </c>
      <c r="G186" s="175">
        <f>E186*D186</f>
        <v>0</v>
      </c>
      <c r="H186" s="175">
        <f>F186*D186</f>
        <v>0</v>
      </c>
    </row>
    <row r="187" spans="1:8" ht="16.5" thickBot="1">
      <c r="A187" s="176"/>
      <c r="B187" s="177" t="s">
        <v>45</v>
      </c>
      <c r="C187" s="178"/>
      <c r="D187" s="178"/>
      <c r="E187" s="179"/>
      <c r="F187" s="179"/>
      <c r="G187" s="180">
        <f>SUM(G185:G186)</f>
        <v>0</v>
      </c>
      <c r="H187" s="181">
        <f>SUM(H185:H186)</f>
        <v>0</v>
      </c>
    </row>
    <row r="188" spans="1:8" ht="15.75" thickBot="1"/>
    <row r="189" spans="1:8" ht="16.5" thickBot="1">
      <c r="A189" s="185"/>
      <c r="B189" s="186" t="s">
        <v>373</v>
      </c>
      <c r="C189" s="4"/>
      <c r="D189" s="4"/>
      <c r="E189" s="5"/>
      <c r="F189" s="5"/>
      <c r="G189" s="187">
        <f>SUM(G181,G175,G159,G143,G127,G111,G104,G96,G88,G76,G61,G46,G31,G16)+G187</f>
        <v>0</v>
      </c>
      <c r="H189" s="188">
        <f>SUM(H181,H175,H159,H143,H127,H111,H104,H96,H88,H76,H61,H46,H31,H16)+H187</f>
        <v>0</v>
      </c>
    </row>
  </sheetData>
  <sheetProtection password="B2D3" sheet="1" objects="1" scenarios="1"/>
  <mergeCells count="16">
    <mergeCell ref="A1:B1"/>
    <mergeCell ref="B106:H106"/>
    <mergeCell ref="B3:H3"/>
    <mergeCell ref="B18:H18"/>
    <mergeCell ref="B33:H33"/>
    <mergeCell ref="B48:H48"/>
    <mergeCell ref="B63:H63"/>
    <mergeCell ref="B78:H78"/>
    <mergeCell ref="B90:H90"/>
    <mergeCell ref="B98:H98"/>
    <mergeCell ref="B183:H183"/>
    <mergeCell ref="B113:H113"/>
    <mergeCell ref="B129:H129"/>
    <mergeCell ref="B145:H145"/>
    <mergeCell ref="B161:H161"/>
    <mergeCell ref="B177:H17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workbookViewId="0">
      <selection sqref="A1:B1"/>
    </sheetView>
  </sheetViews>
  <sheetFormatPr defaultRowHeight="15"/>
  <cols>
    <col min="1" max="1" width="9.140625" style="7"/>
    <col min="2" max="2" width="24.140625" style="7" customWidth="1"/>
    <col min="3" max="3" width="53" style="7" customWidth="1"/>
    <col min="4" max="4" width="9.140625" style="7"/>
    <col min="5" max="5" width="17.7109375" style="7" customWidth="1"/>
    <col min="6" max="6" width="16.42578125" style="7" customWidth="1"/>
    <col min="7" max="7" width="17.28515625" style="7" customWidth="1"/>
    <col min="8" max="8" width="17.42578125" style="7" customWidth="1"/>
    <col min="9" max="16384" width="9.140625" style="7"/>
  </cols>
  <sheetData>
    <row r="1" spans="1:8" ht="31.5" customHeight="1" thickBot="1">
      <c r="A1" s="199" t="s">
        <v>95</v>
      </c>
      <c r="B1" s="200"/>
      <c r="C1" s="201" t="s">
        <v>211</v>
      </c>
      <c r="D1" s="202"/>
      <c r="E1" s="203"/>
      <c r="F1" s="203"/>
      <c r="G1" s="203"/>
      <c r="H1" s="204" t="s">
        <v>96</v>
      </c>
    </row>
    <row r="2" spans="1:8" ht="16.5" thickBot="1">
      <c r="B2" s="205"/>
      <c r="C2" s="205"/>
      <c r="D2" s="206"/>
      <c r="E2" s="207"/>
      <c r="F2" s="207"/>
      <c r="G2" s="207"/>
      <c r="H2" s="207"/>
    </row>
    <row r="3" spans="1:8" ht="16.5" thickBot="1">
      <c r="A3" s="12"/>
      <c r="B3" s="208" t="s">
        <v>212</v>
      </c>
      <c r="C3" s="208"/>
      <c r="D3" s="208"/>
      <c r="E3" s="208"/>
      <c r="F3" s="208"/>
      <c r="G3" s="208"/>
      <c r="H3" s="209"/>
    </row>
    <row r="4" spans="1:8" ht="15.75">
      <c r="A4" s="100" t="s">
        <v>1</v>
      </c>
      <c r="B4" s="210" t="s">
        <v>2</v>
      </c>
      <c r="C4" s="210" t="s">
        <v>3</v>
      </c>
      <c r="D4" s="211" t="s">
        <v>4</v>
      </c>
      <c r="E4" s="212" t="s">
        <v>5</v>
      </c>
      <c r="F4" s="212" t="s">
        <v>6</v>
      </c>
      <c r="G4" s="212" t="s">
        <v>7</v>
      </c>
      <c r="H4" s="212" t="s">
        <v>8</v>
      </c>
    </row>
    <row r="5" spans="1:8" ht="157.5">
      <c r="A5" s="20" t="s">
        <v>213</v>
      </c>
      <c r="B5" s="25" t="s">
        <v>214</v>
      </c>
      <c r="C5" s="25" t="s">
        <v>215</v>
      </c>
      <c r="D5" s="23">
        <v>1</v>
      </c>
      <c r="E5" s="189"/>
      <c r="F5" s="24">
        <f>E5*1.21</f>
        <v>0</v>
      </c>
      <c r="G5" s="24">
        <f>E5*D5</f>
        <v>0</v>
      </c>
      <c r="H5" s="24">
        <f>F5*D5</f>
        <v>0</v>
      </c>
    </row>
    <row r="6" spans="1:8" ht="105">
      <c r="A6" s="23" t="s">
        <v>216</v>
      </c>
      <c r="B6" s="39" t="s">
        <v>409</v>
      </c>
      <c r="C6" s="26" t="s">
        <v>14</v>
      </c>
      <c r="D6" s="23">
        <v>1</v>
      </c>
      <c r="E6" s="189"/>
      <c r="F6" s="24">
        <f t="shared" ref="F6:F16" si="0">E6*1.21</f>
        <v>0</v>
      </c>
      <c r="G6" s="24">
        <f t="shared" ref="G6:G16" si="1">E6*D6</f>
        <v>0</v>
      </c>
      <c r="H6" s="24">
        <f t="shared" ref="H6:H16" si="2">F6*D6</f>
        <v>0</v>
      </c>
    </row>
    <row r="7" spans="1:8" ht="105">
      <c r="A7" s="23" t="s">
        <v>217</v>
      </c>
      <c r="B7" s="26" t="s">
        <v>16</v>
      </c>
      <c r="C7" s="26" t="s">
        <v>17</v>
      </c>
      <c r="D7" s="23">
        <v>1</v>
      </c>
      <c r="E7" s="189"/>
      <c r="F7" s="24">
        <f t="shared" si="0"/>
        <v>0</v>
      </c>
      <c r="G7" s="24">
        <f t="shared" si="1"/>
        <v>0</v>
      </c>
      <c r="H7" s="24">
        <f t="shared" si="2"/>
        <v>0</v>
      </c>
    </row>
    <row r="8" spans="1:8" ht="210">
      <c r="A8" s="23" t="s">
        <v>218</v>
      </c>
      <c r="B8" s="26" t="s">
        <v>219</v>
      </c>
      <c r="C8" s="26" t="s">
        <v>220</v>
      </c>
      <c r="D8" s="23">
        <v>24</v>
      </c>
      <c r="E8" s="189"/>
      <c r="F8" s="24">
        <f t="shared" si="0"/>
        <v>0</v>
      </c>
      <c r="G8" s="24">
        <f t="shared" si="1"/>
        <v>0</v>
      </c>
      <c r="H8" s="24">
        <f t="shared" si="2"/>
        <v>0</v>
      </c>
    </row>
    <row r="9" spans="1:8" ht="75">
      <c r="A9" s="20" t="s">
        <v>221</v>
      </c>
      <c r="B9" s="25" t="s">
        <v>222</v>
      </c>
      <c r="C9" s="22" t="s">
        <v>223</v>
      </c>
      <c r="D9" s="23">
        <v>24</v>
      </c>
      <c r="E9" s="189"/>
      <c r="F9" s="24">
        <f t="shared" si="0"/>
        <v>0</v>
      </c>
      <c r="G9" s="24">
        <f t="shared" si="1"/>
        <v>0</v>
      </c>
      <c r="H9" s="24">
        <f t="shared" si="2"/>
        <v>0</v>
      </c>
    </row>
    <row r="10" spans="1:8" ht="150">
      <c r="A10" s="23" t="s">
        <v>224</v>
      </c>
      <c r="B10" s="26" t="s">
        <v>25</v>
      </c>
      <c r="C10" s="26" t="s">
        <v>225</v>
      </c>
      <c r="D10" s="23">
        <v>1</v>
      </c>
      <c r="E10" s="189"/>
      <c r="F10" s="24">
        <f t="shared" si="0"/>
        <v>0</v>
      </c>
      <c r="G10" s="24">
        <f t="shared" si="1"/>
        <v>0</v>
      </c>
      <c r="H10" s="24">
        <f t="shared" si="2"/>
        <v>0</v>
      </c>
    </row>
    <row r="11" spans="1:8" ht="105">
      <c r="A11" s="23" t="s">
        <v>226</v>
      </c>
      <c r="B11" s="26" t="s">
        <v>227</v>
      </c>
      <c r="C11" s="26" t="s">
        <v>228</v>
      </c>
      <c r="D11" s="23">
        <v>1</v>
      </c>
      <c r="E11" s="189"/>
      <c r="F11" s="24">
        <f t="shared" si="0"/>
        <v>0</v>
      </c>
      <c r="G11" s="24">
        <f t="shared" si="1"/>
        <v>0</v>
      </c>
      <c r="H11" s="24">
        <f t="shared" si="2"/>
        <v>0</v>
      </c>
    </row>
    <row r="12" spans="1:8" ht="90">
      <c r="A12" s="23" t="s">
        <v>229</v>
      </c>
      <c r="B12" s="26" t="s">
        <v>101</v>
      </c>
      <c r="C12" s="26" t="s">
        <v>230</v>
      </c>
      <c r="D12" s="23">
        <v>1</v>
      </c>
      <c r="E12" s="189"/>
      <c r="F12" s="24">
        <f t="shared" si="0"/>
        <v>0</v>
      </c>
      <c r="G12" s="24">
        <f t="shared" si="1"/>
        <v>0</v>
      </c>
      <c r="H12" s="24">
        <f t="shared" si="2"/>
        <v>0</v>
      </c>
    </row>
    <row r="13" spans="1:8" ht="75">
      <c r="A13" s="23" t="s">
        <v>231</v>
      </c>
      <c r="B13" s="26" t="s">
        <v>34</v>
      </c>
      <c r="C13" s="26" t="s">
        <v>103</v>
      </c>
      <c r="D13" s="23">
        <v>1</v>
      </c>
      <c r="E13" s="189"/>
      <c r="F13" s="24">
        <f t="shared" si="0"/>
        <v>0</v>
      </c>
      <c r="G13" s="24">
        <f t="shared" si="1"/>
        <v>0</v>
      </c>
      <c r="H13" s="24">
        <f t="shared" si="2"/>
        <v>0</v>
      </c>
    </row>
    <row r="14" spans="1:8" ht="150">
      <c r="A14" s="23" t="s">
        <v>232</v>
      </c>
      <c r="B14" s="39" t="s">
        <v>411</v>
      </c>
      <c r="C14" s="26" t="s">
        <v>38</v>
      </c>
      <c r="D14" s="23">
        <v>1</v>
      </c>
      <c r="E14" s="189"/>
      <c r="F14" s="24">
        <f t="shared" si="0"/>
        <v>0</v>
      </c>
      <c r="G14" s="24">
        <f t="shared" si="1"/>
        <v>0</v>
      </c>
      <c r="H14" s="24">
        <f t="shared" si="2"/>
        <v>0</v>
      </c>
    </row>
    <row r="15" spans="1:8" ht="45">
      <c r="A15" s="23" t="s">
        <v>233</v>
      </c>
      <c r="B15" s="26" t="s">
        <v>40</v>
      </c>
      <c r="C15" s="26" t="s">
        <v>104</v>
      </c>
      <c r="D15" s="23">
        <v>1</v>
      </c>
      <c r="E15" s="189"/>
      <c r="F15" s="24">
        <f t="shared" si="0"/>
        <v>0</v>
      </c>
      <c r="G15" s="24">
        <f t="shared" si="1"/>
        <v>0</v>
      </c>
      <c r="H15" s="24">
        <f t="shared" si="2"/>
        <v>0</v>
      </c>
    </row>
    <row r="16" spans="1:8" ht="15.75" thickBot="1">
      <c r="A16" s="27" t="s">
        <v>234</v>
      </c>
      <c r="B16" s="28" t="s">
        <v>43</v>
      </c>
      <c r="C16" s="29" t="s">
        <v>44</v>
      </c>
      <c r="D16" s="27">
        <v>1</v>
      </c>
      <c r="E16" s="190"/>
      <c r="F16" s="30">
        <f t="shared" si="0"/>
        <v>0</v>
      </c>
      <c r="G16" s="30">
        <f t="shared" si="1"/>
        <v>0</v>
      </c>
      <c r="H16" s="30">
        <f t="shared" si="2"/>
        <v>0</v>
      </c>
    </row>
    <row r="17" spans="1:8" ht="16.5" thickBot="1">
      <c r="A17" s="106"/>
      <c r="B17" s="213" t="s">
        <v>45</v>
      </c>
      <c r="C17" s="213"/>
      <c r="D17" s="214"/>
      <c r="E17" s="215"/>
      <c r="F17" s="215"/>
      <c r="G17" s="216">
        <f>SUM(G5:G16)</f>
        <v>0</v>
      </c>
      <c r="H17" s="217">
        <f>SUM(H5:H16)</f>
        <v>0</v>
      </c>
    </row>
    <row r="18" spans="1:8" ht="16.5" thickBot="1">
      <c r="B18" s="205"/>
      <c r="C18" s="205"/>
      <c r="D18" s="206"/>
      <c r="E18" s="207"/>
      <c r="F18" s="207"/>
      <c r="G18" s="207"/>
      <c r="H18" s="207"/>
    </row>
    <row r="19" spans="1:8" ht="16.5" thickBot="1">
      <c r="A19" s="12"/>
      <c r="B19" s="208" t="s">
        <v>235</v>
      </c>
      <c r="C19" s="208"/>
      <c r="D19" s="208"/>
      <c r="E19" s="208"/>
      <c r="F19" s="208"/>
      <c r="G19" s="208"/>
      <c r="H19" s="209"/>
    </row>
    <row r="20" spans="1:8" ht="15.75">
      <c r="A20" s="100" t="s">
        <v>1</v>
      </c>
      <c r="B20" s="210" t="s">
        <v>2</v>
      </c>
      <c r="C20" s="210" t="s">
        <v>3</v>
      </c>
      <c r="D20" s="211" t="s">
        <v>4</v>
      </c>
      <c r="E20" s="218" t="s">
        <v>5</v>
      </c>
      <c r="F20" s="218" t="s">
        <v>6</v>
      </c>
      <c r="G20" s="218" t="s">
        <v>7</v>
      </c>
      <c r="H20" s="218" t="s">
        <v>8</v>
      </c>
    </row>
    <row r="21" spans="1:8" ht="157.5">
      <c r="A21" s="23" t="s">
        <v>236</v>
      </c>
      <c r="B21" s="39" t="s">
        <v>421</v>
      </c>
      <c r="C21" s="40" t="s">
        <v>215</v>
      </c>
      <c r="D21" s="23">
        <v>1</v>
      </c>
      <c r="E21" s="191"/>
      <c r="F21" s="88">
        <f>E21*1.21</f>
        <v>0</v>
      </c>
      <c r="G21" s="88">
        <f>E21*D21</f>
        <v>0</v>
      </c>
      <c r="H21" s="88">
        <f>F21*D21</f>
        <v>0</v>
      </c>
    </row>
    <row r="22" spans="1:8" ht="105">
      <c r="A22" s="23" t="s">
        <v>237</v>
      </c>
      <c r="B22" s="39" t="s">
        <v>412</v>
      </c>
      <c r="C22" s="26" t="s">
        <v>14</v>
      </c>
      <c r="D22" s="23">
        <v>1</v>
      </c>
      <c r="E22" s="191"/>
      <c r="F22" s="88">
        <f t="shared" ref="F22:F32" si="3">E22*1.21</f>
        <v>0</v>
      </c>
      <c r="G22" s="88">
        <f t="shared" ref="G22:G32" si="4">E22*D22</f>
        <v>0</v>
      </c>
      <c r="H22" s="88">
        <f t="shared" ref="H22:H32" si="5">F22*D22</f>
        <v>0</v>
      </c>
    </row>
    <row r="23" spans="1:8" ht="105">
      <c r="A23" s="23" t="s">
        <v>238</v>
      </c>
      <c r="B23" s="26" t="s">
        <v>16</v>
      </c>
      <c r="C23" s="26" t="s">
        <v>111</v>
      </c>
      <c r="D23" s="23">
        <v>1</v>
      </c>
      <c r="E23" s="191"/>
      <c r="F23" s="88">
        <f t="shared" si="3"/>
        <v>0</v>
      </c>
      <c r="G23" s="88">
        <f t="shared" si="4"/>
        <v>0</v>
      </c>
      <c r="H23" s="88">
        <f t="shared" si="5"/>
        <v>0</v>
      </c>
    </row>
    <row r="24" spans="1:8" ht="210">
      <c r="A24" s="23" t="s">
        <v>239</v>
      </c>
      <c r="B24" s="26" t="s">
        <v>219</v>
      </c>
      <c r="C24" s="26" t="s">
        <v>220</v>
      </c>
      <c r="D24" s="23">
        <v>24</v>
      </c>
      <c r="E24" s="191"/>
      <c r="F24" s="88">
        <f t="shared" si="3"/>
        <v>0</v>
      </c>
      <c r="G24" s="88">
        <f t="shared" si="4"/>
        <v>0</v>
      </c>
      <c r="H24" s="88">
        <f t="shared" si="5"/>
        <v>0</v>
      </c>
    </row>
    <row r="25" spans="1:8" ht="75">
      <c r="A25" s="23" t="s">
        <v>240</v>
      </c>
      <c r="B25" s="39" t="s">
        <v>422</v>
      </c>
      <c r="C25" s="26" t="s">
        <v>223</v>
      </c>
      <c r="D25" s="23">
        <v>24</v>
      </c>
      <c r="E25" s="191"/>
      <c r="F25" s="88">
        <f t="shared" si="3"/>
        <v>0</v>
      </c>
      <c r="G25" s="88">
        <f t="shared" si="4"/>
        <v>0</v>
      </c>
      <c r="H25" s="88">
        <f t="shared" si="5"/>
        <v>0</v>
      </c>
    </row>
    <row r="26" spans="1:8" ht="135">
      <c r="A26" s="23" t="s">
        <v>241</v>
      </c>
      <c r="B26" s="26" t="s">
        <v>25</v>
      </c>
      <c r="C26" s="26" t="s">
        <v>242</v>
      </c>
      <c r="D26" s="23">
        <v>1</v>
      </c>
      <c r="E26" s="191"/>
      <c r="F26" s="88">
        <f t="shared" si="3"/>
        <v>0</v>
      </c>
      <c r="G26" s="88">
        <f t="shared" si="4"/>
        <v>0</v>
      </c>
      <c r="H26" s="88">
        <f t="shared" si="5"/>
        <v>0</v>
      </c>
    </row>
    <row r="27" spans="1:8" ht="105">
      <c r="A27" s="23" t="s">
        <v>243</v>
      </c>
      <c r="B27" s="26" t="s">
        <v>227</v>
      </c>
      <c r="C27" s="26" t="s">
        <v>228</v>
      </c>
      <c r="D27" s="23">
        <v>1</v>
      </c>
      <c r="E27" s="191"/>
      <c r="F27" s="88">
        <f t="shared" si="3"/>
        <v>0</v>
      </c>
      <c r="G27" s="88">
        <f t="shared" si="4"/>
        <v>0</v>
      </c>
      <c r="H27" s="88">
        <f t="shared" si="5"/>
        <v>0</v>
      </c>
    </row>
    <row r="28" spans="1:8" ht="90">
      <c r="A28" s="23" t="s">
        <v>244</v>
      </c>
      <c r="B28" s="26" t="s">
        <v>101</v>
      </c>
      <c r="C28" s="26" t="s">
        <v>230</v>
      </c>
      <c r="D28" s="23">
        <v>1</v>
      </c>
      <c r="E28" s="191"/>
      <c r="F28" s="88">
        <f t="shared" si="3"/>
        <v>0</v>
      </c>
      <c r="G28" s="88">
        <f t="shared" si="4"/>
        <v>0</v>
      </c>
      <c r="H28" s="88">
        <f t="shared" si="5"/>
        <v>0</v>
      </c>
    </row>
    <row r="29" spans="1:8" ht="75">
      <c r="A29" s="23" t="s">
        <v>245</v>
      </c>
      <c r="B29" s="26" t="s">
        <v>34</v>
      </c>
      <c r="C29" s="26" t="s">
        <v>103</v>
      </c>
      <c r="D29" s="23">
        <v>1</v>
      </c>
      <c r="E29" s="191"/>
      <c r="F29" s="88">
        <f t="shared" si="3"/>
        <v>0</v>
      </c>
      <c r="G29" s="88">
        <f t="shared" si="4"/>
        <v>0</v>
      </c>
      <c r="H29" s="88">
        <f t="shared" si="5"/>
        <v>0</v>
      </c>
    </row>
    <row r="30" spans="1:8" ht="150">
      <c r="A30" s="23" t="s">
        <v>246</v>
      </c>
      <c r="B30" s="39" t="s">
        <v>411</v>
      </c>
      <c r="C30" s="26" t="s">
        <v>38</v>
      </c>
      <c r="D30" s="23">
        <v>1</v>
      </c>
      <c r="E30" s="191"/>
      <c r="F30" s="88">
        <f t="shared" si="3"/>
        <v>0</v>
      </c>
      <c r="G30" s="88">
        <f t="shared" si="4"/>
        <v>0</v>
      </c>
      <c r="H30" s="88">
        <f t="shared" si="5"/>
        <v>0</v>
      </c>
    </row>
    <row r="31" spans="1:8" ht="45">
      <c r="A31" s="23" t="s">
        <v>247</v>
      </c>
      <c r="B31" s="26" t="s">
        <v>40</v>
      </c>
      <c r="C31" s="26" t="s">
        <v>104</v>
      </c>
      <c r="D31" s="23">
        <v>1</v>
      </c>
      <c r="E31" s="191"/>
      <c r="F31" s="88">
        <f t="shared" si="3"/>
        <v>0</v>
      </c>
      <c r="G31" s="88">
        <f t="shared" si="4"/>
        <v>0</v>
      </c>
      <c r="H31" s="88">
        <f t="shared" si="5"/>
        <v>0</v>
      </c>
    </row>
    <row r="32" spans="1:8" ht="15.75" thickBot="1">
      <c r="A32" s="27" t="s">
        <v>249</v>
      </c>
      <c r="B32" s="28" t="s">
        <v>43</v>
      </c>
      <c r="C32" s="29" t="s">
        <v>44</v>
      </c>
      <c r="D32" s="27">
        <v>1</v>
      </c>
      <c r="E32" s="192"/>
      <c r="F32" s="89">
        <f t="shared" si="3"/>
        <v>0</v>
      </c>
      <c r="G32" s="89">
        <f t="shared" si="4"/>
        <v>0</v>
      </c>
      <c r="H32" s="89">
        <f t="shared" si="5"/>
        <v>0</v>
      </c>
    </row>
    <row r="33" spans="1:8" ht="16.5" thickBot="1">
      <c r="A33" s="106"/>
      <c r="B33" s="213" t="s">
        <v>45</v>
      </c>
      <c r="C33" s="213"/>
      <c r="D33" s="214"/>
      <c r="E33" s="219"/>
      <c r="F33" s="219"/>
      <c r="G33" s="220">
        <f>SUM(G21:G32)</f>
        <v>0</v>
      </c>
      <c r="H33" s="221">
        <f>SUM(H21:H32)</f>
        <v>0</v>
      </c>
    </row>
    <row r="34" spans="1:8" ht="16.5" thickBot="1">
      <c r="B34" s="205"/>
      <c r="C34" s="205"/>
      <c r="D34" s="206"/>
      <c r="E34" s="207"/>
      <c r="F34" s="207"/>
      <c r="G34" s="207"/>
      <c r="H34" s="207"/>
    </row>
    <row r="35" spans="1:8" ht="16.5" thickBot="1">
      <c r="A35" s="12"/>
      <c r="B35" s="208" t="s">
        <v>250</v>
      </c>
      <c r="C35" s="208"/>
      <c r="D35" s="208"/>
      <c r="E35" s="208"/>
      <c r="F35" s="208"/>
      <c r="G35" s="208"/>
      <c r="H35" s="209"/>
    </row>
    <row r="36" spans="1:8" ht="15.75">
      <c r="A36" s="100" t="s">
        <v>1</v>
      </c>
      <c r="B36" s="210" t="s">
        <v>2</v>
      </c>
      <c r="C36" s="210" t="s">
        <v>3</v>
      </c>
      <c r="D36" s="211" t="s">
        <v>4</v>
      </c>
      <c r="E36" s="212" t="s">
        <v>5</v>
      </c>
      <c r="F36" s="212" t="s">
        <v>6</v>
      </c>
      <c r="G36" s="212" t="s">
        <v>7</v>
      </c>
      <c r="H36" s="212" t="s">
        <v>8</v>
      </c>
    </row>
    <row r="37" spans="1:8" ht="157.5">
      <c r="A37" s="23" t="s">
        <v>251</v>
      </c>
      <c r="B37" s="39" t="s">
        <v>421</v>
      </c>
      <c r="C37" s="40" t="s">
        <v>215</v>
      </c>
      <c r="D37" s="23">
        <v>1</v>
      </c>
      <c r="E37" s="191"/>
      <c r="F37" s="88">
        <f>E37*1.21</f>
        <v>0</v>
      </c>
      <c r="G37" s="88">
        <f>E37*D37</f>
        <v>0</v>
      </c>
      <c r="H37" s="88">
        <f>F37*D37</f>
        <v>0</v>
      </c>
    </row>
    <row r="38" spans="1:8" ht="105">
      <c r="A38" s="23" t="s">
        <v>252</v>
      </c>
      <c r="B38" s="39" t="s">
        <v>409</v>
      </c>
      <c r="C38" s="26" t="s">
        <v>14</v>
      </c>
      <c r="D38" s="23">
        <v>1</v>
      </c>
      <c r="E38" s="191"/>
      <c r="F38" s="88">
        <f t="shared" ref="F38:F48" si="6">E38*1.21</f>
        <v>0</v>
      </c>
      <c r="G38" s="88">
        <f t="shared" ref="G38:G48" si="7">E38*D38</f>
        <v>0</v>
      </c>
      <c r="H38" s="88">
        <f t="shared" ref="H38:H48" si="8">F38*D38</f>
        <v>0</v>
      </c>
    </row>
    <row r="39" spans="1:8" ht="105">
      <c r="A39" s="23" t="s">
        <v>253</v>
      </c>
      <c r="B39" s="26" t="s">
        <v>16</v>
      </c>
      <c r="C39" s="26" t="s">
        <v>111</v>
      </c>
      <c r="D39" s="23">
        <v>1</v>
      </c>
      <c r="E39" s="191"/>
      <c r="F39" s="88">
        <f t="shared" si="6"/>
        <v>0</v>
      </c>
      <c r="G39" s="88">
        <f t="shared" si="7"/>
        <v>0</v>
      </c>
      <c r="H39" s="88">
        <f t="shared" si="8"/>
        <v>0</v>
      </c>
    </row>
    <row r="40" spans="1:8" ht="210">
      <c r="A40" s="23" t="s">
        <v>254</v>
      </c>
      <c r="B40" s="26" t="s">
        <v>219</v>
      </c>
      <c r="C40" s="26" t="s">
        <v>220</v>
      </c>
      <c r="D40" s="23">
        <v>24</v>
      </c>
      <c r="E40" s="191"/>
      <c r="F40" s="88">
        <f t="shared" si="6"/>
        <v>0</v>
      </c>
      <c r="G40" s="88">
        <f t="shared" si="7"/>
        <v>0</v>
      </c>
      <c r="H40" s="88">
        <f t="shared" si="8"/>
        <v>0</v>
      </c>
    </row>
    <row r="41" spans="1:8" ht="75">
      <c r="A41" s="23" t="s">
        <v>255</v>
      </c>
      <c r="B41" s="39" t="s">
        <v>422</v>
      </c>
      <c r="C41" s="26" t="s">
        <v>223</v>
      </c>
      <c r="D41" s="23">
        <v>24</v>
      </c>
      <c r="E41" s="191"/>
      <c r="F41" s="88">
        <f t="shared" si="6"/>
        <v>0</v>
      </c>
      <c r="G41" s="88">
        <f t="shared" si="7"/>
        <v>0</v>
      </c>
      <c r="H41" s="88">
        <f t="shared" si="8"/>
        <v>0</v>
      </c>
    </row>
    <row r="42" spans="1:8" ht="150">
      <c r="A42" s="23" t="s">
        <v>256</v>
      </c>
      <c r="B42" s="26" t="s">
        <v>25</v>
      </c>
      <c r="C42" s="26" t="s">
        <v>257</v>
      </c>
      <c r="D42" s="23">
        <v>1</v>
      </c>
      <c r="E42" s="191"/>
      <c r="F42" s="88">
        <f t="shared" si="6"/>
        <v>0</v>
      </c>
      <c r="G42" s="88">
        <f t="shared" si="7"/>
        <v>0</v>
      </c>
      <c r="H42" s="88">
        <f t="shared" si="8"/>
        <v>0</v>
      </c>
    </row>
    <row r="43" spans="1:8" ht="105">
      <c r="A43" s="23" t="s">
        <v>258</v>
      </c>
      <c r="B43" s="26" t="s">
        <v>227</v>
      </c>
      <c r="C43" s="26" t="s">
        <v>228</v>
      </c>
      <c r="D43" s="23">
        <v>1</v>
      </c>
      <c r="E43" s="191"/>
      <c r="F43" s="88">
        <f t="shared" si="6"/>
        <v>0</v>
      </c>
      <c r="G43" s="88">
        <f t="shared" si="7"/>
        <v>0</v>
      </c>
      <c r="H43" s="88">
        <f t="shared" si="8"/>
        <v>0</v>
      </c>
    </row>
    <row r="44" spans="1:8" ht="90">
      <c r="A44" s="23" t="s">
        <v>259</v>
      </c>
      <c r="B44" s="26" t="s">
        <v>101</v>
      </c>
      <c r="C44" s="26" t="s">
        <v>230</v>
      </c>
      <c r="D44" s="23">
        <v>1</v>
      </c>
      <c r="E44" s="191"/>
      <c r="F44" s="88">
        <f t="shared" si="6"/>
        <v>0</v>
      </c>
      <c r="G44" s="88">
        <f t="shared" si="7"/>
        <v>0</v>
      </c>
      <c r="H44" s="88">
        <f t="shared" si="8"/>
        <v>0</v>
      </c>
    </row>
    <row r="45" spans="1:8" ht="75">
      <c r="A45" s="23" t="s">
        <v>260</v>
      </c>
      <c r="B45" s="26" t="s">
        <v>34</v>
      </c>
      <c r="C45" s="26" t="s">
        <v>103</v>
      </c>
      <c r="D45" s="23">
        <v>1</v>
      </c>
      <c r="E45" s="191"/>
      <c r="F45" s="88">
        <f t="shared" si="6"/>
        <v>0</v>
      </c>
      <c r="G45" s="88">
        <f t="shared" si="7"/>
        <v>0</v>
      </c>
      <c r="H45" s="88">
        <f t="shared" si="8"/>
        <v>0</v>
      </c>
    </row>
    <row r="46" spans="1:8" ht="150">
      <c r="A46" s="23" t="s">
        <v>261</v>
      </c>
      <c r="B46" s="39" t="s">
        <v>417</v>
      </c>
      <c r="C46" s="26" t="s">
        <v>38</v>
      </c>
      <c r="D46" s="23">
        <v>1</v>
      </c>
      <c r="E46" s="191"/>
      <c r="F46" s="88">
        <f t="shared" si="6"/>
        <v>0</v>
      </c>
      <c r="G46" s="88">
        <f t="shared" si="7"/>
        <v>0</v>
      </c>
      <c r="H46" s="88">
        <f t="shared" si="8"/>
        <v>0</v>
      </c>
    </row>
    <row r="47" spans="1:8" ht="45">
      <c r="A47" s="23" t="s">
        <v>262</v>
      </c>
      <c r="B47" s="26" t="s">
        <v>40</v>
      </c>
      <c r="C47" s="26" t="s">
        <v>104</v>
      </c>
      <c r="D47" s="23">
        <v>1</v>
      </c>
      <c r="E47" s="191"/>
      <c r="F47" s="88">
        <f t="shared" si="6"/>
        <v>0</v>
      </c>
      <c r="G47" s="88">
        <f t="shared" si="7"/>
        <v>0</v>
      </c>
      <c r="H47" s="88">
        <f t="shared" si="8"/>
        <v>0</v>
      </c>
    </row>
    <row r="48" spans="1:8" ht="15.75" thickBot="1">
      <c r="A48" s="27" t="s">
        <v>263</v>
      </c>
      <c r="B48" s="28" t="s">
        <v>43</v>
      </c>
      <c r="C48" s="29" t="s">
        <v>44</v>
      </c>
      <c r="D48" s="27">
        <v>1</v>
      </c>
      <c r="E48" s="192"/>
      <c r="F48" s="89">
        <f t="shared" si="6"/>
        <v>0</v>
      </c>
      <c r="G48" s="89">
        <f t="shared" si="7"/>
        <v>0</v>
      </c>
      <c r="H48" s="89">
        <f t="shared" si="8"/>
        <v>0</v>
      </c>
    </row>
    <row r="49" spans="1:8" ht="16.5" thickBot="1">
      <c r="A49" s="106"/>
      <c r="B49" s="213" t="s">
        <v>45</v>
      </c>
      <c r="C49" s="213"/>
      <c r="D49" s="214"/>
      <c r="E49" s="219"/>
      <c r="F49" s="219"/>
      <c r="G49" s="220">
        <f>SUM(G37:G48)</f>
        <v>0</v>
      </c>
      <c r="H49" s="221">
        <f>SUM(H37:H48)</f>
        <v>0</v>
      </c>
    </row>
    <row r="50" spans="1:8" ht="16.5" thickBot="1">
      <c r="B50" s="222"/>
      <c r="C50" s="222"/>
      <c r="D50" s="223"/>
      <c r="E50" s="224"/>
      <c r="F50" s="224"/>
      <c r="G50" s="224"/>
      <c r="H50" s="224"/>
    </row>
    <row r="51" spans="1:8" ht="16.5" thickBot="1">
      <c r="A51" s="225"/>
      <c r="B51" s="226" t="s">
        <v>264</v>
      </c>
      <c r="C51" s="226"/>
      <c r="D51" s="226"/>
      <c r="E51" s="226"/>
      <c r="F51" s="226"/>
      <c r="G51" s="226"/>
      <c r="H51" s="227"/>
    </row>
    <row r="52" spans="1:8" ht="15.75">
      <c r="A52" s="100" t="s">
        <v>1</v>
      </c>
      <c r="B52" s="210" t="s">
        <v>2</v>
      </c>
      <c r="C52" s="210" t="s">
        <v>3</v>
      </c>
      <c r="D52" s="211" t="s">
        <v>4</v>
      </c>
      <c r="E52" s="212" t="s">
        <v>5</v>
      </c>
      <c r="F52" s="212" t="s">
        <v>6</v>
      </c>
      <c r="G52" s="212" t="s">
        <v>7</v>
      </c>
      <c r="H52" s="212" t="s">
        <v>8</v>
      </c>
    </row>
    <row r="53" spans="1:8" ht="135">
      <c r="A53" s="23" t="s">
        <v>265</v>
      </c>
      <c r="B53" s="39" t="s">
        <v>408</v>
      </c>
      <c r="C53" s="26" t="s">
        <v>11</v>
      </c>
      <c r="D53" s="23">
        <v>1</v>
      </c>
      <c r="E53" s="191"/>
      <c r="F53" s="88">
        <f>E53*1.21</f>
        <v>0</v>
      </c>
      <c r="G53" s="88">
        <f>E53*D53</f>
        <v>0</v>
      </c>
      <c r="H53" s="88">
        <f>F53*D53</f>
        <v>0</v>
      </c>
    </row>
    <row r="54" spans="1:8" ht="105">
      <c r="A54" s="23" t="s">
        <v>266</v>
      </c>
      <c r="B54" s="39" t="s">
        <v>412</v>
      </c>
      <c r="C54" s="26" t="s">
        <v>14</v>
      </c>
      <c r="D54" s="23">
        <v>1</v>
      </c>
      <c r="E54" s="191"/>
      <c r="F54" s="88">
        <f t="shared" ref="F54:F64" si="9">E54*1.21</f>
        <v>0</v>
      </c>
      <c r="G54" s="88">
        <f t="shared" ref="G54:G64" si="10">E54*D54</f>
        <v>0</v>
      </c>
      <c r="H54" s="88">
        <f t="shared" ref="H54:H64" si="11">F54*D54</f>
        <v>0</v>
      </c>
    </row>
    <row r="55" spans="1:8" ht="105">
      <c r="A55" s="23" t="s">
        <v>267</v>
      </c>
      <c r="B55" s="26" t="s">
        <v>16</v>
      </c>
      <c r="C55" s="26" t="s">
        <v>17</v>
      </c>
      <c r="D55" s="23">
        <v>1</v>
      </c>
      <c r="E55" s="191"/>
      <c r="F55" s="88">
        <f t="shared" si="9"/>
        <v>0</v>
      </c>
      <c r="G55" s="88">
        <f t="shared" si="10"/>
        <v>0</v>
      </c>
      <c r="H55" s="88">
        <f t="shared" si="11"/>
        <v>0</v>
      </c>
    </row>
    <row r="56" spans="1:8" ht="195">
      <c r="A56" s="23" t="s">
        <v>268</v>
      </c>
      <c r="B56" s="26" t="s">
        <v>269</v>
      </c>
      <c r="C56" s="26" t="s">
        <v>270</v>
      </c>
      <c r="D56" s="23">
        <v>24</v>
      </c>
      <c r="E56" s="191"/>
      <c r="F56" s="88">
        <f t="shared" si="9"/>
        <v>0</v>
      </c>
      <c r="G56" s="88">
        <f t="shared" si="10"/>
        <v>0</v>
      </c>
      <c r="H56" s="88">
        <f t="shared" si="11"/>
        <v>0</v>
      </c>
    </row>
    <row r="57" spans="1:8" ht="75">
      <c r="A57" s="23" t="s">
        <v>271</v>
      </c>
      <c r="B57" s="228" t="s">
        <v>272</v>
      </c>
      <c r="C57" s="26" t="s">
        <v>273</v>
      </c>
      <c r="D57" s="23">
        <v>24</v>
      </c>
      <c r="E57" s="191"/>
      <c r="F57" s="88">
        <f t="shared" si="9"/>
        <v>0</v>
      </c>
      <c r="G57" s="88">
        <f t="shared" si="10"/>
        <v>0</v>
      </c>
      <c r="H57" s="88">
        <f t="shared" si="11"/>
        <v>0</v>
      </c>
    </row>
    <row r="58" spans="1:8" ht="150">
      <c r="A58" s="23" t="s">
        <v>274</v>
      </c>
      <c r="B58" s="26" t="s">
        <v>25</v>
      </c>
      <c r="C58" s="26" t="s">
        <v>275</v>
      </c>
      <c r="D58" s="23">
        <v>1</v>
      </c>
      <c r="E58" s="191"/>
      <c r="F58" s="88">
        <f t="shared" si="9"/>
        <v>0</v>
      </c>
      <c r="G58" s="88">
        <f t="shared" si="10"/>
        <v>0</v>
      </c>
      <c r="H58" s="88">
        <f t="shared" si="11"/>
        <v>0</v>
      </c>
    </row>
    <row r="59" spans="1:8" ht="105">
      <c r="A59" s="23" t="s">
        <v>276</v>
      </c>
      <c r="B59" s="26" t="s">
        <v>227</v>
      </c>
      <c r="C59" s="26" t="s">
        <v>228</v>
      </c>
      <c r="D59" s="23">
        <v>1</v>
      </c>
      <c r="E59" s="191"/>
      <c r="F59" s="88">
        <f t="shared" si="9"/>
        <v>0</v>
      </c>
      <c r="G59" s="88">
        <f t="shared" si="10"/>
        <v>0</v>
      </c>
      <c r="H59" s="88">
        <f t="shared" si="11"/>
        <v>0</v>
      </c>
    </row>
    <row r="60" spans="1:8" ht="90">
      <c r="A60" s="23" t="s">
        <v>277</v>
      </c>
      <c r="B60" s="26" t="s">
        <v>101</v>
      </c>
      <c r="C60" s="26" t="s">
        <v>230</v>
      </c>
      <c r="D60" s="23">
        <v>1</v>
      </c>
      <c r="E60" s="191"/>
      <c r="F60" s="88">
        <f t="shared" si="9"/>
        <v>0</v>
      </c>
      <c r="G60" s="88">
        <f t="shared" si="10"/>
        <v>0</v>
      </c>
      <c r="H60" s="88">
        <f t="shared" si="11"/>
        <v>0</v>
      </c>
    </row>
    <row r="61" spans="1:8" ht="75">
      <c r="A61" s="23" t="s">
        <v>278</v>
      </c>
      <c r="B61" s="26" t="s">
        <v>34</v>
      </c>
      <c r="C61" s="26" t="s">
        <v>103</v>
      </c>
      <c r="D61" s="23">
        <v>1</v>
      </c>
      <c r="E61" s="191"/>
      <c r="F61" s="88">
        <f t="shared" si="9"/>
        <v>0</v>
      </c>
      <c r="G61" s="88">
        <f t="shared" si="10"/>
        <v>0</v>
      </c>
      <c r="H61" s="88">
        <f t="shared" si="11"/>
        <v>0</v>
      </c>
    </row>
    <row r="62" spans="1:8" ht="150">
      <c r="A62" s="23" t="s">
        <v>279</v>
      </c>
      <c r="B62" s="39" t="s">
        <v>411</v>
      </c>
      <c r="C62" s="26" t="s">
        <v>38</v>
      </c>
      <c r="D62" s="23">
        <v>1</v>
      </c>
      <c r="E62" s="191"/>
      <c r="F62" s="88">
        <f t="shared" si="9"/>
        <v>0</v>
      </c>
      <c r="G62" s="88">
        <f t="shared" si="10"/>
        <v>0</v>
      </c>
      <c r="H62" s="88">
        <f t="shared" si="11"/>
        <v>0</v>
      </c>
    </row>
    <row r="63" spans="1:8" ht="45">
      <c r="A63" s="23" t="s">
        <v>280</v>
      </c>
      <c r="B63" s="26" t="s">
        <v>40</v>
      </c>
      <c r="C63" s="26" t="s">
        <v>104</v>
      </c>
      <c r="D63" s="23">
        <v>1</v>
      </c>
      <c r="E63" s="191"/>
      <c r="F63" s="88">
        <f t="shared" si="9"/>
        <v>0</v>
      </c>
      <c r="G63" s="88">
        <f t="shared" si="10"/>
        <v>0</v>
      </c>
      <c r="H63" s="88">
        <f t="shared" si="11"/>
        <v>0</v>
      </c>
    </row>
    <row r="64" spans="1:8" ht="15.75" thickBot="1">
      <c r="A64" s="27" t="s">
        <v>281</v>
      </c>
      <c r="B64" s="28" t="s">
        <v>43</v>
      </c>
      <c r="C64" s="29" t="s">
        <v>44</v>
      </c>
      <c r="D64" s="27">
        <v>1</v>
      </c>
      <c r="E64" s="192"/>
      <c r="F64" s="89">
        <f t="shared" si="9"/>
        <v>0</v>
      </c>
      <c r="G64" s="89">
        <f t="shared" si="10"/>
        <v>0</v>
      </c>
      <c r="H64" s="89">
        <f t="shared" si="11"/>
        <v>0</v>
      </c>
    </row>
    <row r="65" spans="1:8" ht="16.5" thickBot="1">
      <c r="A65" s="106"/>
      <c r="B65" s="213" t="s">
        <v>45</v>
      </c>
      <c r="C65" s="213"/>
      <c r="D65" s="214"/>
      <c r="E65" s="219"/>
      <c r="F65" s="219"/>
      <c r="G65" s="220">
        <f>SUM(G53:G64)</f>
        <v>0</v>
      </c>
      <c r="H65" s="221">
        <f>SUM(H53:H64)</f>
        <v>0</v>
      </c>
    </row>
    <row r="66" spans="1:8" ht="16.5" thickBot="1">
      <c r="B66" s="222"/>
      <c r="C66" s="222"/>
      <c r="D66" s="223"/>
      <c r="E66" s="224"/>
      <c r="F66" s="224"/>
      <c r="G66" s="224"/>
      <c r="H66" s="224"/>
    </row>
    <row r="67" spans="1:8" ht="16.5" thickBot="1">
      <c r="A67" s="225"/>
      <c r="B67" s="226" t="s">
        <v>282</v>
      </c>
      <c r="C67" s="226"/>
      <c r="D67" s="226"/>
      <c r="E67" s="226"/>
      <c r="F67" s="226"/>
      <c r="G67" s="226"/>
      <c r="H67" s="227"/>
    </row>
    <row r="68" spans="1:8" ht="15.75">
      <c r="A68" s="100" t="s">
        <v>1</v>
      </c>
      <c r="B68" s="210" t="s">
        <v>2</v>
      </c>
      <c r="C68" s="210" t="s">
        <v>3</v>
      </c>
      <c r="D68" s="211" t="s">
        <v>4</v>
      </c>
      <c r="E68" s="229" t="s">
        <v>5</v>
      </c>
      <c r="F68" s="229" t="s">
        <v>6</v>
      </c>
      <c r="G68" s="229" t="s">
        <v>7</v>
      </c>
      <c r="H68" s="229" t="s">
        <v>8</v>
      </c>
    </row>
    <row r="69" spans="1:8" ht="135">
      <c r="A69" s="23" t="s">
        <v>283</v>
      </c>
      <c r="B69" s="39" t="s">
        <v>408</v>
      </c>
      <c r="C69" s="26" t="s">
        <v>11</v>
      </c>
      <c r="D69" s="23">
        <v>1</v>
      </c>
      <c r="E69" s="242"/>
      <c r="F69" s="230">
        <f>E69*1.21</f>
        <v>0</v>
      </c>
      <c r="G69" s="230">
        <f>E69*D69</f>
        <v>0</v>
      </c>
      <c r="H69" s="230">
        <f>F69*D69</f>
        <v>0</v>
      </c>
    </row>
    <row r="70" spans="1:8" ht="105">
      <c r="A70" s="23" t="s">
        <v>284</v>
      </c>
      <c r="B70" s="39" t="s">
        <v>412</v>
      </c>
      <c r="C70" s="26" t="s">
        <v>14</v>
      </c>
      <c r="D70" s="23">
        <v>1</v>
      </c>
      <c r="E70" s="242"/>
      <c r="F70" s="230">
        <f t="shared" ref="F70:F80" si="12">E70*1.21</f>
        <v>0</v>
      </c>
      <c r="G70" s="230">
        <f t="shared" ref="G70:G80" si="13">E70*D70</f>
        <v>0</v>
      </c>
      <c r="H70" s="230">
        <f t="shared" ref="H70:H80" si="14">F70*D70</f>
        <v>0</v>
      </c>
    </row>
    <row r="71" spans="1:8" ht="105">
      <c r="A71" s="23" t="s">
        <v>285</v>
      </c>
      <c r="B71" s="26" t="s">
        <v>16</v>
      </c>
      <c r="C71" s="26" t="s">
        <v>106</v>
      </c>
      <c r="D71" s="23">
        <v>1</v>
      </c>
      <c r="E71" s="242"/>
      <c r="F71" s="230">
        <f t="shared" si="12"/>
        <v>0</v>
      </c>
      <c r="G71" s="230">
        <f t="shared" si="13"/>
        <v>0</v>
      </c>
      <c r="H71" s="230">
        <f t="shared" si="14"/>
        <v>0</v>
      </c>
    </row>
    <row r="72" spans="1:8" ht="195">
      <c r="A72" s="23" t="s">
        <v>286</v>
      </c>
      <c r="B72" s="26" t="s">
        <v>269</v>
      </c>
      <c r="C72" s="26" t="s">
        <v>270</v>
      </c>
      <c r="D72" s="23">
        <v>24</v>
      </c>
      <c r="E72" s="242"/>
      <c r="F72" s="230">
        <f t="shared" si="12"/>
        <v>0</v>
      </c>
      <c r="G72" s="230">
        <f t="shared" si="13"/>
        <v>0</v>
      </c>
      <c r="H72" s="230">
        <f t="shared" si="14"/>
        <v>0</v>
      </c>
    </row>
    <row r="73" spans="1:8" ht="75">
      <c r="A73" s="23" t="s">
        <v>287</v>
      </c>
      <c r="B73" s="231" t="s">
        <v>272</v>
      </c>
      <c r="C73" s="26" t="s">
        <v>273</v>
      </c>
      <c r="D73" s="23">
        <v>24</v>
      </c>
      <c r="E73" s="242"/>
      <c r="F73" s="230">
        <f t="shared" si="12"/>
        <v>0</v>
      </c>
      <c r="G73" s="230">
        <f t="shared" si="13"/>
        <v>0</v>
      </c>
      <c r="H73" s="230">
        <f t="shared" si="14"/>
        <v>0</v>
      </c>
    </row>
    <row r="74" spans="1:8" ht="150">
      <c r="A74" s="23" t="s">
        <v>288</v>
      </c>
      <c r="B74" s="26" t="s">
        <v>25</v>
      </c>
      <c r="C74" s="26" t="s">
        <v>289</v>
      </c>
      <c r="D74" s="23">
        <v>1</v>
      </c>
      <c r="E74" s="242"/>
      <c r="F74" s="230">
        <f t="shared" si="12"/>
        <v>0</v>
      </c>
      <c r="G74" s="230">
        <f t="shared" si="13"/>
        <v>0</v>
      </c>
      <c r="H74" s="230">
        <f t="shared" si="14"/>
        <v>0</v>
      </c>
    </row>
    <row r="75" spans="1:8" ht="105">
      <c r="A75" s="23" t="s">
        <v>290</v>
      </c>
      <c r="B75" s="26" t="s">
        <v>227</v>
      </c>
      <c r="C75" s="26" t="s">
        <v>228</v>
      </c>
      <c r="D75" s="23">
        <v>1</v>
      </c>
      <c r="E75" s="242"/>
      <c r="F75" s="230">
        <f t="shared" si="12"/>
        <v>0</v>
      </c>
      <c r="G75" s="230">
        <f t="shared" si="13"/>
        <v>0</v>
      </c>
      <c r="H75" s="230">
        <f t="shared" si="14"/>
        <v>0</v>
      </c>
    </row>
    <row r="76" spans="1:8" ht="90">
      <c r="A76" s="23" t="s">
        <v>291</v>
      </c>
      <c r="B76" s="26" t="s">
        <v>101</v>
      </c>
      <c r="C76" s="26" t="s">
        <v>230</v>
      </c>
      <c r="D76" s="23">
        <v>1</v>
      </c>
      <c r="E76" s="242"/>
      <c r="F76" s="230">
        <f t="shared" si="12"/>
        <v>0</v>
      </c>
      <c r="G76" s="230">
        <f t="shared" si="13"/>
        <v>0</v>
      </c>
      <c r="H76" s="230">
        <f t="shared" si="14"/>
        <v>0</v>
      </c>
    </row>
    <row r="77" spans="1:8" ht="75">
      <c r="A77" s="23" t="s">
        <v>292</v>
      </c>
      <c r="B77" s="26" t="s">
        <v>34</v>
      </c>
      <c r="C77" s="26" t="s">
        <v>103</v>
      </c>
      <c r="D77" s="23">
        <v>1</v>
      </c>
      <c r="E77" s="242"/>
      <c r="F77" s="230">
        <f t="shared" si="12"/>
        <v>0</v>
      </c>
      <c r="G77" s="230">
        <f t="shared" si="13"/>
        <v>0</v>
      </c>
      <c r="H77" s="230">
        <f t="shared" si="14"/>
        <v>0</v>
      </c>
    </row>
    <row r="78" spans="1:8" ht="150">
      <c r="A78" s="23" t="s">
        <v>293</v>
      </c>
      <c r="B78" s="39" t="s">
        <v>417</v>
      </c>
      <c r="C78" s="26" t="s">
        <v>38</v>
      </c>
      <c r="D78" s="23">
        <v>1</v>
      </c>
      <c r="E78" s="242"/>
      <c r="F78" s="230">
        <f t="shared" si="12"/>
        <v>0</v>
      </c>
      <c r="G78" s="230">
        <f t="shared" si="13"/>
        <v>0</v>
      </c>
      <c r="H78" s="230">
        <f t="shared" si="14"/>
        <v>0</v>
      </c>
    </row>
    <row r="79" spans="1:8" ht="45">
      <c r="A79" s="23" t="s">
        <v>294</v>
      </c>
      <c r="B79" s="26" t="s">
        <v>40</v>
      </c>
      <c r="C79" s="26" t="s">
        <v>248</v>
      </c>
      <c r="D79" s="23">
        <v>1</v>
      </c>
      <c r="E79" s="242"/>
      <c r="F79" s="230">
        <f t="shared" si="12"/>
        <v>0</v>
      </c>
      <c r="G79" s="230">
        <f t="shared" si="13"/>
        <v>0</v>
      </c>
      <c r="H79" s="230">
        <f t="shared" si="14"/>
        <v>0</v>
      </c>
    </row>
    <row r="80" spans="1:8" ht="15.75" thickBot="1">
      <c r="A80" s="27" t="s">
        <v>295</v>
      </c>
      <c r="B80" s="28" t="s">
        <v>43</v>
      </c>
      <c r="C80" s="29" t="s">
        <v>44</v>
      </c>
      <c r="D80" s="27">
        <v>1</v>
      </c>
      <c r="E80" s="243"/>
      <c r="F80" s="232">
        <f t="shared" si="12"/>
        <v>0</v>
      </c>
      <c r="G80" s="232">
        <f t="shared" si="13"/>
        <v>0</v>
      </c>
      <c r="H80" s="232">
        <f t="shared" si="14"/>
        <v>0</v>
      </c>
    </row>
    <row r="81" spans="1:8" ht="16.5" thickBot="1">
      <c r="A81" s="106"/>
      <c r="B81" s="213" t="s">
        <v>45</v>
      </c>
      <c r="C81" s="213"/>
      <c r="D81" s="214"/>
      <c r="E81" s="233"/>
      <c r="F81" s="233"/>
      <c r="G81" s="234">
        <f>SUM(G69:G80)</f>
        <v>0</v>
      </c>
      <c r="H81" s="235">
        <f>SUM(H69:H80)</f>
        <v>0</v>
      </c>
    </row>
    <row r="82" spans="1:8" ht="16.5" thickBot="1">
      <c r="B82" s="205"/>
      <c r="C82" s="205"/>
      <c r="D82" s="205"/>
      <c r="E82" s="205"/>
      <c r="F82" s="205"/>
      <c r="G82" s="205"/>
      <c r="H82" s="205"/>
    </row>
    <row r="83" spans="1:8" ht="16.5" thickBot="1">
      <c r="A83" s="236"/>
      <c r="B83" s="237" t="s">
        <v>373</v>
      </c>
      <c r="C83" s="238"/>
      <c r="D83" s="238"/>
      <c r="E83" s="239"/>
      <c r="F83" s="239"/>
      <c r="G83" s="240">
        <f>SUM(G17,G33,G49,G65,G81)</f>
        <v>0</v>
      </c>
      <c r="H83" s="241">
        <f>SUM(H17,H33,H49,H65,H81)</f>
        <v>0</v>
      </c>
    </row>
  </sheetData>
  <sheetProtection password="B2D3" sheet="1" objects="1" scenarios="1"/>
  <mergeCells count="6">
    <mergeCell ref="B67:H67"/>
    <mergeCell ref="A1:B1"/>
    <mergeCell ref="B3:H3"/>
    <mergeCell ref="B19:H19"/>
    <mergeCell ref="B35:H35"/>
    <mergeCell ref="B51:H5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election sqref="A1:B1"/>
    </sheetView>
  </sheetViews>
  <sheetFormatPr defaultRowHeight="15"/>
  <cols>
    <col min="1" max="1" width="9.140625" style="7"/>
    <col min="2" max="2" width="25.5703125" style="7" customWidth="1"/>
    <col min="3" max="3" width="55.85546875" style="7" customWidth="1"/>
    <col min="4" max="4" width="8.42578125" style="7" customWidth="1"/>
    <col min="5" max="5" width="16.42578125" style="7" customWidth="1"/>
    <col min="6" max="6" width="16.140625" style="7" customWidth="1"/>
    <col min="7" max="7" width="20.140625" style="7" customWidth="1"/>
    <col min="8" max="8" width="20.85546875" style="7" customWidth="1"/>
    <col min="9" max="16384" width="9.140625" style="7"/>
  </cols>
  <sheetData>
    <row r="1" spans="1:8" ht="27" customHeight="1" thickBot="1">
      <c r="A1" s="244" t="s">
        <v>95</v>
      </c>
      <c r="B1" s="245"/>
      <c r="C1" s="246" t="s">
        <v>296</v>
      </c>
      <c r="D1" s="247"/>
      <c r="E1" s="248"/>
      <c r="F1" s="248"/>
      <c r="G1" s="248"/>
      <c r="H1" s="249" t="s">
        <v>96</v>
      </c>
    </row>
    <row r="2" spans="1:8" ht="15.75" thickBot="1"/>
    <row r="3" spans="1:8" ht="16.5" thickBot="1">
      <c r="A3" s="250"/>
      <c r="B3" s="251" t="s">
        <v>316</v>
      </c>
      <c r="C3" s="252"/>
      <c r="D3" s="252"/>
      <c r="E3" s="252"/>
      <c r="F3" s="252"/>
      <c r="G3" s="252"/>
      <c r="H3" s="253"/>
    </row>
    <row r="4" spans="1:8">
      <c r="A4" s="254" t="s">
        <v>1</v>
      </c>
      <c r="B4" s="255" t="s">
        <v>2</v>
      </c>
      <c r="C4" s="256" t="s">
        <v>3</v>
      </c>
      <c r="D4" s="257" t="s">
        <v>4</v>
      </c>
      <c r="E4" s="258" t="s">
        <v>5</v>
      </c>
      <c r="F4" s="259" t="s">
        <v>6</v>
      </c>
      <c r="G4" s="259" t="s">
        <v>7</v>
      </c>
      <c r="H4" s="260" t="s">
        <v>8</v>
      </c>
    </row>
    <row r="5" spans="1:8" ht="15.75">
      <c r="A5" s="261"/>
      <c r="B5" s="262" t="s">
        <v>300</v>
      </c>
      <c r="C5" s="263"/>
      <c r="D5" s="264"/>
      <c r="E5" s="265"/>
      <c r="F5" s="266"/>
      <c r="G5" s="266"/>
      <c r="H5" s="267"/>
    </row>
    <row r="6" spans="1:8" ht="120">
      <c r="A6" s="23" t="s">
        <v>317</v>
      </c>
      <c r="B6" s="268" t="s">
        <v>301</v>
      </c>
      <c r="C6" s="269" t="s">
        <v>302</v>
      </c>
      <c r="D6" s="270">
        <v>10</v>
      </c>
      <c r="E6" s="285"/>
      <c r="F6" s="271">
        <f t="shared" ref="F6:F15" si="0">E6*1.21</f>
        <v>0</v>
      </c>
      <c r="G6" s="271">
        <f>E6*D6</f>
        <v>0</v>
      </c>
      <c r="H6" s="271">
        <f>F6*D6</f>
        <v>0</v>
      </c>
    </row>
    <row r="7" spans="1:8" ht="60">
      <c r="A7" s="23" t="s">
        <v>318</v>
      </c>
      <c r="B7" s="268" t="s">
        <v>297</v>
      </c>
      <c r="C7" s="26" t="s">
        <v>298</v>
      </c>
      <c r="D7" s="23">
        <v>2</v>
      </c>
      <c r="E7" s="189"/>
      <c r="F7" s="24">
        <f t="shared" si="0"/>
        <v>0</v>
      </c>
      <c r="G7" s="24">
        <f t="shared" ref="G7:G14" si="1">E7*D7</f>
        <v>0</v>
      </c>
      <c r="H7" s="24">
        <f t="shared" ref="H6:H15" si="2">F7*D7</f>
        <v>0</v>
      </c>
    </row>
    <row r="8" spans="1:8" ht="45">
      <c r="A8" s="23" t="s">
        <v>319</v>
      </c>
      <c r="B8" s="268" t="s">
        <v>299</v>
      </c>
      <c r="C8" s="26" t="s">
        <v>303</v>
      </c>
      <c r="D8" s="23">
        <v>1</v>
      </c>
      <c r="E8" s="189"/>
      <c r="F8" s="24">
        <f t="shared" si="0"/>
        <v>0</v>
      </c>
      <c r="G8" s="24">
        <f t="shared" si="1"/>
        <v>0</v>
      </c>
      <c r="H8" s="24">
        <f t="shared" si="2"/>
        <v>0</v>
      </c>
    </row>
    <row r="9" spans="1:8" ht="105">
      <c r="A9" s="23" t="s">
        <v>320</v>
      </c>
      <c r="B9" s="268" t="s">
        <v>304</v>
      </c>
      <c r="C9" s="26" t="s">
        <v>305</v>
      </c>
      <c r="D9" s="23">
        <v>4</v>
      </c>
      <c r="E9" s="189"/>
      <c r="F9" s="24">
        <f t="shared" si="0"/>
        <v>0</v>
      </c>
      <c r="G9" s="24">
        <f>E9*D9</f>
        <v>0</v>
      </c>
      <c r="H9" s="24">
        <f t="shared" si="2"/>
        <v>0</v>
      </c>
    </row>
    <row r="10" spans="1:8" ht="15.75">
      <c r="A10" s="23"/>
      <c r="B10" s="272" t="s">
        <v>306</v>
      </c>
      <c r="C10" s="273"/>
      <c r="D10" s="274"/>
      <c r="E10" s="275"/>
      <c r="F10" s="275"/>
      <c r="G10" s="275"/>
      <c r="H10" s="275"/>
    </row>
    <row r="11" spans="1:8" ht="60">
      <c r="A11" s="23" t="s">
        <v>321</v>
      </c>
      <c r="B11" s="268" t="s">
        <v>307</v>
      </c>
      <c r="C11" s="26" t="s">
        <v>308</v>
      </c>
      <c r="D11" s="23">
        <v>3</v>
      </c>
      <c r="E11" s="189"/>
      <c r="F11" s="24">
        <f t="shared" si="0"/>
        <v>0</v>
      </c>
      <c r="G11" s="24">
        <f t="shared" si="1"/>
        <v>0</v>
      </c>
      <c r="H11" s="24">
        <f t="shared" si="2"/>
        <v>0</v>
      </c>
    </row>
    <row r="12" spans="1:8" ht="60">
      <c r="A12" s="23" t="s">
        <v>322</v>
      </c>
      <c r="B12" s="268" t="s">
        <v>309</v>
      </c>
      <c r="C12" s="26" t="s">
        <v>310</v>
      </c>
      <c r="D12" s="23">
        <v>3</v>
      </c>
      <c r="E12" s="189"/>
      <c r="F12" s="24">
        <f t="shared" si="0"/>
        <v>0</v>
      </c>
      <c r="G12" s="24">
        <f t="shared" si="1"/>
        <v>0</v>
      </c>
      <c r="H12" s="24">
        <f t="shared" si="2"/>
        <v>0</v>
      </c>
    </row>
    <row r="13" spans="1:8" ht="45">
      <c r="A13" s="23" t="s">
        <v>323</v>
      </c>
      <c r="B13" s="268" t="s">
        <v>311</v>
      </c>
      <c r="C13" s="26" t="s">
        <v>312</v>
      </c>
      <c r="D13" s="23">
        <v>3</v>
      </c>
      <c r="E13" s="189"/>
      <c r="F13" s="24">
        <f t="shared" si="0"/>
        <v>0</v>
      </c>
      <c r="G13" s="24">
        <f>E13*D13</f>
        <v>0</v>
      </c>
      <c r="H13" s="24">
        <f t="shared" si="2"/>
        <v>0</v>
      </c>
    </row>
    <row r="14" spans="1:8" ht="45">
      <c r="A14" s="23" t="s">
        <v>324</v>
      </c>
      <c r="B14" s="268" t="s">
        <v>313</v>
      </c>
      <c r="C14" s="26" t="s">
        <v>312</v>
      </c>
      <c r="D14" s="23">
        <v>3</v>
      </c>
      <c r="E14" s="189"/>
      <c r="F14" s="24">
        <f t="shared" si="0"/>
        <v>0</v>
      </c>
      <c r="G14" s="24">
        <f t="shared" si="1"/>
        <v>0</v>
      </c>
      <c r="H14" s="24">
        <f t="shared" si="2"/>
        <v>0</v>
      </c>
    </row>
    <row r="15" spans="1:8" ht="125.25" customHeight="1">
      <c r="A15" s="23" t="s">
        <v>325</v>
      </c>
      <c r="B15" s="268" t="s">
        <v>314</v>
      </c>
      <c r="C15" s="138" t="s">
        <v>315</v>
      </c>
      <c r="D15" s="23">
        <v>1</v>
      </c>
      <c r="E15" s="189"/>
      <c r="F15" s="24">
        <f t="shared" si="0"/>
        <v>0</v>
      </c>
      <c r="G15" s="24">
        <f>E15*D15</f>
        <v>0</v>
      </c>
      <c r="H15" s="24">
        <f t="shared" si="2"/>
        <v>0</v>
      </c>
    </row>
    <row r="16" spans="1:8" ht="16.5" thickBot="1">
      <c r="A16" s="27" t="s">
        <v>326</v>
      </c>
      <c r="B16" s="276" t="s">
        <v>43</v>
      </c>
      <c r="C16" s="28" t="s">
        <v>43</v>
      </c>
      <c r="D16" s="27">
        <v>1</v>
      </c>
      <c r="E16" s="190"/>
      <c r="F16" s="30">
        <f t="shared" ref="F16" si="3">E16*1.21</f>
        <v>0</v>
      </c>
      <c r="G16" s="30">
        <f>E16*D16</f>
        <v>0</v>
      </c>
      <c r="H16" s="30">
        <f t="shared" ref="H16" si="4">F16*D16</f>
        <v>0</v>
      </c>
    </row>
    <row r="17" spans="1:8" ht="16.5" thickBot="1">
      <c r="A17" s="250"/>
      <c r="B17" s="277" t="s">
        <v>45</v>
      </c>
      <c r="C17" s="278"/>
      <c r="D17" s="279"/>
      <c r="E17" s="280"/>
      <c r="F17" s="280"/>
      <c r="G17" s="281">
        <f>SUM(G6:G16)</f>
        <v>0</v>
      </c>
      <c r="H17" s="282">
        <f>SUM(H6:H16)</f>
        <v>0</v>
      </c>
    </row>
    <row r="18" spans="1:8" ht="15.75" thickBot="1"/>
    <row r="19" spans="1:8" ht="16.5" thickBot="1">
      <c r="A19" s="236"/>
      <c r="B19" s="237" t="s">
        <v>373</v>
      </c>
      <c r="C19" s="238"/>
      <c r="D19" s="238"/>
      <c r="E19" s="239"/>
      <c r="F19" s="239"/>
      <c r="G19" s="283">
        <f>SUM(G17)</f>
        <v>0</v>
      </c>
      <c r="H19" s="284">
        <f>SUM(H17)</f>
        <v>0</v>
      </c>
    </row>
  </sheetData>
  <sheetProtection password="B2D3" sheet="1" objects="1" scenarios="1"/>
  <mergeCells count="3">
    <mergeCell ref="A1:B1"/>
    <mergeCell ref="B3:H3"/>
    <mergeCell ref="A4:A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sqref="A1:B1"/>
    </sheetView>
  </sheetViews>
  <sheetFormatPr defaultRowHeight="15"/>
  <cols>
    <col min="1" max="1" width="9.140625" style="7"/>
    <col min="2" max="2" width="24.5703125" style="7" customWidth="1"/>
    <col min="3" max="3" width="61.42578125" style="7" customWidth="1"/>
    <col min="4" max="4" width="9.140625" style="7"/>
    <col min="5" max="5" width="16.7109375" style="7" customWidth="1"/>
    <col min="6" max="6" width="19.42578125" style="7" customWidth="1"/>
    <col min="7" max="7" width="17.7109375" style="7" customWidth="1"/>
    <col min="8" max="8" width="19.7109375" style="7" customWidth="1"/>
    <col min="9" max="16384" width="9.140625" style="7"/>
  </cols>
  <sheetData>
    <row r="1" spans="1:8" ht="32.25" customHeight="1" thickBot="1">
      <c r="A1" s="1" t="s">
        <v>95</v>
      </c>
      <c r="B1" s="2"/>
      <c r="C1" s="286" t="s">
        <v>372</v>
      </c>
      <c r="D1" s="287"/>
      <c r="E1" s="288"/>
      <c r="F1" s="288"/>
      <c r="G1" s="289" t="s">
        <v>96</v>
      </c>
      <c r="H1" s="289"/>
    </row>
    <row r="2" spans="1:8" ht="15.75" thickBot="1">
      <c r="B2" s="290"/>
      <c r="C2" s="291"/>
      <c r="D2" s="291"/>
      <c r="E2" s="291"/>
      <c r="F2" s="291"/>
      <c r="G2" s="291"/>
      <c r="H2" s="291"/>
    </row>
    <row r="3" spans="1:8" ht="16.5" thickBot="1">
      <c r="A3" s="97"/>
      <c r="B3" s="292" t="s">
        <v>368</v>
      </c>
      <c r="C3" s="292"/>
      <c r="D3" s="292"/>
      <c r="E3" s="292"/>
      <c r="F3" s="292"/>
      <c r="G3" s="292"/>
      <c r="H3" s="293"/>
    </row>
    <row r="4" spans="1:8">
      <c r="A4" s="100" t="s">
        <v>1</v>
      </c>
      <c r="B4" s="294" t="s">
        <v>2</v>
      </c>
      <c r="C4" s="295" t="s">
        <v>3</v>
      </c>
      <c r="D4" s="103" t="s">
        <v>4</v>
      </c>
      <c r="E4" s="296" t="s">
        <v>5</v>
      </c>
      <c r="F4" s="296" t="s">
        <v>6</v>
      </c>
      <c r="G4" s="296" t="s">
        <v>7</v>
      </c>
      <c r="H4" s="296" t="s">
        <v>8</v>
      </c>
    </row>
    <row r="5" spans="1:8" ht="124.5" customHeight="1">
      <c r="A5" s="23" t="s">
        <v>374</v>
      </c>
      <c r="B5" s="152" t="s">
        <v>408</v>
      </c>
      <c r="C5" s="138" t="s">
        <v>98</v>
      </c>
      <c r="D5" s="23">
        <v>1</v>
      </c>
      <c r="E5" s="191"/>
      <c r="F5" s="88">
        <f>E5*1.21</f>
        <v>0</v>
      </c>
      <c r="G5" s="88">
        <f>E5*D5</f>
        <v>0</v>
      </c>
      <c r="H5" s="88">
        <f>F5*D5</f>
        <v>0</v>
      </c>
    </row>
    <row r="6" spans="1:8" ht="102.75" customHeight="1">
      <c r="A6" s="23" t="s">
        <v>375</v>
      </c>
      <c r="B6" s="152" t="s">
        <v>409</v>
      </c>
      <c r="C6" s="135" t="s">
        <v>14</v>
      </c>
      <c r="D6" s="142">
        <v>1</v>
      </c>
      <c r="E6" s="197"/>
      <c r="F6" s="88">
        <f t="shared" ref="F6:F23" si="0">E6*1.21</f>
        <v>0</v>
      </c>
      <c r="G6" s="88">
        <f t="shared" ref="G6:G23" si="1">E6*D6</f>
        <v>0</v>
      </c>
      <c r="H6" s="88">
        <f t="shared" ref="H6:H23" si="2">F6*D6</f>
        <v>0</v>
      </c>
    </row>
    <row r="7" spans="1:8" ht="80.25" customHeight="1">
      <c r="A7" s="23" t="s">
        <v>376</v>
      </c>
      <c r="B7" s="138" t="s">
        <v>16</v>
      </c>
      <c r="C7" s="138" t="s">
        <v>17</v>
      </c>
      <c r="D7" s="23">
        <v>1</v>
      </c>
      <c r="E7" s="191"/>
      <c r="F7" s="88">
        <f t="shared" si="0"/>
        <v>0</v>
      </c>
      <c r="G7" s="88">
        <f t="shared" si="1"/>
        <v>0</v>
      </c>
      <c r="H7" s="88">
        <f t="shared" si="2"/>
        <v>0</v>
      </c>
    </row>
    <row r="8" spans="1:8" ht="129" customHeight="1">
      <c r="A8" s="23" t="s">
        <v>377</v>
      </c>
      <c r="B8" s="152" t="s">
        <v>420</v>
      </c>
      <c r="C8" s="138" t="s">
        <v>327</v>
      </c>
      <c r="D8" s="23">
        <v>25</v>
      </c>
      <c r="E8" s="191"/>
      <c r="F8" s="88">
        <f t="shared" si="0"/>
        <v>0</v>
      </c>
      <c r="G8" s="88">
        <f t="shared" si="1"/>
        <v>0</v>
      </c>
      <c r="H8" s="88">
        <f t="shared" si="2"/>
        <v>0</v>
      </c>
    </row>
    <row r="9" spans="1:8" ht="60">
      <c r="A9" s="23" t="s">
        <v>378</v>
      </c>
      <c r="B9" s="138" t="s">
        <v>328</v>
      </c>
      <c r="C9" s="138" t="s">
        <v>329</v>
      </c>
      <c r="D9" s="23">
        <v>25</v>
      </c>
      <c r="E9" s="191"/>
      <c r="F9" s="88">
        <f t="shared" si="0"/>
        <v>0</v>
      </c>
      <c r="G9" s="88">
        <f t="shared" si="1"/>
        <v>0</v>
      </c>
      <c r="H9" s="88">
        <f t="shared" si="2"/>
        <v>0</v>
      </c>
    </row>
    <row r="10" spans="1:8" ht="135">
      <c r="A10" s="23" t="s">
        <v>379</v>
      </c>
      <c r="B10" s="152" t="s">
        <v>414</v>
      </c>
      <c r="C10" s="138" t="s">
        <v>330</v>
      </c>
      <c r="D10" s="23">
        <v>25</v>
      </c>
      <c r="E10" s="191"/>
      <c r="F10" s="88">
        <f t="shared" si="0"/>
        <v>0</v>
      </c>
      <c r="G10" s="88">
        <f t="shared" si="1"/>
        <v>0</v>
      </c>
      <c r="H10" s="88">
        <f t="shared" si="2"/>
        <v>0</v>
      </c>
    </row>
    <row r="11" spans="1:8" ht="113.25" customHeight="1">
      <c r="A11" s="23" t="s">
        <v>380</v>
      </c>
      <c r="B11" s="135" t="s">
        <v>25</v>
      </c>
      <c r="C11" s="135" t="s">
        <v>331</v>
      </c>
      <c r="D11" s="23">
        <v>1</v>
      </c>
      <c r="E11" s="191"/>
      <c r="F11" s="88">
        <f t="shared" si="0"/>
        <v>0</v>
      </c>
      <c r="G11" s="88">
        <f>E11*D11</f>
        <v>0</v>
      </c>
      <c r="H11" s="88">
        <f t="shared" si="2"/>
        <v>0</v>
      </c>
    </row>
    <row r="12" spans="1:8" ht="124.5" customHeight="1">
      <c r="A12" s="23" t="s">
        <v>381</v>
      </c>
      <c r="B12" s="138" t="s">
        <v>332</v>
      </c>
      <c r="C12" s="138" t="s">
        <v>333</v>
      </c>
      <c r="D12" s="23">
        <v>10</v>
      </c>
      <c r="E12" s="191"/>
      <c r="F12" s="88">
        <f t="shared" si="0"/>
        <v>0</v>
      </c>
      <c r="G12" s="88">
        <f t="shared" si="1"/>
        <v>0</v>
      </c>
      <c r="H12" s="88">
        <f t="shared" si="2"/>
        <v>0</v>
      </c>
    </row>
    <row r="13" spans="1:8" ht="78.75">
      <c r="A13" s="23" t="s">
        <v>382</v>
      </c>
      <c r="B13" s="135" t="s">
        <v>334</v>
      </c>
      <c r="C13" s="135" t="s">
        <v>335</v>
      </c>
      <c r="D13" s="23">
        <v>1</v>
      </c>
      <c r="E13" s="191"/>
      <c r="F13" s="88">
        <f t="shared" si="0"/>
        <v>0</v>
      </c>
      <c r="G13" s="88">
        <f t="shared" si="1"/>
        <v>0</v>
      </c>
      <c r="H13" s="88">
        <f t="shared" si="2"/>
        <v>0</v>
      </c>
    </row>
    <row r="14" spans="1:8" ht="409.5">
      <c r="A14" s="23" t="s">
        <v>383</v>
      </c>
      <c r="B14" s="135" t="s">
        <v>336</v>
      </c>
      <c r="C14" s="135" t="s">
        <v>337</v>
      </c>
      <c r="D14" s="23">
        <v>1</v>
      </c>
      <c r="E14" s="191"/>
      <c r="F14" s="88">
        <f t="shared" si="0"/>
        <v>0</v>
      </c>
      <c r="G14" s="88">
        <f t="shared" si="1"/>
        <v>0</v>
      </c>
      <c r="H14" s="88">
        <f t="shared" si="2"/>
        <v>0</v>
      </c>
    </row>
    <row r="15" spans="1:8" ht="126">
      <c r="A15" s="23" t="s">
        <v>384</v>
      </c>
      <c r="B15" s="135" t="s">
        <v>338</v>
      </c>
      <c r="C15" s="135" t="s">
        <v>339</v>
      </c>
      <c r="D15" s="23">
        <v>1</v>
      </c>
      <c r="E15" s="191"/>
      <c r="F15" s="88">
        <f t="shared" si="0"/>
        <v>0</v>
      </c>
      <c r="G15" s="88">
        <f t="shared" si="1"/>
        <v>0</v>
      </c>
      <c r="H15" s="88">
        <f t="shared" si="2"/>
        <v>0</v>
      </c>
    </row>
    <row r="16" spans="1:8" ht="155.25" customHeight="1">
      <c r="A16" s="23" t="s">
        <v>385</v>
      </c>
      <c r="B16" s="135" t="s">
        <v>340</v>
      </c>
      <c r="C16" s="135" t="s">
        <v>341</v>
      </c>
      <c r="D16" s="23">
        <v>1</v>
      </c>
      <c r="E16" s="191"/>
      <c r="F16" s="88">
        <f t="shared" si="0"/>
        <v>0</v>
      </c>
      <c r="G16" s="88">
        <f t="shared" si="1"/>
        <v>0</v>
      </c>
      <c r="H16" s="88">
        <f t="shared" si="2"/>
        <v>0</v>
      </c>
    </row>
    <row r="17" spans="1:8" ht="15.75">
      <c r="A17" s="23" t="s">
        <v>386</v>
      </c>
      <c r="B17" s="135" t="s">
        <v>342</v>
      </c>
      <c r="C17" s="135" t="s">
        <v>353</v>
      </c>
      <c r="D17" s="23">
        <v>15</v>
      </c>
      <c r="E17" s="191"/>
      <c r="F17" s="88">
        <f t="shared" si="0"/>
        <v>0</v>
      </c>
      <c r="G17" s="88">
        <f t="shared" si="1"/>
        <v>0</v>
      </c>
      <c r="H17" s="88">
        <f t="shared" si="2"/>
        <v>0</v>
      </c>
    </row>
    <row r="18" spans="1:8" ht="31.5">
      <c r="A18" s="23" t="s">
        <v>387</v>
      </c>
      <c r="B18" s="135" t="s">
        <v>343</v>
      </c>
      <c r="C18" s="135" t="s">
        <v>344</v>
      </c>
      <c r="D18" s="23">
        <v>1</v>
      </c>
      <c r="E18" s="191"/>
      <c r="F18" s="88">
        <f t="shared" si="0"/>
        <v>0</v>
      </c>
      <c r="G18" s="88">
        <f t="shared" si="1"/>
        <v>0</v>
      </c>
      <c r="H18" s="88">
        <f t="shared" si="2"/>
        <v>0</v>
      </c>
    </row>
    <row r="19" spans="1:8" ht="47.25">
      <c r="A19" s="23" t="s">
        <v>388</v>
      </c>
      <c r="B19" s="135" t="s">
        <v>345</v>
      </c>
      <c r="C19" s="135" t="s">
        <v>346</v>
      </c>
      <c r="D19" s="23">
        <v>1</v>
      </c>
      <c r="E19" s="191"/>
      <c r="F19" s="88">
        <f t="shared" si="0"/>
        <v>0</v>
      </c>
      <c r="G19" s="88">
        <f t="shared" si="1"/>
        <v>0</v>
      </c>
      <c r="H19" s="88">
        <f t="shared" si="2"/>
        <v>0</v>
      </c>
    </row>
    <row r="20" spans="1:8" ht="31.5">
      <c r="A20" s="23" t="s">
        <v>389</v>
      </c>
      <c r="B20" s="135" t="s">
        <v>347</v>
      </c>
      <c r="C20" s="135" t="s">
        <v>348</v>
      </c>
      <c r="D20" s="23">
        <v>1</v>
      </c>
      <c r="E20" s="191"/>
      <c r="F20" s="88">
        <f t="shared" si="0"/>
        <v>0</v>
      </c>
      <c r="G20" s="88">
        <f t="shared" si="1"/>
        <v>0</v>
      </c>
      <c r="H20" s="88">
        <f t="shared" si="2"/>
        <v>0</v>
      </c>
    </row>
    <row r="21" spans="1:8" ht="31.5">
      <c r="A21" s="23" t="s">
        <v>390</v>
      </c>
      <c r="B21" s="135" t="s">
        <v>349</v>
      </c>
      <c r="C21" s="135" t="s">
        <v>350</v>
      </c>
      <c r="D21" s="23">
        <v>1</v>
      </c>
      <c r="E21" s="191"/>
      <c r="F21" s="88">
        <f t="shared" si="0"/>
        <v>0</v>
      </c>
      <c r="G21" s="88">
        <f t="shared" si="1"/>
        <v>0</v>
      </c>
      <c r="H21" s="88">
        <f t="shared" si="2"/>
        <v>0</v>
      </c>
    </row>
    <row r="22" spans="1:8" ht="15.75">
      <c r="A22" s="23" t="s">
        <v>391</v>
      </c>
      <c r="B22" s="135" t="s">
        <v>351</v>
      </c>
      <c r="C22" s="135" t="s">
        <v>352</v>
      </c>
      <c r="D22" s="23">
        <v>1</v>
      </c>
      <c r="E22" s="191"/>
      <c r="F22" s="88">
        <f t="shared" si="0"/>
        <v>0</v>
      </c>
      <c r="G22" s="88">
        <f t="shared" si="1"/>
        <v>0</v>
      </c>
      <c r="H22" s="88">
        <f t="shared" si="2"/>
        <v>0</v>
      </c>
    </row>
    <row r="23" spans="1:8" ht="16.5" thickBot="1">
      <c r="A23" s="23" t="s">
        <v>392</v>
      </c>
      <c r="B23" s="297" t="s">
        <v>43</v>
      </c>
      <c r="C23" s="145" t="s">
        <v>44</v>
      </c>
      <c r="D23" s="27">
        <v>1</v>
      </c>
      <c r="E23" s="192"/>
      <c r="F23" s="89">
        <f t="shared" si="0"/>
        <v>0</v>
      </c>
      <c r="G23" s="89">
        <f t="shared" si="1"/>
        <v>0</v>
      </c>
      <c r="H23" s="89">
        <f t="shared" si="2"/>
        <v>0</v>
      </c>
    </row>
    <row r="24" spans="1:8" ht="16.5" thickBot="1">
      <c r="A24" s="106"/>
      <c r="B24" s="298" t="s">
        <v>45</v>
      </c>
      <c r="C24" s="299"/>
      <c r="D24" s="299"/>
      <c r="E24" s="300"/>
      <c r="F24" s="300"/>
      <c r="G24" s="301">
        <f>SUM(G5:G23)</f>
        <v>0</v>
      </c>
      <c r="H24" s="302">
        <f>SUM(H5:H23)</f>
        <v>0</v>
      </c>
    </row>
    <row r="25" spans="1:8" ht="15.75" thickBot="1"/>
    <row r="26" spans="1:8" ht="16.5" thickBot="1">
      <c r="A26" s="97"/>
      <c r="B26" s="292" t="s">
        <v>360</v>
      </c>
      <c r="C26" s="292"/>
      <c r="D26" s="292"/>
      <c r="E26" s="292"/>
      <c r="F26" s="292"/>
      <c r="G26" s="292"/>
      <c r="H26" s="293"/>
    </row>
    <row r="27" spans="1:8">
      <c r="A27" s="100" t="s">
        <v>1</v>
      </c>
      <c r="B27" s="294" t="s">
        <v>2</v>
      </c>
      <c r="C27" s="295" t="s">
        <v>3</v>
      </c>
      <c r="D27" s="103" t="s">
        <v>4</v>
      </c>
      <c r="E27" s="296" t="s">
        <v>5</v>
      </c>
      <c r="F27" s="296" t="s">
        <v>6</v>
      </c>
      <c r="G27" s="296" t="s">
        <v>7</v>
      </c>
      <c r="H27" s="296" t="s">
        <v>8</v>
      </c>
    </row>
    <row r="28" spans="1:8" ht="69" customHeight="1">
      <c r="A28" s="23" t="s">
        <v>393</v>
      </c>
      <c r="B28" s="71" t="s">
        <v>361</v>
      </c>
      <c r="C28" s="303" t="s">
        <v>354</v>
      </c>
      <c r="D28" s="304">
        <v>2</v>
      </c>
      <c r="E28" s="314"/>
      <c r="F28" s="88">
        <f t="shared" ref="F28:F34" si="3">E28*1.21</f>
        <v>0</v>
      </c>
      <c r="G28" s="88">
        <f t="shared" ref="G28:G34" si="4">E28*D28</f>
        <v>0</v>
      </c>
      <c r="H28" s="88">
        <f t="shared" ref="H28:H34" si="5">F28*D28</f>
        <v>0</v>
      </c>
    </row>
    <row r="29" spans="1:8" ht="66.75" customHeight="1">
      <c r="A29" s="23" t="s">
        <v>394</v>
      </c>
      <c r="B29" s="71" t="s">
        <v>361</v>
      </c>
      <c r="C29" s="303" t="s">
        <v>355</v>
      </c>
      <c r="D29" s="304">
        <v>2</v>
      </c>
      <c r="E29" s="314"/>
      <c r="F29" s="88">
        <f t="shared" si="3"/>
        <v>0</v>
      </c>
      <c r="G29" s="88">
        <f t="shared" si="4"/>
        <v>0</v>
      </c>
      <c r="H29" s="88">
        <f t="shared" si="5"/>
        <v>0</v>
      </c>
    </row>
    <row r="30" spans="1:8" ht="64.5" customHeight="1">
      <c r="A30" s="23" t="s">
        <v>395</v>
      </c>
      <c r="B30" s="71" t="s">
        <v>362</v>
      </c>
      <c r="C30" s="303" t="s">
        <v>356</v>
      </c>
      <c r="D30" s="304">
        <v>1</v>
      </c>
      <c r="E30" s="314"/>
      <c r="F30" s="88">
        <f t="shared" si="3"/>
        <v>0</v>
      </c>
      <c r="G30" s="88">
        <f t="shared" si="4"/>
        <v>0</v>
      </c>
      <c r="H30" s="88">
        <f t="shared" si="5"/>
        <v>0</v>
      </c>
    </row>
    <row r="31" spans="1:8" ht="60">
      <c r="A31" s="23" t="s">
        <v>396</v>
      </c>
      <c r="B31" s="71" t="s">
        <v>363</v>
      </c>
      <c r="C31" s="303" t="s">
        <v>357</v>
      </c>
      <c r="D31" s="304">
        <v>1</v>
      </c>
      <c r="E31" s="314"/>
      <c r="F31" s="88">
        <f t="shared" si="3"/>
        <v>0</v>
      </c>
      <c r="G31" s="88">
        <f t="shared" si="4"/>
        <v>0</v>
      </c>
      <c r="H31" s="88">
        <f t="shared" si="5"/>
        <v>0</v>
      </c>
    </row>
    <row r="32" spans="1:8" ht="60">
      <c r="A32" s="23" t="s">
        <v>397</v>
      </c>
      <c r="B32" s="71" t="s">
        <v>364</v>
      </c>
      <c r="C32" s="303" t="s">
        <v>358</v>
      </c>
      <c r="D32" s="304">
        <v>1</v>
      </c>
      <c r="E32" s="314"/>
      <c r="F32" s="88">
        <f t="shared" si="3"/>
        <v>0</v>
      </c>
      <c r="G32" s="88">
        <f t="shared" si="4"/>
        <v>0</v>
      </c>
      <c r="H32" s="88">
        <f t="shared" si="5"/>
        <v>0</v>
      </c>
    </row>
    <row r="33" spans="1:8" ht="30">
      <c r="A33" s="23" t="s">
        <v>398</v>
      </c>
      <c r="B33" s="71" t="s">
        <v>365</v>
      </c>
      <c r="C33" s="303" t="s">
        <v>359</v>
      </c>
      <c r="D33" s="304">
        <v>2</v>
      </c>
      <c r="E33" s="314"/>
      <c r="F33" s="88">
        <f t="shared" si="3"/>
        <v>0</v>
      </c>
      <c r="G33" s="88">
        <f t="shared" si="4"/>
        <v>0</v>
      </c>
      <c r="H33" s="88">
        <f t="shared" si="5"/>
        <v>0</v>
      </c>
    </row>
    <row r="34" spans="1:8" ht="16.5" thickBot="1">
      <c r="A34" s="23" t="s">
        <v>399</v>
      </c>
      <c r="B34" s="138" t="s">
        <v>43</v>
      </c>
      <c r="C34" s="305" t="s">
        <v>44</v>
      </c>
      <c r="D34" s="304">
        <v>1</v>
      </c>
      <c r="E34" s="314"/>
      <c r="F34" s="88">
        <f t="shared" si="3"/>
        <v>0</v>
      </c>
      <c r="G34" s="88">
        <f t="shared" si="4"/>
        <v>0</v>
      </c>
      <c r="H34" s="88">
        <f t="shared" si="5"/>
        <v>0</v>
      </c>
    </row>
    <row r="35" spans="1:8" ht="16.5" thickBot="1">
      <c r="A35" s="106"/>
      <c r="B35" s="298" t="s">
        <v>45</v>
      </c>
      <c r="C35" s="299"/>
      <c r="D35" s="299"/>
      <c r="E35" s="300"/>
      <c r="F35" s="300"/>
      <c r="G35" s="301">
        <f>SUM(G28:G34)</f>
        <v>0</v>
      </c>
      <c r="H35" s="302">
        <f>SUM(H28:H34)</f>
        <v>0</v>
      </c>
    </row>
    <row r="36" spans="1:8" ht="15.75" thickBot="1"/>
    <row r="37" spans="1:8" ht="16.5" thickBot="1">
      <c r="A37" s="97"/>
      <c r="B37" s="292" t="s">
        <v>369</v>
      </c>
      <c r="C37" s="292"/>
      <c r="D37" s="292"/>
      <c r="E37" s="292"/>
      <c r="F37" s="292"/>
      <c r="G37" s="292"/>
      <c r="H37" s="293"/>
    </row>
    <row r="38" spans="1:8">
      <c r="A38" s="100" t="s">
        <v>1</v>
      </c>
      <c r="B38" s="294" t="s">
        <v>2</v>
      </c>
      <c r="C38" s="295" t="s">
        <v>3</v>
      </c>
      <c r="D38" s="295" t="s">
        <v>4</v>
      </c>
      <c r="E38" s="306" t="s">
        <v>5</v>
      </c>
      <c r="F38" s="306" t="s">
        <v>6</v>
      </c>
      <c r="G38" s="306" t="s">
        <v>7</v>
      </c>
      <c r="H38" s="306" t="s">
        <v>8</v>
      </c>
    </row>
    <row r="39" spans="1:8" ht="85.5" customHeight="1" thickBot="1">
      <c r="A39" s="23" t="s">
        <v>400</v>
      </c>
      <c r="B39" s="71" t="s">
        <v>371</v>
      </c>
      <c r="C39" s="303" t="s">
        <v>370</v>
      </c>
      <c r="D39" s="23">
        <v>5</v>
      </c>
      <c r="E39" s="314"/>
      <c r="F39" s="136">
        <f t="shared" ref="F39" si="6">E39*1.21</f>
        <v>0</v>
      </c>
      <c r="G39" s="136">
        <f t="shared" ref="G39" si="7">E39*D39</f>
        <v>0</v>
      </c>
      <c r="H39" s="136">
        <f t="shared" ref="H39" si="8">F39*D39</f>
        <v>0</v>
      </c>
    </row>
    <row r="40" spans="1:8" ht="16.5" thickBot="1">
      <c r="A40" s="106"/>
      <c r="B40" s="298" t="s">
        <v>45</v>
      </c>
      <c r="C40" s="299"/>
      <c r="D40" s="299"/>
      <c r="E40" s="307"/>
      <c r="F40" s="307"/>
      <c r="G40" s="308">
        <f>SUM(G39)</f>
        <v>0</v>
      </c>
      <c r="H40" s="309">
        <f>SUM(H39)</f>
        <v>0</v>
      </c>
    </row>
    <row r="41" spans="1:8" ht="15.75" thickBot="1">
      <c r="E41" s="310"/>
      <c r="F41" s="310"/>
      <c r="G41" s="310"/>
      <c r="H41" s="310"/>
    </row>
    <row r="42" spans="1:8" ht="16.5" thickBot="1">
      <c r="A42" s="236"/>
      <c r="B42" s="237" t="s">
        <v>373</v>
      </c>
      <c r="C42" s="238"/>
      <c r="D42" s="238"/>
      <c r="E42" s="311"/>
      <c r="F42" s="311"/>
      <c r="G42" s="312">
        <f>SUM(G40,G35,G24)</f>
        <v>0</v>
      </c>
      <c r="H42" s="313">
        <f>SUM(H40,H35,H24)</f>
        <v>0</v>
      </c>
    </row>
  </sheetData>
  <sheetProtection password="B2D3" sheet="1" objects="1" scenarios="1"/>
  <mergeCells count="4">
    <mergeCell ref="A1:B1"/>
    <mergeCell ref="B26:H26"/>
    <mergeCell ref="B37:H37"/>
    <mergeCell ref="B3:H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sqref="A1:G1"/>
    </sheetView>
  </sheetViews>
  <sheetFormatPr defaultRowHeight="15"/>
  <cols>
    <col min="1" max="1" width="44.28515625" style="7" customWidth="1"/>
    <col min="2" max="5" width="9.140625" style="7"/>
    <col min="6" max="6" width="22.5703125" style="7" customWidth="1"/>
    <col min="7" max="7" width="18.28515625" style="7" customWidth="1"/>
    <col min="8" max="8" width="19.28515625" style="7" customWidth="1"/>
    <col min="9" max="16384" width="9.140625" style="7"/>
  </cols>
  <sheetData>
    <row r="1" spans="1:7" ht="36" customHeight="1">
      <c r="A1" s="315" t="s">
        <v>406</v>
      </c>
      <c r="B1" s="316"/>
      <c r="C1" s="316"/>
      <c r="D1" s="316"/>
      <c r="E1" s="316"/>
      <c r="F1" s="316"/>
      <c r="G1" s="317"/>
    </row>
    <row r="2" spans="1:7" ht="15.75">
      <c r="A2" s="318" t="s">
        <v>401</v>
      </c>
      <c r="B2" s="319"/>
      <c r="C2" s="319"/>
      <c r="D2" s="320"/>
      <c r="E2" s="321"/>
      <c r="F2" s="322">
        <f>'pavilon U1-1.NP+U1-2.NP'!G189</f>
        <v>0</v>
      </c>
      <c r="G2" s="323">
        <f>F2*1.21</f>
        <v>0</v>
      </c>
    </row>
    <row r="3" spans="1:7" ht="15.75">
      <c r="A3" s="324" t="s">
        <v>402</v>
      </c>
      <c r="B3" s="325"/>
      <c r="C3" s="325"/>
      <c r="D3" s="325"/>
      <c r="E3" s="326"/>
      <c r="F3" s="327">
        <f>'pavilon U2-1.NP'!G83</f>
        <v>0</v>
      </c>
      <c r="G3" s="328">
        <f>F3*1.21</f>
        <v>0</v>
      </c>
    </row>
    <row r="4" spans="1:7" ht="15.75">
      <c r="A4" s="324" t="s">
        <v>403</v>
      </c>
      <c r="B4" s="325"/>
      <c r="C4" s="325"/>
      <c r="D4" s="325"/>
      <c r="E4" s="326"/>
      <c r="F4" s="327">
        <f>'pavilon T1-1.NP'!G19</f>
        <v>0</v>
      </c>
      <c r="G4" s="328">
        <f>F4*1.21</f>
        <v>0</v>
      </c>
    </row>
    <row r="5" spans="1:7" ht="16.5" thickBot="1">
      <c r="A5" s="329" t="s">
        <v>404</v>
      </c>
      <c r="B5" s="330"/>
      <c r="C5" s="330"/>
      <c r="D5" s="330"/>
      <c r="E5" s="331"/>
      <c r="F5" s="332">
        <f>'pavilon T2-1.NP'!G42</f>
        <v>0</v>
      </c>
      <c r="G5" s="333">
        <f>F5*1.21</f>
        <v>0</v>
      </c>
    </row>
    <row r="6" spans="1:7" ht="16.5" thickBot="1">
      <c r="A6" s="334" t="s">
        <v>405</v>
      </c>
      <c r="B6" s="335"/>
      <c r="C6" s="335"/>
      <c r="D6" s="335"/>
      <c r="E6" s="336"/>
      <c r="F6" s="337">
        <f>SUM(F2:F5)</f>
        <v>0</v>
      </c>
      <c r="G6" s="338">
        <f>SUM(G2:G5)</f>
        <v>0</v>
      </c>
    </row>
  </sheetData>
  <sheetProtection password="B2D3" sheet="1" objects="1" scenarios="1"/>
  <mergeCells count="1">
    <mergeCell ref="A1:G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pavilon U1-1.NP+U1-2.NP</vt:lpstr>
      <vt:lpstr>pavilon U2-1.NP</vt:lpstr>
      <vt:lpstr>pavilon T1-1.NP</vt:lpstr>
      <vt:lpstr>pavilon T2-1.NP</vt:lpstr>
      <vt:lpstr>CENA CELKEM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Kučíková Kateřina</dc:creator>
  <cp:lastModifiedBy>Skazíková Milena</cp:lastModifiedBy>
  <dcterms:created xsi:type="dcterms:W3CDTF">2025-04-07T05:30:30Z</dcterms:created>
  <dcterms:modified xsi:type="dcterms:W3CDTF">2025-04-08T06:20:36Z</dcterms:modified>
</cp:coreProperties>
</file>