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ek\Desktop\Držkovice  KD střecha\Rozpočty\"/>
    </mc:Choice>
  </mc:AlternateContent>
  <xr:revisionPtr revIDLastSave="0" documentId="8_{D34D31B7-317C-4AE8-9F69-DEE725753DCB}" xr6:coauthVersionLast="47" xr6:coauthVersionMax="47" xr10:uidLastSave="{00000000-0000-0000-0000-000000000000}"/>
  <bookViews>
    <workbookView xWindow="-108" yWindow="-108" windowWidth="23256" windowHeight="1317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Pol'!$A$1:$Y$169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G9" i="12"/>
  <c r="G8" i="12" s="1"/>
  <c r="G159" i="12" s="1"/>
  <c r="I9" i="12"/>
  <c r="I8" i="12" s="1"/>
  <c r="K9" i="12"/>
  <c r="K8" i="12" s="1"/>
  <c r="M9" i="12"/>
  <c r="O9" i="12"/>
  <c r="O8" i="12" s="1"/>
  <c r="Q9" i="12"/>
  <c r="V9" i="12"/>
  <c r="G12" i="12"/>
  <c r="I12" i="12"/>
  <c r="K12" i="12"/>
  <c r="M12" i="12"/>
  <c r="O12" i="12"/>
  <c r="Q12" i="12"/>
  <c r="Q8" i="12" s="1"/>
  <c r="V12" i="12"/>
  <c r="V8" i="12" s="1"/>
  <c r="G16" i="12"/>
  <c r="M16" i="12" s="1"/>
  <c r="I16" i="12"/>
  <c r="K16" i="12"/>
  <c r="O16" i="12"/>
  <c r="Q16" i="12"/>
  <c r="V16" i="12"/>
  <c r="G20" i="12"/>
  <c r="I20" i="12"/>
  <c r="K20" i="12"/>
  <c r="M20" i="12"/>
  <c r="O20" i="12"/>
  <c r="Q20" i="12"/>
  <c r="V20" i="12"/>
  <c r="G26" i="12"/>
  <c r="G27" i="12"/>
  <c r="I27" i="12"/>
  <c r="I26" i="12" s="1"/>
  <c r="K27" i="12"/>
  <c r="K26" i="12" s="1"/>
  <c r="M27" i="12"/>
  <c r="O27" i="12"/>
  <c r="O26" i="12" s="1"/>
  <c r="Q27" i="12"/>
  <c r="Q26" i="12" s="1"/>
  <c r="V27" i="12"/>
  <c r="G29" i="12"/>
  <c r="I29" i="12"/>
  <c r="K29" i="12"/>
  <c r="M29" i="12"/>
  <c r="O29" i="12"/>
  <c r="Q29" i="12"/>
  <c r="V29" i="12"/>
  <c r="V26" i="12" s="1"/>
  <c r="G31" i="12"/>
  <c r="I31" i="12"/>
  <c r="K31" i="12"/>
  <c r="M31" i="12"/>
  <c r="O31" i="12"/>
  <c r="Q31" i="12"/>
  <c r="V31" i="12"/>
  <c r="G33" i="12"/>
  <c r="I33" i="12"/>
  <c r="K33" i="12"/>
  <c r="M33" i="12"/>
  <c r="O33" i="12"/>
  <c r="Q33" i="12"/>
  <c r="V33" i="12"/>
  <c r="G35" i="12"/>
  <c r="M35" i="12" s="1"/>
  <c r="I35" i="12"/>
  <c r="K35" i="12"/>
  <c r="O35" i="12"/>
  <c r="Q35" i="12"/>
  <c r="V35" i="12"/>
  <c r="G37" i="12"/>
  <c r="I37" i="12"/>
  <c r="K37" i="12"/>
  <c r="M37" i="12"/>
  <c r="O37" i="12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4" i="12"/>
  <c r="M44" i="12" s="1"/>
  <c r="I44" i="12"/>
  <c r="K44" i="12"/>
  <c r="O44" i="12"/>
  <c r="Q44" i="12"/>
  <c r="V44" i="12"/>
  <c r="I46" i="12"/>
  <c r="K46" i="12"/>
  <c r="O46" i="12"/>
  <c r="Q46" i="12"/>
  <c r="V46" i="12"/>
  <c r="G47" i="12"/>
  <c r="M47" i="12" s="1"/>
  <c r="M46" i="12" s="1"/>
  <c r="I47" i="12"/>
  <c r="K47" i="12"/>
  <c r="O47" i="12"/>
  <c r="Q47" i="12"/>
  <c r="V47" i="12"/>
  <c r="G51" i="12"/>
  <c r="I51" i="12"/>
  <c r="K51" i="12"/>
  <c r="M51" i="12"/>
  <c r="O51" i="12"/>
  <c r="Q51" i="12"/>
  <c r="G52" i="12"/>
  <c r="I52" i="12"/>
  <c r="K52" i="12"/>
  <c r="M52" i="12"/>
  <c r="O52" i="12"/>
  <c r="Q52" i="12"/>
  <c r="V52" i="12"/>
  <c r="V51" i="12" s="1"/>
  <c r="G53" i="12"/>
  <c r="G54" i="12"/>
  <c r="I54" i="12"/>
  <c r="K54" i="12"/>
  <c r="M54" i="12"/>
  <c r="O54" i="12"/>
  <c r="O53" i="12" s="1"/>
  <c r="Q54" i="12"/>
  <c r="Q53" i="12" s="1"/>
  <c r="V54" i="12"/>
  <c r="V53" i="12" s="1"/>
  <c r="G56" i="12"/>
  <c r="M56" i="12" s="1"/>
  <c r="I56" i="12"/>
  <c r="I53" i="12" s="1"/>
  <c r="K56" i="12"/>
  <c r="O56" i="12"/>
  <c r="Q56" i="12"/>
  <c r="V56" i="12"/>
  <c r="G58" i="12"/>
  <c r="I58" i="12"/>
  <c r="K58" i="12"/>
  <c r="M58" i="12"/>
  <c r="O58" i="12"/>
  <c r="Q58" i="12"/>
  <c r="V58" i="12"/>
  <c r="G64" i="12"/>
  <c r="M64" i="12" s="1"/>
  <c r="I64" i="12"/>
  <c r="K64" i="12"/>
  <c r="O64" i="12"/>
  <c r="Q64" i="12"/>
  <c r="V64" i="12"/>
  <c r="G67" i="12"/>
  <c r="I67" i="12"/>
  <c r="K67" i="12"/>
  <c r="M67" i="12"/>
  <c r="O67" i="12"/>
  <c r="Q67" i="12"/>
  <c r="V67" i="12"/>
  <c r="G69" i="12"/>
  <c r="I69" i="12"/>
  <c r="K69" i="12"/>
  <c r="M69" i="12"/>
  <c r="O69" i="12"/>
  <c r="Q69" i="12"/>
  <c r="V69" i="12"/>
  <c r="G73" i="12"/>
  <c r="M73" i="12" s="1"/>
  <c r="I73" i="12"/>
  <c r="K73" i="12"/>
  <c r="K53" i="12" s="1"/>
  <c r="O73" i="12"/>
  <c r="Q73" i="12"/>
  <c r="V73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92" i="12"/>
  <c r="I92" i="12"/>
  <c r="K92" i="12"/>
  <c r="M92" i="12"/>
  <c r="O92" i="12"/>
  <c r="Q92" i="12"/>
  <c r="V92" i="12"/>
  <c r="G94" i="12"/>
  <c r="I94" i="12"/>
  <c r="K94" i="12"/>
  <c r="K93" i="12" s="1"/>
  <c r="M94" i="12"/>
  <c r="O94" i="12"/>
  <c r="O93" i="12" s="1"/>
  <c r="Q94" i="12"/>
  <c r="Q93" i="12" s="1"/>
  <c r="V94" i="12"/>
  <c r="V93" i="12" s="1"/>
  <c r="G95" i="12"/>
  <c r="M95" i="12" s="1"/>
  <c r="I95" i="12"/>
  <c r="K95" i="12"/>
  <c r="O95" i="12"/>
  <c r="Q95" i="12"/>
  <c r="V95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G106" i="12"/>
  <c r="I106" i="12"/>
  <c r="K106" i="12"/>
  <c r="M106" i="12"/>
  <c r="O106" i="12"/>
  <c r="Q106" i="12"/>
  <c r="V106" i="12"/>
  <c r="G107" i="12"/>
  <c r="M107" i="12" s="1"/>
  <c r="I107" i="12"/>
  <c r="I93" i="12" s="1"/>
  <c r="K107" i="12"/>
  <c r="O107" i="12"/>
  <c r="Q107" i="12"/>
  <c r="V107" i="12"/>
  <c r="G108" i="12"/>
  <c r="I108" i="12"/>
  <c r="K108" i="12"/>
  <c r="M108" i="12"/>
  <c r="O108" i="12"/>
  <c r="Q108" i="12"/>
  <c r="V108" i="12"/>
  <c r="G109" i="12"/>
  <c r="I109" i="12"/>
  <c r="K109" i="12"/>
  <c r="M109" i="12"/>
  <c r="O109" i="12"/>
  <c r="Q109" i="12"/>
  <c r="V109" i="12"/>
  <c r="G110" i="12"/>
  <c r="I110" i="12"/>
  <c r="K110" i="12"/>
  <c r="M110" i="12"/>
  <c r="O110" i="12"/>
  <c r="Q110" i="12"/>
  <c r="V110" i="12"/>
  <c r="G111" i="12"/>
  <c r="I111" i="12"/>
  <c r="K111" i="12"/>
  <c r="M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V120" i="12"/>
  <c r="G121" i="12"/>
  <c r="M121" i="12" s="1"/>
  <c r="I121" i="12"/>
  <c r="K121" i="12"/>
  <c r="O121" i="12"/>
  <c r="Q121" i="12"/>
  <c r="V121" i="12"/>
  <c r="G124" i="12"/>
  <c r="I124" i="12"/>
  <c r="I120" i="12" s="1"/>
  <c r="K124" i="12"/>
  <c r="K120" i="12" s="1"/>
  <c r="M124" i="12"/>
  <c r="O124" i="12"/>
  <c r="O120" i="12" s="1"/>
  <c r="Q124" i="12"/>
  <c r="V124" i="12"/>
  <c r="G127" i="12"/>
  <c r="I127" i="12"/>
  <c r="K127" i="12"/>
  <c r="M127" i="12"/>
  <c r="O127" i="12"/>
  <c r="Q127" i="12"/>
  <c r="V127" i="12"/>
  <c r="G130" i="12"/>
  <c r="M130" i="12" s="1"/>
  <c r="I130" i="12"/>
  <c r="K130" i="12"/>
  <c r="O130" i="12"/>
  <c r="Q130" i="12"/>
  <c r="V130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Q120" i="12" s="1"/>
  <c r="V135" i="12"/>
  <c r="G136" i="12"/>
  <c r="I136" i="12"/>
  <c r="K136" i="12"/>
  <c r="M136" i="12"/>
  <c r="O136" i="12"/>
  <c r="Q136" i="12"/>
  <c r="V136" i="12"/>
  <c r="G142" i="12"/>
  <c r="I142" i="12"/>
  <c r="K142" i="12"/>
  <c r="M142" i="12"/>
  <c r="G143" i="12"/>
  <c r="I143" i="12"/>
  <c r="K143" i="12"/>
  <c r="M143" i="12"/>
  <c r="O143" i="12"/>
  <c r="O142" i="12" s="1"/>
  <c r="Q143" i="12"/>
  <c r="Q142" i="12" s="1"/>
  <c r="V143" i="12"/>
  <c r="V142" i="12" s="1"/>
  <c r="G146" i="12"/>
  <c r="I146" i="12"/>
  <c r="G147" i="12"/>
  <c r="I147" i="12"/>
  <c r="K147" i="12"/>
  <c r="K146" i="12" s="1"/>
  <c r="M147" i="12"/>
  <c r="O147" i="12"/>
  <c r="O146" i="12" s="1"/>
  <c r="Q147" i="12"/>
  <c r="Q146" i="12" s="1"/>
  <c r="V147" i="12"/>
  <c r="V146" i="12" s="1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1" i="12"/>
  <c r="I151" i="12"/>
  <c r="K151" i="12"/>
  <c r="M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I153" i="12"/>
  <c r="K153" i="12"/>
  <c r="M153" i="12"/>
  <c r="O153" i="12"/>
  <c r="Q153" i="12"/>
  <c r="V153" i="12"/>
  <c r="G154" i="12"/>
  <c r="G155" i="12"/>
  <c r="M155" i="12" s="1"/>
  <c r="M154" i="12" s="1"/>
  <c r="I155" i="12"/>
  <c r="I154" i="12" s="1"/>
  <c r="K155" i="12"/>
  <c r="K154" i="12" s="1"/>
  <c r="O155" i="12"/>
  <c r="O154" i="12" s="1"/>
  <c r="Q155" i="12"/>
  <c r="Q154" i="12" s="1"/>
  <c r="V155" i="12"/>
  <c r="G156" i="12"/>
  <c r="I156" i="12"/>
  <c r="K156" i="12"/>
  <c r="M156" i="12"/>
  <c r="O156" i="12"/>
  <c r="Q156" i="12"/>
  <c r="V156" i="12"/>
  <c r="V154" i="12" s="1"/>
  <c r="G157" i="12"/>
  <c r="I157" i="12"/>
  <c r="K157" i="12"/>
  <c r="M157" i="12"/>
  <c r="O157" i="12"/>
  <c r="Q157" i="12"/>
  <c r="V157" i="12"/>
  <c r="AE159" i="12"/>
  <c r="F40" i="1" s="1"/>
  <c r="I20" i="1"/>
  <c r="I19" i="1"/>
  <c r="I18" i="1"/>
  <c r="I17" i="1"/>
  <c r="J28" i="1"/>
  <c r="J26" i="1"/>
  <c r="G38" i="1"/>
  <c r="F38" i="1"/>
  <c r="J23" i="1"/>
  <c r="J24" i="1"/>
  <c r="J25" i="1"/>
  <c r="J27" i="1"/>
  <c r="E24" i="1"/>
  <c r="E26" i="1"/>
  <c r="F41" i="1" l="1"/>
  <c r="M8" i="12"/>
  <c r="I49" i="1"/>
  <c r="F39" i="1"/>
  <c r="M146" i="12"/>
  <c r="M26" i="12"/>
  <c r="M120" i="12"/>
  <c r="M93" i="12"/>
  <c r="M53" i="12"/>
  <c r="G93" i="12"/>
  <c r="G120" i="12"/>
  <c r="AF159" i="12"/>
  <c r="G46" i="12"/>
  <c r="G40" i="1" l="1"/>
  <c r="H40" i="1" s="1"/>
  <c r="I40" i="1" s="1"/>
  <c r="G39" i="1"/>
  <c r="G42" i="1" s="1"/>
  <c r="G25" i="1" s="1"/>
  <c r="A25" i="1" s="1"/>
  <c r="G41" i="1"/>
  <c r="H41" i="1" s="1"/>
  <c r="I41" i="1" s="1"/>
  <c r="H39" i="1"/>
  <c r="F42" i="1"/>
  <c r="I16" i="1"/>
  <c r="I21" i="1" s="1"/>
  <c r="I59" i="1"/>
  <c r="J58" i="1" l="1"/>
  <c r="J49" i="1"/>
  <c r="J55" i="1"/>
  <c r="J52" i="1"/>
  <c r="J57" i="1"/>
  <c r="J53" i="1"/>
  <c r="J51" i="1"/>
  <c r="J50" i="1"/>
  <c r="J54" i="1"/>
  <c r="J56" i="1"/>
  <c r="G23" i="1"/>
  <c r="A23" i="1" s="1"/>
  <c r="G28" i="1"/>
  <c r="G26" i="1"/>
  <c r="A26" i="1"/>
  <c r="I39" i="1"/>
  <c r="I42" i="1" s="1"/>
  <c r="H42" i="1"/>
  <c r="A24" i="1" l="1"/>
  <c r="G24" i="1"/>
  <c r="A27" i="1" s="1"/>
  <c r="J39" i="1"/>
  <c r="J42" i="1" s="1"/>
  <c r="J40" i="1"/>
  <c r="J41" i="1"/>
  <c r="J59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Mirek</author>
  </authors>
  <commentList>
    <comment ref="S6" authorId="0" shapeId="0" xr:uid="{93BEB2AE-9EB6-4B67-ACE3-7D939DA52AD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BD2BFB-453E-4D73-BC96-98B9A8E2F62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<sst xmlns="http://schemas.openxmlformats.org/spreadsheetml/2006/main" count="905" uniqueCount="318">
  <si>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</si>
  <si>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</si>
  <si>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</si>
  <si>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</si>
  <si>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</si>
  <si>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</si>
  <si>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</si>
  <si>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</si>
  <si>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</si>
  <si>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</si>
  <si>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</si>
  <si>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</si>
  <si>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</si>
  <si>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</si>
  <si>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</si>
  <si>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</si>
  <si>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</si>
  <si>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</si>
  <si>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</si>
  <si>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</si>
  <si>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</si>
  <si>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</si>
  <si>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</si>
  <si>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</si>
  <si>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</si>
  <si>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</si>
  <si>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</si>
  <si>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</si>
  <si>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</si>
  <si>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</si>
  <si>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</si>
  <si>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</si>
  <si>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</si>
  <si>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</si>
  <si>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</si>
  <si>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</si>
  <si>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</si>
  <si>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</si>
  <si>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</si>
  <si>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</si>
  <si>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</si>
  <si>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</si>
  <si>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</si>
  <si>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</si>
  <si>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práce</t>
  </si>
  <si>
    <t>Oprava střešní krytiny</t>
  </si>
  <si>
    <t>Objekt:</t>
  </si>
  <si>
    <t>Rozpočet:</t>
  </si>
  <si>
    <t>03</t>
  </si>
  <si>
    <t xml:space="preserve">KD Držkovice 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</si>
  <si>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</si>
  <si>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</si>
  <si>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</si>
  <si>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</si>
  <si>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</si>
  <si>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</si>
  <si>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</si>
  <si>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</si>
  <si>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</si>
  <si>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</si>
  <si>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</si>
  <si>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</si>
  <si>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</si>
  <si>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</si>
  <si>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</si>
  <si>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</si>
  <si>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</si>
  <si>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</si>
  <si>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</si>
  <si>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</si>
  <si>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</si>
  <si>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</si>
  <si>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</si>
  <si>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</si>
  <si>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</si>
  <si>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</si>
  <si>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</si>
  <si>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</si>
  <si>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</si>
  <si>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</si>
  <si>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</si>
  <si>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</si>
  <si>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</si>
  <si>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</si>
  <si>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</si>
  <si>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</si>
  <si>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</si>
  <si>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</si>
  <si>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</si>
  <si>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</si>
  <si>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</si>
  <si>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</si>
  <si>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</si>
  <si>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</si>
  <si>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</si>
  <si>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</si>
  <si>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</si>
  <si>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</si>
  <si>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</si>
  <si>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</si>
  <si>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</si>
  <si>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</si>
  <si>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</si>
  <si>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</si>
  <si>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316381111</t>
  </si>
  <si>
    <t>Komínové krycí desky bez přesahu tl. 50 - 80 mm</t>
  </si>
  <si>
    <t>m2</t>
  </si>
  <si>
    <t>RTS 25/ II</t>
  </si>
  <si>
    <t>Indiv</t>
  </si>
  <si>
    <t>Práce</t>
  </si>
  <si>
    <t>Běžná</t>
  </si>
  <si>
    <t>POL1_</t>
  </si>
  <si>
    <t>0,75*0,75</t>
  </si>
  <si>
    <t>VV</t>
  </si>
  <si>
    <t>0,9*0,9*2</t>
  </si>
  <si>
    <t>602014101</t>
  </si>
  <si>
    <t>Postřik cementový Salith MZS ručně spotřeba 8 kg/m2 - plné pokrytí</t>
  </si>
  <si>
    <t>pro oplechování komínů : (0,75+0,75)*2*1,05</t>
  </si>
  <si>
    <t>(0,9+0,9)*2*0,9</t>
  </si>
  <si>
    <t>(0,9+0,9)*2*1,4</t>
  </si>
  <si>
    <t>602014111</t>
  </si>
  <si>
    <t>Omítka jádrová Salith VC ručně tloušťka vrstvy 20 mm</t>
  </si>
  <si>
    <t>631361921</t>
  </si>
  <si>
    <t>Výztuž mazanin svařovanou sítí KA 16, drát d 4,0 mm, oko 100 x 100 mm</t>
  </si>
  <si>
    <t>t</t>
  </si>
  <si>
    <t>Začátek provozního součtu</t>
  </si>
  <si>
    <t xml:space="preserve">  0,75*0,75</t>
  </si>
  <si>
    <t xml:space="preserve">  0,9*0,9*2</t>
  </si>
  <si>
    <t>Konec provozního součtu</t>
  </si>
  <si>
    <t>2,1825*1,99*1,1/1000</t>
  </si>
  <si>
    <t>941941031</t>
  </si>
  <si>
    <t>Montáž lešení lehkého řadového s podlahami, š. do 1 m, výšky do 10 m lešení rámové pronajaté</t>
  </si>
  <si>
    <t>21,530*2*6</t>
  </si>
  <si>
    <t>941941111</t>
  </si>
  <si>
    <t>Pronájem lešení za den</t>
  </si>
  <si>
    <t>21,530*2*6*30</t>
  </si>
  <si>
    <t>941941831</t>
  </si>
  <si>
    <t>Demontáž lešení lehkého řadového s podlahami, š. do 1 m, výšky do 10 m</t>
  </si>
  <si>
    <t>941955003</t>
  </si>
  <si>
    <t>Lešení lehké pomocné, výška podlahy do 2,5 m</t>
  </si>
  <si>
    <t>21,5*10,5</t>
  </si>
  <si>
    <t>944944011</t>
  </si>
  <si>
    <t>Montáž ochranné sítě z umělých vláken</t>
  </si>
  <si>
    <t>944944031</t>
  </si>
  <si>
    <t>Příplatek za každý měsíc použití sítí k pol. 4011</t>
  </si>
  <si>
    <t>944944081</t>
  </si>
  <si>
    <t>Demontáž ochranné sítě z umělých vláken</t>
  </si>
  <si>
    <t>944945012</t>
  </si>
  <si>
    <t>Montáž záchytné stříšky H 4,5 m, šířky do 2 m</t>
  </si>
  <si>
    <t>m</t>
  </si>
  <si>
    <t>944945192</t>
  </si>
  <si>
    <t>Příplatek za každý měsíc použ.stříšky, k pol. 5012</t>
  </si>
  <si>
    <t>4*30</t>
  </si>
  <si>
    <t>944945812</t>
  </si>
  <si>
    <t>Demontáž záchytné stříšky H 4,5 m, šířky do 2 m</t>
  </si>
  <si>
    <t>Odkaz na mn. položky pořadí 12 : 4,00000</t>
  </si>
  <si>
    <t>978023471</t>
  </si>
  <si>
    <t>Vysekání a úprava spár zdiva cihelného komínového</t>
  </si>
  <si>
    <t>(0,75+0,75)*2*1,05</t>
  </si>
  <si>
    <t>999281108</t>
  </si>
  <si>
    <t>Přesun hmot pro opravy a údržbu do výšky 12 m</t>
  </si>
  <si>
    <t>Přesun hmot</t>
  </si>
  <si>
    <t>POL7_</t>
  </si>
  <si>
    <t>762332110</t>
  </si>
  <si>
    <t>Montáž vázaných krovů pravidelných, plochy do 120 cm2</t>
  </si>
  <si>
    <t>Vyztužení krovu : 14,5</t>
  </si>
  <si>
    <t>762332120</t>
  </si>
  <si>
    <t>Montáž vázaných krovů pravidelných, plochy do 224 cm2</t>
  </si>
  <si>
    <t>Výměna konstrukce krovu : 15</t>
  </si>
  <si>
    <t>762341210</t>
  </si>
  <si>
    <t>Montáž bednění střech rovných, prkna hrubá na sraz</t>
  </si>
  <si>
    <t xml:space="preserve">  výměna bednění z 30% : 7,5*21,53*2-5*5</t>
  </si>
  <si>
    <t xml:space="preserve">  (1,5+5)*4</t>
  </si>
  <si>
    <t>323,95*0,3</t>
  </si>
  <si>
    <t>762341620</t>
  </si>
  <si>
    <t>Montáž bednění okapových říms z palubek pero-drážka</t>
  </si>
  <si>
    <t>podbití přesahu střechy : 2*2*0,2</t>
  </si>
  <si>
    <t>21,53*2*0,3</t>
  </si>
  <si>
    <t>762341811</t>
  </si>
  <si>
    <t>Demontáž bednění střech rovných z prken hrubých</t>
  </si>
  <si>
    <t>Odkaz na mn. položky pořadí 19 : 97,18500</t>
  </si>
  <si>
    <t>762395000</t>
  </si>
  <si>
    <t>Spojovací a ochranné prostředky pro střechy</t>
  </si>
  <si>
    <t>m3</t>
  </si>
  <si>
    <t>Odkaz na mn. položky pořadí 26 : 0,12006</t>
  </si>
  <si>
    <t>Odkaz na mn. položky pořadí 27 : 0,23760</t>
  </si>
  <si>
    <t>Odkaz na mn. položky pořadí 25 : 1,15745</t>
  </si>
  <si>
    <t>762911111</t>
  </si>
  <si>
    <t>Impregnace řeziva máčením Bochemit QB</t>
  </si>
  <si>
    <t xml:space="preserve">909      </t>
  </si>
  <si>
    <t>Hzs-nezmeritelne stavebni prace</t>
  </si>
  <si>
    <t>h</t>
  </si>
  <si>
    <t>Prav.M</t>
  </si>
  <si>
    <t>HZS</t>
  </si>
  <si>
    <t>POL10_</t>
  </si>
  <si>
    <t>60511080</t>
  </si>
  <si>
    <t>Řezivo středové SM/BO jakost I tl. 18 - 40 mm, š. nad 80 mm, 3 - 6 m</t>
  </si>
  <si>
    <t>SPCM</t>
  </si>
  <si>
    <t>Specifikace</t>
  </si>
  <si>
    <t>POL3_</t>
  </si>
  <si>
    <t>bednění střechy : 301,42*0,4*0,024*0,4</t>
  </si>
  <si>
    <t>605152003R</t>
  </si>
  <si>
    <t>Hranol stavební SM do 100 x 120 mm, 1 - 4 m</t>
  </si>
  <si>
    <t>Vlastní</t>
  </si>
  <si>
    <t>Vyztužení krovu : 14,5*0,06*0,12*1,15</t>
  </si>
  <si>
    <t>60515231</t>
  </si>
  <si>
    <t>Hranol stavební SM do 120 x 120 mm, 6 - 10 m</t>
  </si>
  <si>
    <t>Výměna konstrukce krovu : 15*0,12*0,12*1,1</t>
  </si>
  <si>
    <t>61189997R1</t>
  </si>
  <si>
    <t>Palubka SM jakost A/B, tl. 22 mm, šířka 146 mm</t>
  </si>
  <si>
    <t xml:space="preserve">  bednění okapových říms : 2*2*0,2</t>
  </si>
  <si>
    <t xml:space="preserve">  21,53*2*0,3</t>
  </si>
  <si>
    <t>13,718*1,2</t>
  </si>
  <si>
    <t>998762202</t>
  </si>
  <si>
    <t>Přesun hmot pro tesařské konstrukce, výšky do 12 m</t>
  </si>
  <si>
    <t>764322220</t>
  </si>
  <si>
    <t>Oplechování okapů z Pz plechu, rš 330 mm, šikmá střecha</t>
  </si>
  <si>
    <t>764333230</t>
  </si>
  <si>
    <t>Lemování zdí z Pz plechu, rš 330 mm</t>
  </si>
  <si>
    <t>764352203</t>
  </si>
  <si>
    <t>Žlaby podokapní půlkruhové z Pz plechu, rš 330 mm</t>
  </si>
  <si>
    <t>764391220</t>
  </si>
  <si>
    <t>Závětrná lišta z Pz plechu, rš 330 mm</t>
  </si>
  <si>
    <t>764392230</t>
  </si>
  <si>
    <t>Úžlabí z Pz plechu, rš 400 mm</t>
  </si>
  <si>
    <t>764393220</t>
  </si>
  <si>
    <t>Hřeben střechy z Pz plechu, rš 330 mm</t>
  </si>
  <si>
    <t>764454202</t>
  </si>
  <si>
    <t>Odpadní trouby kruhové z Pz plechu, průměr 100 mm</t>
  </si>
  <si>
    <t>764817150</t>
  </si>
  <si>
    <t>Oplechování zdí (atik) z lakovaného Pz plechu, rš 500 mm</t>
  </si>
  <si>
    <t>4*7,5</t>
  </si>
  <si>
    <t>764775314</t>
  </si>
  <si>
    <t>Střešní výlez z lakovaného Al plechu rozměr 600 x 600 mm</t>
  </si>
  <si>
    <t>kus</t>
  </si>
  <si>
    <t>764311821</t>
  </si>
  <si>
    <t>Demontáž krytiny z tabulí 2 x 1 m, plochy do 25 m2, šikmá střecha sklon do 30°</t>
  </si>
  <si>
    <t>1*6,5</t>
  </si>
  <si>
    <t>764322830</t>
  </si>
  <si>
    <t>Demontáž oplechování okapů, rš 400 mm, šikmá střecha sklon do 30°</t>
  </si>
  <si>
    <t>764331830</t>
  </si>
  <si>
    <t>Demontáž lemování zdí, rš 250 a 330 mm, šikmá střecha sklon do 30°</t>
  </si>
  <si>
    <t>764351836</t>
  </si>
  <si>
    <t>Demontáž háků žlabů, šikmá střecha sklon do 30°</t>
  </si>
  <si>
    <t>764352810</t>
  </si>
  <si>
    <t>Demontáž žlabů půlkruhových rovných, rš 330 mm, šikmá střecha sklon do 30°</t>
  </si>
  <si>
    <t>764359810</t>
  </si>
  <si>
    <t>Demontáž kotlíku kónického, šikmá střecha sklon do 30°</t>
  </si>
  <si>
    <t>764361810</t>
  </si>
  <si>
    <t>Demontáž střešního okna, šikmá střecha sklon do 30°</t>
  </si>
  <si>
    <t>764391820</t>
  </si>
  <si>
    <t>Demontáž závětrné lišty, rš 250 a 330 mm, šikmá střecha sklon do 30°</t>
  </si>
  <si>
    <t>764392840</t>
  </si>
  <si>
    <t>Demontáž úžlabí, rš 500 mm, šikmá střecha sklon do 30°</t>
  </si>
  <si>
    <t>764393831</t>
  </si>
  <si>
    <t>Demontáž hřebene střechy, rš do 400 mm, šikmá střecha sklon do 45°</t>
  </si>
  <si>
    <t>764453842</t>
  </si>
  <si>
    <t>Demontáž kolen horních dvojitých, průměr 75 a 100 mm</t>
  </si>
  <si>
    <t>764454801</t>
  </si>
  <si>
    <t>Demontáž odpadních kruhových trub, průměr 75 a 100 mm</t>
  </si>
  <si>
    <t>764422113R00</t>
  </si>
  <si>
    <t>Montáž opláštění - oplechování komínů</t>
  </si>
  <si>
    <t>soubor</t>
  </si>
  <si>
    <t>553530031</t>
  </si>
  <si>
    <t>Okno výlezové 600 x 600 mm</t>
  </si>
  <si>
    <t>998764202</t>
  </si>
  <si>
    <t>Přesun hmot pro klempířské konstrukce, v objektech výšky do 12 m</t>
  </si>
  <si>
    <t>765321810</t>
  </si>
  <si>
    <t>Demontáž azbestocement.čtverců na bednění, do suti</t>
  </si>
  <si>
    <t>7,5*21,53*2-5*5</t>
  </si>
  <si>
    <t>(1,5+5)*4</t>
  </si>
  <si>
    <t>765366211</t>
  </si>
  <si>
    <t>Krytina z plastové břidlice tvaru česká šablona</t>
  </si>
  <si>
    <t>765799301</t>
  </si>
  <si>
    <t xml:space="preserve">Demontáž podstřešní fólie </t>
  </si>
  <si>
    <t>765901001</t>
  </si>
  <si>
    <t>Montáž podstřešní fólie</t>
  </si>
  <si>
    <t>765 R1</t>
  </si>
  <si>
    <t>Odvětrácí komplet kanalizace</t>
  </si>
  <si>
    <t xml:space="preserve">sada  </t>
  </si>
  <si>
    <t>765319821RT2</t>
  </si>
  <si>
    <t>Univerzální stoupací komplet rošt 80cm</t>
  </si>
  <si>
    <t>28350067</t>
  </si>
  <si>
    <t>Hlavice odvětrávací plastová 400 x 400 mm</t>
  </si>
  <si>
    <t>673522152</t>
  </si>
  <si>
    <t xml:space="preserve">Fólie hydroizolační </t>
  </si>
  <si>
    <t xml:space="preserve">  7,5*21,53*2-5*5</t>
  </si>
  <si>
    <t>323,95*1,2</t>
  </si>
  <si>
    <t>783726701R00</t>
  </si>
  <si>
    <t>Nátěr lazurovací tesařských konstr. 2x lak</t>
  </si>
  <si>
    <t>979990201</t>
  </si>
  <si>
    <t>Poplatek za uložení suti - azbestocementové výrobky, skupina odpadu 170605</t>
  </si>
  <si>
    <t>0,014*323,95</t>
  </si>
  <si>
    <t>979081111</t>
  </si>
  <si>
    <t>Odvoz suti a vybour. hmot na skládku do 1 km</t>
  </si>
  <si>
    <t>Přesun suti</t>
  </si>
  <si>
    <t>POL8_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</si>
  <si>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</si>
  <si>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</si>
  <si>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</si>
  <si>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</si>
  <si>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</si>
  <si>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</si>
  <si>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979990107</t>
  </si>
  <si>
    <t>Poplatek za uložení suti - směs betonu, cihel, dřeva, skupina odpadu 170904</t>
  </si>
  <si>
    <t>005121010R</t>
  </si>
  <si>
    <t>Vybudování zařízení staveniště</t>
  </si>
  <si>
    <t>Soubor</t>
  </si>
  <si>
    <t>VRN</t>
  </si>
  <si>
    <t>POL99_2</t>
  </si>
  <si>
    <t>005121030R</t>
  </si>
  <si>
    <t>Odstranění zařízení staveniště</t>
  </si>
  <si>
    <t>005124010R</t>
  </si>
  <si>
    <t>Koordinační činnost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</si>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</sst>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opLeftCell="A4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V3e+g+ntRFBsVtfBODiBVrJDWBWNSqAvBXErQnlapXkGUgM3/CfcfNuGrlC/cWiQO8DucMRT8VX4hfZ+4Oag8w==" saltValue="7EGOeyYMhwRm7kh5iC100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26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5">
      <c r="A4" s="111">
        <v>1483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SUMIF(F49:F58,A16,I49:I58)+SUMIF(F49:F58,"PSU",I49:I58)</f>
        <v>0</v>
      </c>
      <c r="J16" s="85"/>
    </row>
    <row r="17" spans="1:10" ht="23.25" customHeight="1" x14ac:dyDescent="0.25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SUMIF(F49:F58,A17,I49:I58)</f>
        <v>0</v>
      </c>
      <c r="J17" s="85"/>
    </row>
    <row r="18" spans="1:10" ht="23.25" customHeight="1" x14ac:dyDescent="0.25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SUMIF(F49:F58,A18,I49:I58)</f>
        <v>0</v>
      </c>
      <c r="J18" s="85"/>
    </row>
    <row r="19" spans="1:10" ht="23.25" customHeight="1" x14ac:dyDescent="0.25">
      <c r="A19" s="196" t="s">
        <v>74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SUMIF(F49:F58,A19,I49:I58)</f>
        <v>0</v>
      </c>
      <c r="J19" s="85"/>
    </row>
    <row r="20" spans="1:10" ht="23.25" customHeight="1" x14ac:dyDescent="0.25">
      <c r="A20" s="196" t="s">
        <v>75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SUMIF(F49:F58,A20,I49:I58)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50</v>
      </c>
      <c r="C39" s="147"/>
      <c r="D39" s="147"/>
      <c r="E39" s="147"/>
      <c r="F39" s="148">
        <f>'01 01 Pol'!AE159</f>
        <v>0</v>
      </c>
      <c r="G39" s="149">
        <f>'01 01 Pol'!AF159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2" t="s">
        <v>43</v>
      </c>
      <c r="C40" s="153" t="s">
        <v>45</v>
      </c>
      <c r="D40" s="153"/>
      <c r="E40" s="153"/>
      <c r="F40" s="154">
        <f>'01 01 Pol'!AE159</f>
        <v>0</v>
      </c>
      <c r="G40" s="155">
        <f>'01 01 Pol'!AF159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'01 01 Pol'!AE159</f>
        <v>0</v>
      </c>
      <c r="G41" s="150">
        <f>'01 01 Pol'!AF159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5">
      <c r="A42" s="136"/>
      <c r="B42" s="159" t="s">
        <v>51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6" x14ac:dyDescent="0.3">
      <c r="B46" s="175" t="s">
        <v>53</v>
      </c>
    </row>
    <row r="48" spans="1:10" ht="25.5" customHeight="1" x14ac:dyDescent="0.25">
      <c r="A48" s="177"/>
      <c r="B48" s="180" t="s">
        <v>18</v>
      </c>
      <c r="C48" s="180" t="s">
        <v>6</v>
      </c>
      <c r="D48" s="181"/>
      <c r="E48" s="181"/>
      <c r="F48" s="182" t="s">
        <v>54</v>
      </c>
      <c r="G48" s="182"/>
      <c r="H48" s="182"/>
      <c r="I48" s="182" t="s">
        <v>31</v>
      </c>
      <c r="J48" s="182" t="s">
        <v>0</v>
      </c>
    </row>
    <row r="49" spans="1:10" ht="36.75" customHeight="1" x14ac:dyDescent="0.25">
      <c r="A49" s="178"/>
      <c r="B49" s="183" t="s">
        <v>55</v>
      </c>
      <c r="C49" s="184" t="s">
        <v>56</v>
      </c>
      <c r="D49" s="185"/>
      <c r="E49" s="185"/>
      <c r="F49" s="192" t="s">
        <v>26</v>
      </c>
      <c r="G49" s="193"/>
      <c r="H49" s="193"/>
      <c r="I49" s="193">
        <f>'01 01 Pol'!G8</f>
        <v>0</v>
      </c>
      <c r="J49" s="189" t="str">
        <f>IF(I59=0,"",I49/I59*100)</f>
        <v/>
      </c>
    </row>
    <row r="50" spans="1:10" ht="36.75" customHeight="1" x14ac:dyDescent="0.25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01 Pol'!G26</f>
        <v>0</v>
      </c>
      <c r="J50" s="189" t="str">
        <f>IF(I59=0,"",I50/I59*100)</f>
        <v/>
      </c>
    </row>
    <row r="51" spans="1:10" ht="36.75" customHeight="1" x14ac:dyDescent="0.25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01 Pol'!G46</f>
        <v>0</v>
      </c>
      <c r="J51" s="189" t="str">
        <f>IF(I59=0,"",I51/I59*100)</f>
        <v/>
      </c>
    </row>
    <row r="52" spans="1:10" ht="36.75" customHeight="1" x14ac:dyDescent="0.25">
      <c r="A52" s="178"/>
      <c r="B52" s="183" t="s">
        <v>61</v>
      </c>
      <c r="C52" s="184" t="s">
        <v>62</v>
      </c>
      <c r="D52" s="185"/>
      <c r="E52" s="185"/>
      <c r="F52" s="192" t="s">
        <v>26</v>
      </c>
      <c r="G52" s="193"/>
      <c r="H52" s="193"/>
      <c r="I52" s="193">
        <f>'01 01 Pol'!G51</f>
        <v>0</v>
      </c>
      <c r="J52" s="189" t="str">
        <f>IF(I59=0,"",I52/I59*100)</f>
        <v/>
      </c>
    </row>
    <row r="53" spans="1:10" ht="36.75" customHeight="1" x14ac:dyDescent="0.25">
      <c r="A53" s="178"/>
      <c r="B53" s="183" t="s">
        <v>63</v>
      </c>
      <c r="C53" s="184" t="s">
        <v>64</v>
      </c>
      <c r="D53" s="185"/>
      <c r="E53" s="185"/>
      <c r="F53" s="192" t="s">
        <v>27</v>
      </c>
      <c r="G53" s="193"/>
      <c r="H53" s="193"/>
      <c r="I53" s="193">
        <f>'01 01 Pol'!G53</f>
        <v>0</v>
      </c>
      <c r="J53" s="189" t="str">
        <f>IF(I59=0,"",I53/I59*100)</f>
        <v/>
      </c>
    </row>
    <row r="54" spans="1:10" ht="36.75" customHeight="1" x14ac:dyDescent="0.25">
      <c r="A54" s="178"/>
      <c r="B54" s="183" t="s">
        <v>65</v>
      </c>
      <c r="C54" s="184" t="s">
        <v>66</v>
      </c>
      <c r="D54" s="185"/>
      <c r="E54" s="185"/>
      <c r="F54" s="192" t="s">
        <v>27</v>
      </c>
      <c r="G54" s="193"/>
      <c r="H54" s="193"/>
      <c r="I54" s="193">
        <f>'01 01 Pol'!G93</f>
        <v>0</v>
      </c>
      <c r="J54" s="189" t="str">
        <f>IF(I59=0,"",I54/I59*100)</f>
        <v/>
      </c>
    </row>
    <row r="55" spans="1:10" ht="36.75" customHeight="1" x14ac:dyDescent="0.25">
      <c r="A55" s="178"/>
      <c r="B55" s="183" t="s">
        <v>67</v>
      </c>
      <c r="C55" s="184" t="s">
        <v>68</v>
      </c>
      <c r="D55" s="185"/>
      <c r="E55" s="185"/>
      <c r="F55" s="192" t="s">
        <v>27</v>
      </c>
      <c r="G55" s="193"/>
      <c r="H55" s="193"/>
      <c r="I55" s="193">
        <f>'01 01 Pol'!G120</f>
        <v>0</v>
      </c>
      <c r="J55" s="189" t="str">
        <f>IF(I59=0,"",I55/I59*100)</f>
        <v/>
      </c>
    </row>
    <row r="56" spans="1:10" ht="36.75" customHeight="1" x14ac:dyDescent="0.25">
      <c r="A56" s="178"/>
      <c r="B56" s="183" t="s">
        <v>69</v>
      </c>
      <c r="C56" s="184" t="s">
        <v>70</v>
      </c>
      <c r="D56" s="185"/>
      <c r="E56" s="185"/>
      <c r="F56" s="192" t="s">
        <v>27</v>
      </c>
      <c r="G56" s="193"/>
      <c r="H56" s="193"/>
      <c r="I56" s="193">
        <f>'01 01 Pol'!G142</f>
        <v>0</v>
      </c>
      <c r="J56" s="189" t="str">
        <f>IF(I59=0,"",I56/I59*100)</f>
        <v/>
      </c>
    </row>
    <row r="57" spans="1:10" ht="36.75" customHeight="1" x14ac:dyDescent="0.25">
      <c r="A57" s="178"/>
      <c r="B57" s="183" t="s">
        <v>71</v>
      </c>
      <c r="C57" s="184" t="s">
        <v>72</v>
      </c>
      <c r="D57" s="185"/>
      <c r="E57" s="185"/>
      <c r="F57" s="192" t="s">
        <v>73</v>
      </c>
      <c r="G57" s="193"/>
      <c r="H57" s="193"/>
      <c r="I57" s="193">
        <f>'01 01 Pol'!G146</f>
        <v>0</v>
      </c>
      <c r="J57" s="189" t="str">
        <f>IF(I59=0,"",I57/I59*100)</f>
        <v/>
      </c>
    </row>
    <row r="58" spans="1:10" ht="36.75" customHeight="1" x14ac:dyDescent="0.25">
      <c r="A58" s="178"/>
      <c r="B58" s="183" t="s">
        <v>74</v>
      </c>
      <c r="C58" s="184" t="s">
        <v>29</v>
      </c>
      <c r="D58" s="185"/>
      <c r="E58" s="185"/>
      <c r="F58" s="192" t="s">
        <v>74</v>
      </c>
      <c r="G58" s="193"/>
      <c r="H58" s="193"/>
      <c r="I58" s="193">
        <f>'01 01 Pol'!G154</f>
        <v>0</v>
      </c>
      <c r="J58" s="189" t="str">
        <f>IF(I59=0,"",I58/I59*100)</f>
        <v/>
      </c>
    </row>
    <row r="59" spans="1:10" ht="25.5" customHeight="1" x14ac:dyDescent="0.25">
      <c r="A59" s="179"/>
      <c r="B59" s="186" t="s">
        <v>1</v>
      </c>
      <c r="C59" s="187"/>
      <c r="D59" s="188"/>
      <c r="E59" s="188"/>
      <c r="F59" s="194"/>
      <c r="G59" s="195"/>
      <c r="H59" s="195"/>
      <c r="I59" s="195">
        <f>SUM(I49:I58)</f>
        <v>0</v>
      </c>
      <c r="J59" s="190">
        <f>SUM(J49:J58)</f>
        <v>0</v>
      </c>
    </row>
    <row r="60" spans="1:10" x14ac:dyDescent="0.25">
      <c r="F60" s="135"/>
      <c r="G60" s="135"/>
      <c r="H60" s="135"/>
      <c r="I60" s="135"/>
      <c r="J60" s="191"/>
    </row>
    <row r="61" spans="1:10" x14ac:dyDescent="0.25">
      <c r="F61" s="135"/>
      <c r="G61" s="135"/>
      <c r="H61" s="135"/>
      <c r="I61" s="135"/>
      <c r="J61" s="191"/>
    </row>
    <row r="62" spans="1:10" x14ac:dyDescent="0.25">
      <c r="F62" s="135"/>
      <c r="G62" s="135"/>
      <c r="H62" s="135"/>
      <c r="I62" s="135"/>
      <c r="J62" s="191"/>
    </row>
  </sheetData>
  <sheetProtection algorithmName="SHA-512" hashValue="YLpb2AqNvQ1kLcDKxSdFCFwyVRjfD7cZg/IiTemN9JCFVkSRB6YUt7XhBlVVSV1jievkRpsn445VBzBVJIL25A==" saltValue="02R5fuW9UZMq+DA/er/wn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V8amlnaF2b5H9cJuohgHEAQI1T6mvG2+c/PhkI7flrRJaRgXlBQRzV4KjfyVAuUheI/wJyhlpbcaexyF8ZTv5A==" saltValue="QxUTPJy8o9rMuQN6WGzkt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6DBE-9769-41C8-AEB0-4AA40937AAD4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12" sqref="F12"/>
    </sheetView>
  </sheetViews>
  <sheetFormatPr defaultRowHeight="13.2" outlineLevelRow="3" x14ac:dyDescent="0.25"/>
  <cols>
    <col min="1" max="1" width="3.44140625" customWidth="1"/>
    <col min="2" max="2" width="12.664062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7" t="s">
        <v>7</v>
      </c>
      <c r="B1" s="197"/>
      <c r="C1" s="197"/>
      <c r="D1" s="197"/>
      <c r="E1" s="197"/>
      <c r="F1" s="197"/>
      <c r="G1" s="197"/>
      <c r="AG1" t="s">
        <v>76</v>
      </c>
    </row>
    <row r="2" spans="1:60" ht="25.05" customHeight="1" x14ac:dyDescent="0.25">
      <c r="A2" s="198" t="s">
        <v>8</v>
      </c>
      <c r="B2" s="49" t="s">
        <v>48</v>
      </c>
      <c r="C2" s="201" t="s">
        <v>49</v>
      </c>
      <c r="D2" s="199"/>
      <c r="E2" s="199"/>
      <c r="F2" s="199"/>
      <c r="G2" s="200"/>
      <c r="AG2" t="s">
        <v>77</v>
      </c>
    </row>
    <row r="3" spans="1:60" ht="25.05" customHeight="1" x14ac:dyDescent="0.25">
      <c r="A3" s="198" t="s">
        <v>9</v>
      </c>
      <c r="B3" s="49" t="s">
        <v>43</v>
      </c>
      <c r="C3" s="201" t="s">
        <v>45</v>
      </c>
      <c r="D3" s="199"/>
      <c r="E3" s="199"/>
      <c r="F3" s="199"/>
      <c r="G3" s="200"/>
      <c r="AC3" s="176" t="s">
        <v>77</v>
      </c>
      <c r="AG3" t="s">
        <v>78</v>
      </c>
    </row>
    <row r="4" spans="1:60" ht="25.05" customHeight="1" x14ac:dyDescent="0.25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79</v>
      </c>
    </row>
    <row r="5" spans="1:60" x14ac:dyDescent="0.25">
      <c r="D5" s="10"/>
    </row>
    <row r="6" spans="1:60" ht="39.6" x14ac:dyDescent="0.25">
      <c r="A6" s="208" t="s">
        <v>80</v>
      </c>
      <c r="B6" s="210" t="s">
        <v>81</v>
      </c>
      <c r="C6" s="210" t="s">
        <v>82</v>
      </c>
      <c r="D6" s="209" t="s">
        <v>83</v>
      </c>
      <c r="E6" s="208" t="s">
        <v>84</v>
      </c>
      <c r="F6" s="207" t="s">
        <v>85</v>
      </c>
      <c r="G6" s="208" t="s">
        <v>31</v>
      </c>
      <c r="H6" s="211" t="s">
        <v>32</v>
      </c>
      <c r="I6" s="211" t="s">
        <v>86</v>
      </c>
      <c r="J6" s="211" t="s">
        <v>33</v>
      </c>
      <c r="K6" s="211" t="s">
        <v>87</v>
      </c>
      <c r="L6" s="211" t="s">
        <v>88</v>
      </c>
      <c r="M6" s="211" t="s">
        <v>89</v>
      </c>
      <c r="N6" s="211" t="s">
        <v>90</v>
      </c>
      <c r="O6" s="211" t="s">
        <v>91</v>
      </c>
      <c r="P6" s="211" t="s">
        <v>92</v>
      </c>
      <c r="Q6" s="211" t="s">
        <v>93</v>
      </c>
      <c r="R6" s="211" t="s">
        <v>94</v>
      </c>
      <c r="S6" s="211" t="s">
        <v>95</v>
      </c>
      <c r="T6" s="211" t="s">
        <v>96</v>
      </c>
      <c r="U6" s="211" t="s">
        <v>97</v>
      </c>
      <c r="V6" s="211" t="s">
        <v>98</v>
      </c>
      <c r="W6" s="211" t="s">
        <v>99</v>
      </c>
      <c r="X6" s="211" t="s">
        <v>100</v>
      </c>
      <c r="Y6" s="211" t="s">
        <v>101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5">
      <c r="A8" s="241" t="s">
        <v>102</v>
      </c>
      <c r="B8" s="242" t="s">
        <v>55</v>
      </c>
      <c r="C8" s="261" t="s">
        <v>56</v>
      </c>
      <c r="D8" s="243"/>
      <c r="E8" s="244"/>
      <c r="F8" s="245"/>
      <c r="G8" s="246">
        <f>SUMIF(AG9:AG25,"&lt;&gt;NOR",G9:G25)</f>
        <v>0</v>
      </c>
      <c r="H8" s="240"/>
      <c r="I8" s="240">
        <f>SUM(I9:I25)</f>
        <v>0</v>
      </c>
      <c r="J8" s="240"/>
      <c r="K8" s="240">
        <f>SUM(K9:K25)</f>
        <v>0</v>
      </c>
      <c r="L8" s="240"/>
      <c r="M8" s="240">
        <f>SUM(M9:M25)</f>
        <v>0</v>
      </c>
      <c r="N8" s="239"/>
      <c r="O8" s="239">
        <f>SUM(O9:O25)</f>
        <v>1.05</v>
      </c>
      <c r="P8" s="239"/>
      <c r="Q8" s="239">
        <f>SUM(Q9:Q25)</f>
        <v>0</v>
      </c>
      <c r="R8" s="240"/>
      <c r="S8" s="240"/>
      <c r="T8" s="240"/>
      <c r="U8" s="240"/>
      <c r="V8" s="240">
        <f>SUM(V9:V25)</f>
        <v>12.9</v>
      </c>
      <c r="W8" s="240"/>
      <c r="X8" s="240"/>
      <c r="Y8" s="240"/>
      <c r="AG8" t="s">
        <v>103</v>
      </c>
    </row>
    <row r="9" spans="1:60" outlineLevel="1" x14ac:dyDescent="0.25">
      <c r="A9" s="248">
        <v>1</v>
      </c>
      <c r="B9" s="249" t="s">
        <v>104</v>
      </c>
      <c r="C9" s="262" t="s">
        <v>105</v>
      </c>
      <c r="D9" s="250" t="s">
        <v>106</v>
      </c>
      <c r="E9" s="251">
        <v>2.1825000000000001</v>
      </c>
      <c r="F9" s="252"/>
      <c r="G9" s="253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0.23183000000000001</v>
      </c>
      <c r="O9" s="232">
        <f>ROUND(E9*N9,2)</f>
        <v>0.51</v>
      </c>
      <c r="P9" s="232">
        <v>0</v>
      </c>
      <c r="Q9" s="232">
        <f>ROUND(E9*P9,2)</f>
        <v>0</v>
      </c>
      <c r="R9" s="233"/>
      <c r="S9" s="233" t="s">
        <v>107</v>
      </c>
      <c r="T9" s="233" t="s">
        <v>108</v>
      </c>
      <c r="U9" s="233">
        <v>2.5659999999999998</v>
      </c>
      <c r="V9" s="233">
        <f>ROUND(E9*U9,2)</f>
        <v>5.6</v>
      </c>
      <c r="W9" s="233"/>
      <c r="X9" s="233" t="s">
        <v>109</v>
      </c>
      <c r="Y9" s="233" t="s">
        <v>110</v>
      </c>
      <c r="Z9" s="212"/>
      <c r="AA9" s="212"/>
      <c r="AB9" s="212"/>
      <c r="AC9" s="212"/>
      <c r="AD9" s="212"/>
      <c r="AE9" s="212"/>
      <c r="AF9" s="212"/>
      <c r="AG9" s="212" t="s">
        <v>111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5">
      <c r="A10" s="229"/>
      <c r="B10" s="230"/>
      <c r="C10" s="263" t="s">
        <v>112</v>
      </c>
      <c r="D10" s="235"/>
      <c r="E10" s="236">
        <v>0.5625</v>
      </c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113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25">
      <c r="A11" s="229"/>
      <c r="B11" s="230"/>
      <c r="C11" s="263" t="s">
        <v>114</v>
      </c>
      <c r="D11" s="235"/>
      <c r="E11" s="236">
        <v>1.62</v>
      </c>
      <c r="F11" s="233"/>
      <c r="G11" s="233"/>
      <c r="H11" s="233"/>
      <c r="I11" s="233"/>
      <c r="J11" s="233"/>
      <c r="K11" s="233"/>
      <c r="L11" s="233"/>
      <c r="M11" s="233"/>
      <c r="N11" s="232"/>
      <c r="O11" s="232"/>
      <c r="P11" s="232"/>
      <c r="Q11" s="232"/>
      <c r="R11" s="233"/>
      <c r="S11" s="233"/>
      <c r="T11" s="233"/>
      <c r="U11" s="233"/>
      <c r="V11" s="233"/>
      <c r="W11" s="233"/>
      <c r="X11" s="233"/>
      <c r="Y11" s="233"/>
      <c r="Z11" s="212"/>
      <c r="AA11" s="212"/>
      <c r="AB11" s="212"/>
      <c r="AC11" s="212"/>
      <c r="AD11" s="212"/>
      <c r="AE11" s="212"/>
      <c r="AF11" s="212"/>
      <c r="AG11" s="212" t="s">
        <v>113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0.399999999999999" outlineLevel="1" x14ac:dyDescent="0.25">
      <c r="A12" s="248">
        <v>2</v>
      </c>
      <c r="B12" s="249" t="s">
        <v>115</v>
      </c>
      <c r="C12" s="262" t="s">
        <v>116</v>
      </c>
      <c r="D12" s="250" t="s">
        <v>106</v>
      </c>
      <c r="E12" s="251">
        <v>11.43</v>
      </c>
      <c r="F12" s="252"/>
      <c r="G12" s="253">
        <f>ROUND(E12*F12,2)</f>
        <v>0</v>
      </c>
      <c r="H12" s="234"/>
      <c r="I12" s="233">
        <f>ROUND(E12*H12,2)</f>
        <v>0</v>
      </c>
      <c r="J12" s="234"/>
      <c r="K12" s="233">
        <f>ROUND(E12*J12,2)</f>
        <v>0</v>
      </c>
      <c r="L12" s="233">
        <v>21</v>
      </c>
      <c r="M12" s="233">
        <f>G12*(1+L12/100)</f>
        <v>0</v>
      </c>
      <c r="N12" s="232">
        <v>8.9999999999999993E-3</v>
      </c>
      <c r="O12" s="232">
        <f>ROUND(E12*N12,2)</f>
        <v>0.1</v>
      </c>
      <c r="P12" s="232">
        <v>0</v>
      </c>
      <c r="Q12" s="232">
        <f>ROUND(E12*P12,2)</f>
        <v>0</v>
      </c>
      <c r="R12" s="233"/>
      <c r="S12" s="233" t="s">
        <v>107</v>
      </c>
      <c r="T12" s="233" t="s">
        <v>107</v>
      </c>
      <c r="U12" s="233">
        <v>0.152</v>
      </c>
      <c r="V12" s="233">
        <f>ROUND(E12*U12,2)</f>
        <v>1.74</v>
      </c>
      <c r="W12" s="233"/>
      <c r="X12" s="233" t="s">
        <v>109</v>
      </c>
      <c r="Y12" s="233" t="s">
        <v>110</v>
      </c>
      <c r="Z12" s="212"/>
      <c r="AA12" s="212"/>
      <c r="AB12" s="212"/>
      <c r="AC12" s="212"/>
      <c r="AD12" s="212"/>
      <c r="AE12" s="212"/>
      <c r="AF12" s="212"/>
      <c r="AG12" s="212" t="s">
        <v>111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5">
      <c r="A13" s="229"/>
      <c r="B13" s="230"/>
      <c r="C13" s="263" t="s">
        <v>117</v>
      </c>
      <c r="D13" s="235"/>
      <c r="E13" s="236">
        <v>3.15</v>
      </c>
      <c r="F13" s="233"/>
      <c r="G13" s="233"/>
      <c r="H13" s="233"/>
      <c r="I13" s="233"/>
      <c r="J13" s="233"/>
      <c r="K13" s="233"/>
      <c r="L13" s="233"/>
      <c r="M13" s="233"/>
      <c r="N13" s="232"/>
      <c r="O13" s="232"/>
      <c r="P13" s="232"/>
      <c r="Q13" s="232"/>
      <c r="R13" s="233"/>
      <c r="S13" s="233"/>
      <c r="T13" s="233"/>
      <c r="U13" s="233"/>
      <c r="V13" s="233"/>
      <c r="W13" s="233"/>
      <c r="X13" s="233"/>
      <c r="Y13" s="233"/>
      <c r="Z13" s="212"/>
      <c r="AA13" s="212"/>
      <c r="AB13" s="212"/>
      <c r="AC13" s="212"/>
      <c r="AD13" s="212"/>
      <c r="AE13" s="212"/>
      <c r="AF13" s="212"/>
      <c r="AG13" s="212" t="s">
        <v>113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5">
      <c r="A14" s="229"/>
      <c r="B14" s="230"/>
      <c r="C14" s="263" t="s">
        <v>118</v>
      </c>
      <c r="D14" s="235"/>
      <c r="E14" s="236">
        <v>3.24</v>
      </c>
      <c r="F14" s="233"/>
      <c r="G14" s="233"/>
      <c r="H14" s="233"/>
      <c r="I14" s="233"/>
      <c r="J14" s="233"/>
      <c r="K14" s="233"/>
      <c r="L14" s="233"/>
      <c r="M14" s="233"/>
      <c r="N14" s="232"/>
      <c r="O14" s="232"/>
      <c r="P14" s="232"/>
      <c r="Q14" s="232"/>
      <c r="R14" s="233"/>
      <c r="S14" s="233"/>
      <c r="T14" s="233"/>
      <c r="U14" s="233"/>
      <c r="V14" s="233"/>
      <c r="W14" s="233"/>
      <c r="X14" s="233"/>
      <c r="Y14" s="233"/>
      <c r="Z14" s="212"/>
      <c r="AA14" s="212"/>
      <c r="AB14" s="212"/>
      <c r="AC14" s="212"/>
      <c r="AD14" s="212"/>
      <c r="AE14" s="212"/>
      <c r="AF14" s="212"/>
      <c r="AG14" s="212" t="s">
        <v>113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5">
      <c r="A15" s="229"/>
      <c r="B15" s="230"/>
      <c r="C15" s="263" t="s">
        <v>119</v>
      </c>
      <c r="D15" s="235"/>
      <c r="E15" s="236">
        <v>5.04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2"/>
      <c r="AA15" s="212"/>
      <c r="AB15" s="212"/>
      <c r="AC15" s="212"/>
      <c r="AD15" s="212"/>
      <c r="AE15" s="212"/>
      <c r="AF15" s="212"/>
      <c r="AG15" s="212" t="s">
        <v>113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5">
      <c r="A16" s="248">
        <v>3</v>
      </c>
      <c r="B16" s="249" t="s">
        <v>120</v>
      </c>
      <c r="C16" s="262" t="s">
        <v>121</v>
      </c>
      <c r="D16" s="250" t="s">
        <v>106</v>
      </c>
      <c r="E16" s="251">
        <v>11.43</v>
      </c>
      <c r="F16" s="252"/>
      <c r="G16" s="253">
        <f>ROUND(E16*F16,2)</f>
        <v>0</v>
      </c>
      <c r="H16" s="234"/>
      <c r="I16" s="233">
        <f>ROUND(E16*H16,2)</f>
        <v>0</v>
      </c>
      <c r="J16" s="234"/>
      <c r="K16" s="233">
        <f>ROUND(E16*J16,2)</f>
        <v>0</v>
      </c>
      <c r="L16" s="233">
        <v>21</v>
      </c>
      <c r="M16" s="233">
        <f>G16*(1+L16/100)</f>
        <v>0</v>
      </c>
      <c r="N16" s="232">
        <v>3.7999999999999999E-2</v>
      </c>
      <c r="O16" s="232">
        <f>ROUND(E16*N16,2)</f>
        <v>0.43</v>
      </c>
      <c r="P16" s="232">
        <v>0</v>
      </c>
      <c r="Q16" s="232">
        <f>ROUND(E16*P16,2)</f>
        <v>0</v>
      </c>
      <c r="R16" s="233"/>
      <c r="S16" s="233" t="s">
        <v>107</v>
      </c>
      <c r="T16" s="233" t="s">
        <v>107</v>
      </c>
      <c r="U16" s="233">
        <v>0.48</v>
      </c>
      <c r="V16" s="233">
        <f>ROUND(E16*U16,2)</f>
        <v>5.49</v>
      </c>
      <c r="W16" s="233"/>
      <c r="X16" s="233" t="s">
        <v>109</v>
      </c>
      <c r="Y16" s="233" t="s">
        <v>110</v>
      </c>
      <c r="Z16" s="212"/>
      <c r="AA16" s="212"/>
      <c r="AB16" s="212"/>
      <c r="AC16" s="212"/>
      <c r="AD16" s="212"/>
      <c r="AE16" s="212"/>
      <c r="AF16" s="212"/>
      <c r="AG16" s="212" t="s">
        <v>111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5">
      <c r="A17" s="229"/>
      <c r="B17" s="230"/>
      <c r="C17" s="263" t="s">
        <v>117</v>
      </c>
      <c r="D17" s="235"/>
      <c r="E17" s="236">
        <v>3.15</v>
      </c>
      <c r="F17" s="233"/>
      <c r="G17" s="233"/>
      <c r="H17" s="233"/>
      <c r="I17" s="233"/>
      <c r="J17" s="233"/>
      <c r="K17" s="233"/>
      <c r="L17" s="233"/>
      <c r="M17" s="233"/>
      <c r="N17" s="232"/>
      <c r="O17" s="232"/>
      <c r="P17" s="232"/>
      <c r="Q17" s="232"/>
      <c r="R17" s="233"/>
      <c r="S17" s="233"/>
      <c r="T17" s="233"/>
      <c r="U17" s="233"/>
      <c r="V17" s="233"/>
      <c r="W17" s="233"/>
      <c r="X17" s="233"/>
      <c r="Y17" s="233"/>
      <c r="Z17" s="212"/>
      <c r="AA17" s="212"/>
      <c r="AB17" s="212"/>
      <c r="AC17" s="212"/>
      <c r="AD17" s="212"/>
      <c r="AE17" s="212"/>
      <c r="AF17" s="212"/>
      <c r="AG17" s="212" t="s">
        <v>113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5">
      <c r="A18" s="229"/>
      <c r="B18" s="230"/>
      <c r="C18" s="263" t="s">
        <v>118</v>
      </c>
      <c r="D18" s="235"/>
      <c r="E18" s="236">
        <v>3.24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2"/>
      <c r="AA18" s="212"/>
      <c r="AB18" s="212"/>
      <c r="AC18" s="212"/>
      <c r="AD18" s="212"/>
      <c r="AE18" s="212"/>
      <c r="AF18" s="212"/>
      <c r="AG18" s="212" t="s">
        <v>113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5">
      <c r="A19" s="229"/>
      <c r="B19" s="230"/>
      <c r="C19" s="263" t="s">
        <v>119</v>
      </c>
      <c r="D19" s="235"/>
      <c r="E19" s="236">
        <v>5.04</v>
      </c>
      <c r="F19" s="233"/>
      <c r="G19" s="233"/>
      <c r="H19" s="233"/>
      <c r="I19" s="233"/>
      <c r="J19" s="233"/>
      <c r="K19" s="233"/>
      <c r="L19" s="233"/>
      <c r="M19" s="233"/>
      <c r="N19" s="232"/>
      <c r="O19" s="232"/>
      <c r="P19" s="232"/>
      <c r="Q19" s="232"/>
      <c r="R19" s="233"/>
      <c r="S19" s="233"/>
      <c r="T19" s="233"/>
      <c r="U19" s="233"/>
      <c r="V19" s="233"/>
      <c r="W19" s="233"/>
      <c r="X19" s="233"/>
      <c r="Y19" s="233"/>
      <c r="Z19" s="212"/>
      <c r="AA19" s="212"/>
      <c r="AB19" s="212"/>
      <c r="AC19" s="212"/>
      <c r="AD19" s="212"/>
      <c r="AE19" s="212"/>
      <c r="AF19" s="212"/>
      <c r="AG19" s="212" t="s">
        <v>113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ht="20.399999999999999" outlineLevel="1" x14ac:dyDescent="0.25">
      <c r="A20" s="248">
        <v>4</v>
      </c>
      <c r="B20" s="249" t="s">
        <v>122</v>
      </c>
      <c r="C20" s="262" t="s">
        <v>123</v>
      </c>
      <c r="D20" s="250" t="s">
        <v>124</v>
      </c>
      <c r="E20" s="251">
        <v>4.7800000000000004E-3</v>
      </c>
      <c r="F20" s="252"/>
      <c r="G20" s="253">
        <f>ROUND(E20*F20,2)</f>
        <v>0</v>
      </c>
      <c r="H20" s="234"/>
      <c r="I20" s="233">
        <f>ROUND(E20*H20,2)</f>
        <v>0</v>
      </c>
      <c r="J20" s="234"/>
      <c r="K20" s="233">
        <f>ROUND(E20*J20,2)</f>
        <v>0</v>
      </c>
      <c r="L20" s="233">
        <v>21</v>
      </c>
      <c r="M20" s="233">
        <f>G20*(1+L20/100)</f>
        <v>0</v>
      </c>
      <c r="N20" s="232">
        <v>1.0591900000000001</v>
      </c>
      <c r="O20" s="232">
        <f>ROUND(E20*N20,2)</f>
        <v>0.01</v>
      </c>
      <c r="P20" s="232">
        <v>0</v>
      </c>
      <c r="Q20" s="232">
        <f>ROUND(E20*P20,2)</f>
        <v>0</v>
      </c>
      <c r="R20" s="233"/>
      <c r="S20" s="233" t="s">
        <v>107</v>
      </c>
      <c r="T20" s="233" t="s">
        <v>107</v>
      </c>
      <c r="U20" s="233">
        <v>15.231</v>
      </c>
      <c r="V20" s="233">
        <f>ROUND(E20*U20,2)</f>
        <v>7.0000000000000007E-2</v>
      </c>
      <c r="W20" s="233"/>
      <c r="X20" s="233" t="s">
        <v>109</v>
      </c>
      <c r="Y20" s="233" t="s">
        <v>110</v>
      </c>
      <c r="Z20" s="212"/>
      <c r="AA20" s="212"/>
      <c r="AB20" s="212"/>
      <c r="AC20" s="212"/>
      <c r="AD20" s="212"/>
      <c r="AE20" s="212"/>
      <c r="AF20" s="212"/>
      <c r="AG20" s="212" t="s">
        <v>111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5">
      <c r="A21" s="229"/>
      <c r="B21" s="230"/>
      <c r="C21" s="264" t="s">
        <v>125</v>
      </c>
      <c r="D21" s="237"/>
      <c r="E21" s="238"/>
      <c r="F21" s="233"/>
      <c r="G21" s="233"/>
      <c r="H21" s="233"/>
      <c r="I21" s="233"/>
      <c r="J21" s="233"/>
      <c r="K21" s="233"/>
      <c r="L21" s="233"/>
      <c r="M21" s="233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212"/>
      <c r="AA21" s="212"/>
      <c r="AB21" s="212"/>
      <c r="AC21" s="212"/>
      <c r="AD21" s="212"/>
      <c r="AE21" s="212"/>
      <c r="AF21" s="212"/>
      <c r="AG21" s="212" t="s">
        <v>113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5">
      <c r="A22" s="229"/>
      <c r="B22" s="230"/>
      <c r="C22" s="265" t="s">
        <v>126</v>
      </c>
      <c r="D22" s="237"/>
      <c r="E22" s="238">
        <v>0.5625</v>
      </c>
      <c r="F22" s="233"/>
      <c r="G22" s="233"/>
      <c r="H22" s="233"/>
      <c r="I22" s="233"/>
      <c r="J22" s="233"/>
      <c r="K22" s="233"/>
      <c r="L22" s="233"/>
      <c r="M22" s="233"/>
      <c r="N22" s="232"/>
      <c r="O22" s="232"/>
      <c r="P22" s="232"/>
      <c r="Q22" s="232"/>
      <c r="R22" s="233"/>
      <c r="S22" s="233"/>
      <c r="T22" s="233"/>
      <c r="U22" s="233"/>
      <c r="V22" s="233"/>
      <c r="W22" s="233"/>
      <c r="X22" s="233"/>
      <c r="Y22" s="233"/>
      <c r="Z22" s="212"/>
      <c r="AA22" s="212"/>
      <c r="AB22" s="212"/>
      <c r="AC22" s="212"/>
      <c r="AD22" s="212"/>
      <c r="AE22" s="212"/>
      <c r="AF22" s="212"/>
      <c r="AG22" s="212" t="s">
        <v>113</v>
      </c>
      <c r="AH22" s="212">
        <v>2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 x14ac:dyDescent="0.25">
      <c r="A23" s="229"/>
      <c r="B23" s="230"/>
      <c r="C23" s="265" t="s">
        <v>127</v>
      </c>
      <c r="D23" s="237"/>
      <c r="E23" s="238">
        <v>1.62</v>
      </c>
      <c r="F23" s="233"/>
      <c r="G23" s="233"/>
      <c r="H23" s="233"/>
      <c r="I23" s="233"/>
      <c r="J23" s="233"/>
      <c r="K23" s="233"/>
      <c r="L23" s="233"/>
      <c r="M23" s="233"/>
      <c r="N23" s="232"/>
      <c r="O23" s="232"/>
      <c r="P23" s="232"/>
      <c r="Q23" s="232"/>
      <c r="R23" s="233"/>
      <c r="S23" s="233"/>
      <c r="T23" s="233"/>
      <c r="U23" s="233"/>
      <c r="V23" s="233"/>
      <c r="W23" s="233"/>
      <c r="X23" s="233"/>
      <c r="Y23" s="233"/>
      <c r="Z23" s="212"/>
      <c r="AA23" s="212"/>
      <c r="AB23" s="212"/>
      <c r="AC23" s="212"/>
      <c r="AD23" s="212"/>
      <c r="AE23" s="212"/>
      <c r="AF23" s="212"/>
      <c r="AG23" s="212" t="s">
        <v>113</v>
      </c>
      <c r="AH23" s="212">
        <v>2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5">
      <c r="A24" s="229"/>
      <c r="B24" s="230"/>
      <c r="C24" s="264" t="s">
        <v>128</v>
      </c>
      <c r="D24" s="237"/>
      <c r="E24" s="238"/>
      <c r="F24" s="233"/>
      <c r="G24" s="233"/>
      <c r="H24" s="233"/>
      <c r="I24" s="233"/>
      <c r="J24" s="233"/>
      <c r="K24" s="233"/>
      <c r="L24" s="233"/>
      <c r="M24" s="233"/>
      <c r="N24" s="232"/>
      <c r="O24" s="232"/>
      <c r="P24" s="232"/>
      <c r="Q24" s="232"/>
      <c r="R24" s="233"/>
      <c r="S24" s="233"/>
      <c r="T24" s="233"/>
      <c r="U24" s="233"/>
      <c r="V24" s="233"/>
      <c r="W24" s="233"/>
      <c r="X24" s="233"/>
      <c r="Y24" s="233"/>
      <c r="Z24" s="212"/>
      <c r="AA24" s="212"/>
      <c r="AB24" s="212"/>
      <c r="AC24" s="212"/>
      <c r="AD24" s="212"/>
      <c r="AE24" s="212"/>
      <c r="AF24" s="212"/>
      <c r="AG24" s="212" t="s">
        <v>113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5">
      <c r="A25" s="229"/>
      <c r="B25" s="230"/>
      <c r="C25" s="263" t="s">
        <v>129</v>
      </c>
      <c r="D25" s="235"/>
      <c r="E25" s="236">
        <v>4.7800000000000004E-3</v>
      </c>
      <c r="F25" s="233"/>
      <c r="G25" s="233"/>
      <c r="H25" s="233"/>
      <c r="I25" s="233"/>
      <c r="J25" s="233"/>
      <c r="K25" s="233"/>
      <c r="L25" s="233"/>
      <c r="M25" s="233"/>
      <c r="N25" s="232"/>
      <c r="O25" s="232"/>
      <c r="P25" s="232"/>
      <c r="Q25" s="232"/>
      <c r="R25" s="233"/>
      <c r="S25" s="233"/>
      <c r="T25" s="233"/>
      <c r="U25" s="233"/>
      <c r="V25" s="233"/>
      <c r="W25" s="233"/>
      <c r="X25" s="233"/>
      <c r="Y25" s="233"/>
      <c r="Z25" s="212"/>
      <c r="AA25" s="212"/>
      <c r="AB25" s="212"/>
      <c r="AC25" s="212"/>
      <c r="AD25" s="212"/>
      <c r="AE25" s="212"/>
      <c r="AF25" s="212"/>
      <c r="AG25" s="212" t="s">
        <v>113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x14ac:dyDescent="0.25">
      <c r="A26" s="241" t="s">
        <v>102</v>
      </c>
      <c r="B26" s="242" t="s">
        <v>57</v>
      </c>
      <c r="C26" s="261" t="s">
        <v>58</v>
      </c>
      <c r="D26" s="243"/>
      <c r="E26" s="244"/>
      <c r="F26" s="245"/>
      <c r="G26" s="246">
        <f>SUMIF(AG27:AG45,"&lt;&gt;NOR",G27:G45)</f>
        <v>0</v>
      </c>
      <c r="H26" s="240"/>
      <c r="I26" s="240">
        <f>SUM(I27:I45)</f>
        <v>0</v>
      </c>
      <c r="J26" s="240"/>
      <c r="K26" s="240">
        <f>SUM(K27:K45)</f>
        <v>0</v>
      </c>
      <c r="L26" s="240"/>
      <c r="M26" s="240">
        <f>SUM(M27:M45)</f>
        <v>0</v>
      </c>
      <c r="N26" s="239"/>
      <c r="O26" s="239">
        <f>SUM(O27:O45)</f>
        <v>6.42</v>
      </c>
      <c r="P26" s="239"/>
      <c r="Q26" s="239">
        <f>SUM(Q27:Q45)</f>
        <v>0</v>
      </c>
      <c r="R26" s="240"/>
      <c r="S26" s="240"/>
      <c r="T26" s="240"/>
      <c r="U26" s="240"/>
      <c r="V26" s="240">
        <f>SUM(V27:V45)</f>
        <v>113.7</v>
      </c>
      <c r="W26" s="240"/>
      <c r="X26" s="240"/>
      <c r="Y26" s="240"/>
      <c r="AG26" t="s">
        <v>103</v>
      </c>
    </row>
    <row r="27" spans="1:60" ht="20.399999999999999" outlineLevel="1" x14ac:dyDescent="0.25">
      <c r="A27" s="248">
        <v>5</v>
      </c>
      <c r="B27" s="249" t="s">
        <v>130</v>
      </c>
      <c r="C27" s="262" t="s">
        <v>131</v>
      </c>
      <c r="D27" s="250" t="s">
        <v>106</v>
      </c>
      <c r="E27" s="251">
        <v>258.36</v>
      </c>
      <c r="F27" s="252"/>
      <c r="G27" s="253">
        <f>ROUND(E27*F27,2)</f>
        <v>0</v>
      </c>
      <c r="H27" s="234"/>
      <c r="I27" s="233">
        <f>ROUND(E27*H27,2)</f>
        <v>0</v>
      </c>
      <c r="J27" s="234"/>
      <c r="K27" s="233">
        <f>ROUND(E27*J27,2)</f>
        <v>0</v>
      </c>
      <c r="L27" s="233">
        <v>21</v>
      </c>
      <c r="M27" s="233">
        <f>G27*(1+L27/100)</f>
        <v>0</v>
      </c>
      <c r="N27" s="232">
        <v>1.8380000000000001E-2</v>
      </c>
      <c r="O27" s="232">
        <f>ROUND(E27*N27,2)</f>
        <v>4.75</v>
      </c>
      <c r="P27" s="232">
        <v>0</v>
      </c>
      <c r="Q27" s="232">
        <f>ROUND(E27*P27,2)</f>
        <v>0</v>
      </c>
      <c r="R27" s="233"/>
      <c r="S27" s="233" t="s">
        <v>107</v>
      </c>
      <c r="T27" s="233" t="s">
        <v>107</v>
      </c>
      <c r="U27" s="233">
        <v>0.09</v>
      </c>
      <c r="V27" s="233">
        <f>ROUND(E27*U27,2)</f>
        <v>23.25</v>
      </c>
      <c r="W27" s="233"/>
      <c r="X27" s="233" t="s">
        <v>109</v>
      </c>
      <c r="Y27" s="233" t="s">
        <v>110</v>
      </c>
      <c r="Z27" s="212"/>
      <c r="AA27" s="212"/>
      <c r="AB27" s="212"/>
      <c r="AC27" s="212"/>
      <c r="AD27" s="212"/>
      <c r="AE27" s="212"/>
      <c r="AF27" s="212"/>
      <c r="AG27" s="212" t="s">
        <v>111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5">
      <c r="A28" s="229"/>
      <c r="B28" s="230"/>
      <c r="C28" s="263" t="s">
        <v>132</v>
      </c>
      <c r="D28" s="235"/>
      <c r="E28" s="236">
        <v>258.36</v>
      </c>
      <c r="F28" s="233"/>
      <c r="G28" s="233"/>
      <c r="H28" s="233"/>
      <c r="I28" s="233"/>
      <c r="J28" s="233"/>
      <c r="K28" s="233"/>
      <c r="L28" s="233"/>
      <c r="M28" s="233"/>
      <c r="N28" s="232"/>
      <c r="O28" s="232"/>
      <c r="P28" s="232"/>
      <c r="Q28" s="232"/>
      <c r="R28" s="233"/>
      <c r="S28" s="233"/>
      <c r="T28" s="233"/>
      <c r="U28" s="233"/>
      <c r="V28" s="233"/>
      <c r="W28" s="233"/>
      <c r="X28" s="233"/>
      <c r="Y28" s="233"/>
      <c r="Z28" s="212"/>
      <c r="AA28" s="212"/>
      <c r="AB28" s="212"/>
      <c r="AC28" s="212"/>
      <c r="AD28" s="212"/>
      <c r="AE28" s="212"/>
      <c r="AF28" s="212"/>
      <c r="AG28" s="212" t="s">
        <v>113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5">
      <c r="A29" s="248">
        <v>6</v>
      </c>
      <c r="B29" s="249" t="s">
        <v>133</v>
      </c>
      <c r="C29" s="262" t="s">
        <v>134</v>
      </c>
      <c r="D29" s="250" t="s">
        <v>106</v>
      </c>
      <c r="E29" s="251">
        <v>7750.8</v>
      </c>
      <c r="F29" s="252"/>
      <c r="G29" s="253">
        <f>ROUND(E29*F29,2)</f>
        <v>0</v>
      </c>
      <c r="H29" s="234"/>
      <c r="I29" s="233">
        <f>ROUND(E29*H29,2)</f>
        <v>0</v>
      </c>
      <c r="J29" s="234"/>
      <c r="K29" s="233">
        <f>ROUND(E29*J29,2)</f>
        <v>0</v>
      </c>
      <c r="L29" s="233">
        <v>21</v>
      </c>
      <c r="M29" s="233">
        <f>G29*(1+L29/100)</f>
        <v>0</v>
      </c>
      <c r="N29" s="232">
        <v>0</v>
      </c>
      <c r="O29" s="232">
        <f>ROUND(E29*N29,2)</f>
        <v>0</v>
      </c>
      <c r="P29" s="232">
        <v>0</v>
      </c>
      <c r="Q29" s="232">
        <f>ROUND(E29*P29,2)</f>
        <v>0</v>
      </c>
      <c r="R29" s="233"/>
      <c r="S29" s="233" t="s">
        <v>107</v>
      </c>
      <c r="T29" s="233" t="s">
        <v>107</v>
      </c>
      <c r="U29" s="233">
        <v>0</v>
      </c>
      <c r="V29" s="233">
        <f>ROUND(E29*U29,2)</f>
        <v>0</v>
      </c>
      <c r="W29" s="233"/>
      <c r="X29" s="233" t="s">
        <v>109</v>
      </c>
      <c r="Y29" s="233" t="s">
        <v>110</v>
      </c>
      <c r="Z29" s="212"/>
      <c r="AA29" s="212"/>
      <c r="AB29" s="212"/>
      <c r="AC29" s="212"/>
      <c r="AD29" s="212"/>
      <c r="AE29" s="212"/>
      <c r="AF29" s="212"/>
      <c r="AG29" s="212" t="s">
        <v>111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5">
      <c r="A30" s="229"/>
      <c r="B30" s="230"/>
      <c r="C30" s="263" t="s">
        <v>135</v>
      </c>
      <c r="D30" s="235"/>
      <c r="E30" s="236">
        <v>7750.8</v>
      </c>
      <c r="F30" s="233"/>
      <c r="G30" s="233"/>
      <c r="H30" s="233"/>
      <c r="I30" s="233"/>
      <c r="J30" s="233"/>
      <c r="K30" s="233"/>
      <c r="L30" s="233"/>
      <c r="M30" s="233"/>
      <c r="N30" s="232"/>
      <c r="O30" s="232"/>
      <c r="P30" s="232"/>
      <c r="Q30" s="232"/>
      <c r="R30" s="233"/>
      <c r="S30" s="233"/>
      <c r="T30" s="233"/>
      <c r="U30" s="233"/>
      <c r="V30" s="233"/>
      <c r="W30" s="233"/>
      <c r="X30" s="233"/>
      <c r="Y30" s="233"/>
      <c r="Z30" s="212"/>
      <c r="AA30" s="212"/>
      <c r="AB30" s="212"/>
      <c r="AC30" s="212"/>
      <c r="AD30" s="212"/>
      <c r="AE30" s="212"/>
      <c r="AF30" s="212"/>
      <c r="AG30" s="212" t="s">
        <v>113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ht="20.399999999999999" outlineLevel="1" x14ac:dyDescent="0.25">
      <c r="A31" s="248">
        <v>7</v>
      </c>
      <c r="B31" s="249" t="s">
        <v>136</v>
      </c>
      <c r="C31" s="262" t="s">
        <v>137</v>
      </c>
      <c r="D31" s="250" t="s">
        <v>106</v>
      </c>
      <c r="E31" s="251">
        <v>258.36</v>
      </c>
      <c r="F31" s="252"/>
      <c r="G31" s="253">
        <f>ROUND(E31*F31,2)</f>
        <v>0</v>
      </c>
      <c r="H31" s="234"/>
      <c r="I31" s="233">
        <f>ROUND(E31*H31,2)</f>
        <v>0</v>
      </c>
      <c r="J31" s="234"/>
      <c r="K31" s="233">
        <f>ROUND(E31*J31,2)</f>
        <v>0</v>
      </c>
      <c r="L31" s="233">
        <v>21</v>
      </c>
      <c r="M31" s="233">
        <f>G31*(1+L31/100)</f>
        <v>0</v>
      </c>
      <c r="N31" s="232">
        <v>0</v>
      </c>
      <c r="O31" s="232">
        <f>ROUND(E31*N31,2)</f>
        <v>0</v>
      </c>
      <c r="P31" s="232">
        <v>0</v>
      </c>
      <c r="Q31" s="232">
        <f>ROUND(E31*P31,2)</f>
        <v>0</v>
      </c>
      <c r="R31" s="233"/>
      <c r="S31" s="233" t="s">
        <v>107</v>
      </c>
      <c r="T31" s="233" t="s">
        <v>107</v>
      </c>
      <c r="U31" s="233">
        <v>7.0000000000000007E-2</v>
      </c>
      <c r="V31" s="233">
        <f>ROUND(E31*U31,2)</f>
        <v>18.09</v>
      </c>
      <c r="W31" s="233"/>
      <c r="X31" s="233" t="s">
        <v>109</v>
      </c>
      <c r="Y31" s="233" t="s">
        <v>110</v>
      </c>
      <c r="Z31" s="212"/>
      <c r="AA31" s="212"/>
      <c r="AB31" s="212"/>
      <c r="AC31" s="212"/>
      <c r="AD31" s="212"/>
      <c r="AE31" s="212"/>
      <c r="AF31" s="212"/>
      <c r="AG31" s="212" t="s">
        <v>111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5">
      <c r="A32" s="229"/>
      <c r="B32" s="230"/>
      <c r="C32" s="263" t="s">
        <v>132</v>
      </c>
      <c r="D32" s="235"/>
      <c r="E32" s="236">
        <v>258.36</v>
      </c>
      <c r="F32" s="233"/>
      <c r="G32" s="233"/>
      <c r="H32" s="233"/>
      <c r="I32" s="233"/>
      <c r="J32" s="233"/>
      <c r="K32" s="233"/>
      <c r="L32" s="233"/>
      <c r="M32" s="233"/>
      <c r="N32" s="232"/>
      <c r="O32" s="232"/>
      <c r="P32" s="232"/>
      <c r="Q32" s="232"/>
      <c r="R32" s="233"/>
      <c r="S32" s="233"/>
      <c r="T32" s="233"/>
      <c r="U32" s="233"/>
      <c r="V32" s="233"/>
      <c r="W32" s="233"/>
      <c r="X32" s="233"/>
      <c r="Y32" s="233"/>
      <c r="Z32" s="212"/>
      <c r="AA32" s="212"/>
      <c r="AB32" s="212"/>
      <c r="AC32" s="212"/>
      <c r="AD32" s="212"/>
      <c r="AE32" s="212"/>
      <c r="AF32" s="212"/>
      <c r="AG32" s="212" t="s">
        <v>113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5">
      <c r="A33" s="248">
        <v>8</v>
      </c>
      <c r="B33" s="249" t="s">
        <v>138</v>
      </c>
      <c r="C33" s="262" t="s">
        <v>139</v>
      </c>
      <c r="D33" s="250" t="s">
        <v>106</v>
      </c>
      <c r="E33" s="251">
        <v>225.75</v>
      </c>
      <c r="F33" s="252"/>
      <c r="G33" s="253">
        <f>ROUND(E33*F33,2)</f>
        <v>0</v>
      </c>
      <c r="H33" s="234"/>
      <c r="I33" s="233">
        <f>ROUND(E33*H33,2)</f>
        <v>0</v>
      </c>
      <c r="J33" s="234"/>
      <c r="K33" s="233">
        <f>ROUND(E33*J33,2)</f>
        <v>0</v>
      </c>
      <c r="L33" s="233">
        <v>21</v>
      </c>
      <c r="M33" s="233">
        <f>G33*(1+L33/100)</f>
        <v>0</v>
      </c>
      <c r="N33" s="232">
        <v>5.9100000000000003E-3</v>
      </c>
      <c r="O33" s="232">
        <f>ROUND(E33*N33,2)</f>
        <v>1.33</v>
      </c>
      <c r="P33" s="232">
        <v>0</v>
      </c>
      <c r="Q33" s="232">
        <f>ROUND(E33*P33,2)</f>
        <v>0</v>
      </c>
      <c r="R33" s="233"/>
      <c r="S33" s="233" t="s">
        <v>107</v>
      </c>
      <c r="T33" s="233" t="s">
        <v>107</v>
      </c>
      <c r="U33" s="233">
        <v>0.26</v>
      </c>
      <c r="V33" s="233">
        <f>ROUND(E33*U33,2)</f>
        <v>58.7</v>
      </c>
      <c r="W33" s="233"/>
      <c r="X33" s="233" t="s">
        <v>109</v>
      </c>
      <c r="Y33" s="233" t="s">
        <v>110</v>
      </c>
      <c r="Z33" s="212"/>
      <c r="AA33" s="212"/>
      <c r="AB33" s="212"/>
      <c r="AC33" s="212"/>
      <c r="AD33" s="212"/>
      <c r="AE33" s="212"/>
      <c r="AF33" s="212"/>
      <c r="AG33" s="212" t="s">
        <v>111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5">
      <c r="A34" s="229"/>
      <c r="B34" s="230"/>
      <c r="C34" s="263" t="s">
        <v>140</v>
      </c>
      <c r="D34" s="235"/>
      <c r="E34" s="236">
        <v>225.75</v>
      </c>
      <c r="F34" s="233"/>
      <c r="G34" s="233"/>
      <c r="H34" s="233"/>
      <c r="I34" s="233"/>
      <c r="J34" s="233"/>
      <c r="K34" s="233"/>
      <c r="L34" s="233"/>
      <c r="M34" s="233"/>
      <c r="N34" s="232"/>
      <c r="O34" s="232"/>
      <c r="P34" s="232"/>
      <c r="Q34" s="232"/>
      <c r="R34" s="233"/>
      <c r="S34" s="233"/>
      <c r="T34" s="233"/>
      <c r="U34" s="233"/>
      <c r="V34" s="233"/>
      <c r="W34" s="233"/>
      <c r="X34" s="233"/>
      <c r="Y34" s="233"/>
      <c r="Z34" s="212"/>
      <c r="AA34" s="212"/>
      <c r="AB34" s="212"/>
      <c r="AC34" s="212"/>
      <c r="AD34" s="212"/>
      <c r="AE34" s="212"/>
      <c r="AF34" s="212"/>
      <c r="AG34" s="212" t="s">
        <v>113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5">
      <c r="A35" s="248">
        <v>9</v>
      </c>
      <c r="B35" s="249" t="s">
        <v>141</v>
      </c>
      <c r="C35" s="262" t="s">
        <v>142</v>
      </c>
      <c r="D35" s="250" t="s">
        <v>106</v>
      </c>
      <c r="E35" s="251">
        <v>258.36</v>
      </c>
      <c r="F35" s="252"/>
      <c r="G35" s="253">
        <f>ROUND(E35*F35,2)</f>
        <v>0</v>
      </c>
      <c r="H35" s="234"/>
      <c r="I35" s="233">
        <f>ROUND(E35*H35,2)</f>
        <v>0</v>
      </c>
      <c r="J35" s="234"/>
      <c r="K35" s="233">
        <f>ROUND(E35*J35,2)</f>
        <v>0</v>
      </c>
      <c r="L35" s="233">
        <v>21</v>
      </c>
      <c r="M35" s="233">
        <f>G35*(1+L35/100)</f>
        <v>0</v>
      </c>
      <c r="N35" s="232">
        <v>0</v>
      </c>
      <c r="O35" s="232">
        <f>ROUND(E35*N35,2)</f>
        <v>0</v>
      </c>
      <c r="P35" s="232">
        <v>0</v>
      </c>
      <c r="Q35" s="232">
        <f>ROUND(E35*P35,2)</f>
        <v>0</v>
      </c>
      <c r="R35" s="233"/>
      <c r="S35" s="233" t="s">
        <v>107</v>
      </c>
      <c r="T35" s="233" t="s">
        <v>107</v>
      </c>
      <c r="U35" s="233">
        <v>2.5999999999999999E-2</v>
      </c>
      <c r="V35" s="233">
        <f>ROUND(E35*U35,2)</f>
        <v>6.72</v>
      </c>
      <c r="W35" s="233"/>
      <c r="X35" s="233" t="s">
        <v>109</v>
      </c>
      <c r="Y35" s="233" t="s">
        <v>110</v>
      </c>
      <c r="Z35" s="212"/>
      <c r="AA35" s="212"/>
      <c r="AB35" s="212"/>
      <c r="AC35" s="212"/>
      <c r="AD35" s="212"/>
      <c r="AE35" s="212"/>
      <c r="AF35" s="212"/>
      <c r="AG35" s="212" t="s">
        <v>111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5">
      <c r="A36" s="229"/>
      <c r="B36" s="230"/>
      <c r="C36" s="263" t="s">
        <v>132</v>
      </c>
      <c r="D36" s="235"/>
      <c r="E36" s="236">
        <v>258.36</v>
      </c>
      <c r="F36" s="233"/>
      <c r="G36" s="233"/>
      <c r="H36" s="233"/>
      <c r="I36" s="233"/>
      <c r="J36" s="233"/>
      <c r="K36" s="233"/>
      <c r="L36" s="233"/>
      <c r="M36" s="233"/>
      <c r="N36" s="232"/>
      <c r="O36" s="232"/>
      <c r="P36" s="232"/>
      <c r="Q36" s="232"/>
      <c r="R36" s="233"/>
      <c r="S36" s="233"/>
      <c r="T36" s="233"/>
      <c r="U36" s="233"/>
      <c r="V36" s="233"/>
      <c r="W36" s="233"/>
      <c r="X36" s="233"/>
      <c r="Y36" s="233"/>
      <c r="Z36" s="212"/>
      <c r="AA36" s="212"/>
      <c r="AB36" s="212"/>
      <c r="AC36" s="212"/>
      <c r="AD36" s="212"/>
      <c r="AE36" s="212"/>
      <c r="AF36" s="212"/>
      <c r="AG36" s="212" t="s">
        <v>113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5">
      <c r="A37" s="248">
        <v>10</v>
      </c>
      <c r="B37" s="249" t="s">
        <v>143</v>
      </c>
      <c r="C37" s="262" t="s">
        <v>144</v>
      </c>
      <c r="D37" s="250" t="s">
        <v>106</v>
      </c>
      <c r="E37" s="251">
        <v>258.36</v>
      </c>
      <c r="F37" s="252"/>
      <c r="G37" s="253">
        <f>ROUND(E37*F37,2)</f>
        <v>0</v>
      </c>
      <c r="H37" s="234"/>
      <c r="I37" s="233">
        <f>ROUND(E37*H37,2)</f>
        <v>0</v>
      </c>
      <c r="J37" s="234"/>
      <c r="K37" s="233">
        <f>ROUND(E37*J37,2)</f>
        <v>0</v>
      </c>
      <c r="L37" s="233">
        <v>21</v>
      </c>
      <c r="M37" s="233">
        <f>G37*(1+L37/100)</f>
        <v>0</v>
      </c>
      <c r="N37" s="232">
        <v>1.4999999999999999E-4</v>
      </c>
      <c r="O37" s="232">
        <f>ROUND(E37*N37,2)</f>
        <v>0.04</v>
      </c>
      <c r="P37" s="232">
        <v>0</v>
      </c>
      <c r="Q37" s="232">
        <f>ROUND(E37*P37,2)</f>
        <v>0</v>
      </c>
      <c r="R37" s="233"/>
      <c r="S37" s="233" t="s">
        <v>107</v>
      </c>
      <c r="T37" s="233" t="s">
        <v>107</v>
      </c>
      <c r="U37" s="233">
        <v>0</v>
      </c>
      <c r="V37" s="233">
        <f>ROUND(E37*U37,2)</f>
        <v>0</v>
      </c>
      <c r="W37" s="233"/>
      <c r="X37" s="233" t="s">
        <v>109</v>
      </c>
      <c r="Y37" s="233" t="s">
        <v>110</v>
      </c>
      <c r="Z37" s="212"/>
      <c r="AA37" s="212"/>
      <c r="AB37" s="212"/>
      <c r="AC37" s="212"/>
      <c r="AD37" s="212"/>
      <c r="AE37" s="212"/>
      <c r="AF37" s="212"/>
      <c r="AG37" s="212" t="s">
        <v>111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5">
      <c r="A38" s="229"/>
      <c r="B38" s="230"/>
      <c r="C38" s="263" t="s">
        <v>132</v>
      </c>
      <c r="D38" s="235"/>
      <c r="E38" s="236">
        <v>258.36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2"/>
      <c r="AA38" s="212"/>
      <c r="AB38" s="212"/>
      <c r="AC38" s="212"/>
      <c r="AD38" s="212"/>
      <c r="AE38" s="212"/>
      <c r="AF38" s="212"/>
      <c r="AG38" s="212" t="s">
        <v>113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5">
      <c r="A39" s="248">
        <v>11</v>
      </c>
      <c r="B39" s="249" t="s">
        <v>145</v>
      </c>
      <c r="C39" s="262" t="s">
        <v>146</v>
      </c>
      <c r="D39" s="250" t="s">
        <v>106</v>
      </c>
      <c r="E39" s="251">
        <v>258.36</v>
      </c>
      <c r="F39" s="252"/>
      <c r="G39" s="253">
        <f>ROUND(E39*F39,2)</f>
        <v>0</v>
      </c>
      <c r="H39" s="234"/>
      <c r="I39" s="233">
        <f>ROUND(E39*H39,2)</f>
        <v>0</v>
      </c>
      <c r="J39" s="234"/>
      <c r="K39" s="233">
        <f>ROUND(E39*J39,2)</f>
        <v>0</v>
      </c>
      <c r="L39" s="233">
        <v>21</v>
      </c>
      <c r="M39" s="233">
        <f>G39*(1+L39/100)</f>
        <v>0</v>
      </c>
      <c r="N39" s="232">
        <v>0</v>
      </c>
      <c r="O39" s="232">
        <f>ROUND(E39*N39,2)</f>
        <v>0</v>
      </c>
      <c r="P39" s="232">
        <v>0</v>
      </c>
      <c r="Q39" s="232">
        <f>ROUND(E39*P39,2)</f>
        <v>0</v>
      </c>
      <c r="R39" s="233"/>
      <c r="S39" s="233" t="s">
        <v>107</v>
      </c>
      <c r="T39" s="233" t="s">
        <v>107</v>
      </c>
      <c r="U39" s="233">
        <v>1.7999999999999999E-2</v>
      </c>
      <c r="V39" s="233">
        <f>ROUND(E39*U39,2)</f>
        <v>4.6500000000000004</v>
      </c>
      <c r="W39" s="233"/>
      <c r="X39" s="233" t="s">
        <v>109</v>
      </c>
      <c r="Y39" s="233" t="s">
        <v>110</v>
      </c>
      <c r="Z39" s="212"/>
      <c r="AA39" s="212"/>
      <c r="AB39" s="212"/>
      <c r="AC39" s="212"/>
      <c r="AD39" s="212"/>
      <c r="AE39" s="212"/>
      <c r="AF39" s="212"/>
      <c r="AG39" s="212" t="s">
        <v>111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 x14ac:dyDescent="0.25">
      <c r="A40" s="229"/>
      <c r="B40" s="230"/>
      <c r="C40" s="263" t="s">
        <v>132</v>
      </c>
      <c r="D40" s="235"/>
      <c r="E40" s="236">
        <v>258.36</v>
      </c>
      <c r="F40" s="233"/>
      <c r="G40" s="233"/>
      <c r="H40" s="233"/>
      <c r="I40" s="233"/>
      <c r="J40" s="233"/>
      <c r="K40" s="233"/>
      <c r="L40" s="233"/>
      <c r="M40" s="233"/>
      <c r="N40" s="232"/>
      <c r="O40" s="232"/>
      <c r="P40" s="232"/>
      <c r="Q40" s="232"/>
      <c r="R40" s="233"/>
      <c r="S40" s="233"/>
      <c r="T40" s="233"/>
      <c r="U40" s="233"/>
      <c r="V40" s="233"/>
      <c r="W40" s="233"/>
      <c r="X40" s="233"/>
      <c r="Y40" s="233"/>
      <c r="Z40" s="212"/>
      <c r="AA40" s="212"/>
      <c r="AB40" s="212"/>
      <c r="AC40" s="212"/>
      <c r="AD40" s="212"/>
      <c r="AE40" s="212"/>
      <c r="AF40" s="212"/>
      <c r="AG40" s="212" t="s">
        <v>113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5">
      <c r="A41" s="254">
        <v>12</v>
      </c>
      <c r="B41" s="255" t="s">
        <v>147</v>
      </c>
      <c r="C41" s="266" t="s">
        <v>148</v>
      </c>
      <c r="D41" s="256" t="s">
        <v>149</v>
      </c>
      <c r="E41" s="257">
        <v>4</v>
      </c>
      <c r="F41" s="258"/>
      <c r="G41" s="259">
        <f>ROUND(E41*F41,2)</f>
        <v>0</v>
      </c>
      <c r="H41" s="234"/>
      <c r="I41" s="233">
        <f>ROUND(E41*H41,2)</f>
        <v>0</v>
      </c>
      <c r="J41" s="234"/>
      <c r="K41" s="233">
        <f>ROUND(E41*J41,2)</f>
        <v>0</v>
      </c>
      <c r="L41" s="233">
        <v>21</v>
      </c>
      <c r="M41" s="233">
        <f>G41*(1+L41/100)</f>
        <v>0</v>
      </c>
      <c r="N41" s="232">
        <v>2.1909999999999999E-2</v>
      </c>
      <c r="O41" s="232">
        <f>ROUND(E41*N41,2)</f>
        <v>0.09</v>
      </c>
      <c r="P41" s="232">
        <v>0</v>
      </c>
      <c r="Q41" s="232">
        <f>ROUND(E41*P41,2)</f>
        <v>0</v>
      </c>
      <c r="R41" s="233"/>
      <c r="S41" s="233" t="s">
        <v>107</v>
      </c>
      <c r="T41" s="233" t="s">
        <v>107</v>
      </c>
      <c r="U41" s="233">
        <v>0.20300000000000001</v>
      </c>
      <c r="V41" s="233">
        <f>ROUND(E41*U41,2)</f>
        <v>0.81</v>
      </c>
      <c r="W41" s="233"/>
      <c r="X41" s="233" t="s">
        <v>109</v>
      </c>
      <c r="Y41" s="233" t="s">
        <v>110</v>
      </c>
      <c r="Z41" s="212"/>
      <c r="AA41" s="212"/>
      <c r="AB41" s="212"/>
      <c r="AC41" s="212"/>
      <c r="AD41" s="212"/>
      <c r="AE41" s="212"/>
      <c r="AF41" s="212"/>
      <c r="AG41" s="212" t="s">
        <v>111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5">
      <c r="A42" s="248">
        <v>13</v>
      </c>
      <c r="B42" s="249" t="s">
        <v>150</v>
      </c>
      <c r="C42" s="262" t="s">
        <v>151</v>
      </c>
      <c r="D42" s="250" t="s">
        <v>149</v>
      </c>
      <c r="E42" s="251">
        <v>120</v>
      </c>
      <c r="F42" s="252"/>
      <c r="G42" s="253">
        <f>ROUND(E42*F42,2)</f>
        <v>0</v>
      </c>
      <c r="H42" s="234"/>
      <c r="I42" s="233">
        <f>ROUND(E42*H42,2)</f>
        <v>0</v>
      </c>
      <c r="J42" s="234"/>
      <c r="K42" s="233">
        <f>ROUND(E42*J42,2)</f>
        <v>0</v>
      </c>
      <c r="L42" s="233">
        <v>21</v>
      </c>
      <c r="M42" s="233">
        <f>G42*(1+L42/100)</f>
        <v>0</v>
      </c>
      <c r="N42" s="232">
        <v>1.7600000000000001E-3</v>
      </c>
      <c r="O42" s="232">
        <f>ROUND(E42*N42,2)</f>
        <v>0.21</v>
      </c>
      <c r="P42" s="232">
        <v>0</v>
      </c>
      <c r="Q42" s="232">
        <f>ROUND(E42*P42,2)</f>
        <v>0</v>
      </c>
      <c r="R42" s="233"/>
      <c r="S42" s="233" t="s">
        <v>107</v>
      </c>
      <c r="T42" s="233" t="s">
        <v>107</v>
      </c>
      <c r="U42" s="233">
        <v>8.0000000000000002E-3</v>
      </c>
      <c r="V42" s="233">
        <f>ROUND(E42*U42,2)</f>
        <v>0.96</v>
      </c>
      <c r="W42" s="233"/>
      <c r="X42" s="233" t="s">
        <v>109</v>
      </c>
      <c r="Y42" s="233" t="s">
        <v>110</v>
      </c>
      <c r="Z42" s="212"/>
      <c r="AA42" s="212"/>
      <c r="AB42" s="212"/>
      <c r="AC42" s="212"/>
      <c r="AD42" s="212"/>
      <c r="AE42" s="212"/>
      <c r="AF42" s="212"/>
      <c r="AG42" s="212" t="s">
        <v>111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5">
      <c r="A43" s="229"/>
      <c r="B43" s="230"/>
      <c r="C43" s="263" t="s">
        <v>152</v>
      </c>
      <c r="D43" s="235"/>
      <c r="E43" s="236">
        <v>120</v>
      </c>
      <c r="F43" s="233"/>
      <c r="G43" s="233"/>
      <c r="H43" s="233"/>
      <c r="I43" s="233"/>
      <c r="J43" s="233"/>
      <c r="K43" s="233"/>
      <c r="L43" s="233"/>
      <c r="M43" s="233"/>
      <c r="N43" s="232"/>
      <c r="O43" s="232"/>
      <c r="P43" s="232"/>
      <c r="Q43" s="232"/>
      <c r="R43" s="233"/>
      <c r="S43" s="233"/>
      <c r="T43" s="233"/>
      <c r="U43" s="233"/>
      <c r="V43" s="233"/>
      <c r="W43" s="233"/>
      <c r="X43" s="233"/>
      <c r="Y43" s="233"/>
      <c r="Z43" s="212"/>
      <c r="AA43" s="212"/>
      <c r="AB43" s="212"/>
      <c r="AC43" s="212"/>
      <c r="AD43" s="212"/>
      <c r="AE43" s="212"/>
      <c r="AF43" s="212"/>
      <c r="AG43" s="212" t="s">
        <v>113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5">
      <c r="A44" s="248">
        <v>14</v>
      </c>
      <c r="B44" s="249" t="s">
        <v>153</v>
      </c>
      <c r="C44" s="262" t="s">
        <v>154</v>
      </c>
      <c r="D44" s="250" t="s">
        <v>149</v>
      </c>
      <c r="E44" s="251">
        <v>4</v>
      </c>
      <c r="F44" s="252"/>
      <c r="G44" s="253">
        <f>ROUND(E44*F44,2)</f>
        <v>0</v>
      </c>
      <c r="H44" s="234"/>
      <c r="I44" s="233">
        <f>ROUND(E44*H44,2)</f>
        <v>0</v>
      </c>
      <c r="J44" s="234"/>
      <c r="K44" s="233">
        <f>ROUND(E44*J44,2)</f>
        <v>0</v>
      </c>
      <c r="L44" s="233">
        <v>21</v>
      </c>
      <c r="M44" s="233">
        <f>G44*(1+L44/100)</f>
        <v>0</v>
      </c>
      <c r="N44" s="232">
        <v>0</v>
      </c>
      <c r="O44" s="232">
        <f>ROUND(E44*N44,2)</f>
        <v>0</v>
      </c>
      <c r="P44" s="232">
        <v>0</v>
      </c>
      <c r="Q44" s="232">
        <f>ROUND(E44*P44,2)</f>
        <v>0</v>
      </c>
      <c r="R44" s="233"/>
      <c r="S44" s="233" t="s">
        <v>107</v>
      </c>
      <c r="T44" s="233" t="s">
        <v>107</v>
      </c>
      <c r="U44" s="233">
        <v>0.13100000000000001</v>
      </c>
      <c r="V44" s="233">
        <f>ROUND(E44*U44,2)</f>
        <v>0.52</v>
      </c>
      <c r="W44" s="233"/>
      <c r="X44" s="233" t="s">
        <v>109</v>
      </c>
      <c r="Y44" s="233" t="s">
        <v>110</v>
      </c>
      <c r="Z44" s="212"/>
      <c r="AA44" s="212"/>
      <c r="AB44" s="212"/>
      <c r="AC44" s="212"/>
      <c r="AD44" s="212"/>
      <c r="AE44" s="212"/>
      <c r="AF44" s="212"/>
      <c r="AG44" s="212" t="s">
        <v>111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5">
      <c r="A45" s="229"/>
      <c r="B45" s="230"/>
      <c r="C45" s="263" t="s">
        <v>155</v>
      </c>
      <c r="D45" s="235"/>
      <c r="E45" s="236">
        <v>4</v>
      </c>
      <c r="F45" s="233"/>
      <c r="G45" s="233"/>
      <c r="H45" s="233"/>
      <c r="I45" s="233"/>
      <c r="J45" s="233"/>
      <c r="K45" s="233"/>
      <c r="L45" s="233"/>
      <c r="M45" s="233"/>
      <c r="N45" s="232"/>
      <c r="O45" s="232"/>
      <c r="P45" s="232"/>
      <c r="Q45" s="232"/>
      <c r="R45" s="233"/>
      <c r="S45" s="233"/>
      <c r="T45" s="233"/>
      <c r="U45" s="233"/>
      <c r="V45" s="233"/>
      <c r="W45" s="233"/>
      <c r="X45" s="233"/>
      <c r="Y45" s="233"/>
      <c r="Z45" s="212"/>
      <c r="AA45" s="212"/>
      <c r="AB45" s="212"/>
      <c r="AC45" s="212"/>
      <c r="AD45" s="212"/>
      <c r="AE45" s="212"/>
      <c r="AF45" s="212"/>
      <c r="AG45" s="212" t="s">
        <v>113</v>
      </c>
      <c r="AH45" s="212">
        <v>5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x14ac:dyDescent="0.25">
      <c r="A46" s="241" t="s">
        <v>102</v>
      </c>
      <c r="B46" s="242" t="s">
        <v>59</v>
      </c>
      <c r="C46" s="261" t="s">
        <v>60</v>
      </c>
      <c r="D46" s="243"/>
      <c r="E46" s="244"/>
      <c r="F46" s="245"/>
      <c r="G46" s="246">
        <f>SUMIF(AG47:AG50,"&lt;&gt;NOR",G47:G50)</f>
        <v>0</v>
      </c>
      <c r="H46" s="240"/>
      <c r="I46" s="240">
        <f>SUM(I47:I50)</f>
        <v>0</v>
      </c>
      <c r="J46" s="240"/>
      <c r="K46" s="240">
        <f>SUM(K47:K50)</f>
        <v>0</v>
      </c>
      <c r="L46" s="240"/>
      <c r="M46" s="240">
        <f>SUM(M47:M50)</f>
        <v>0</v>
      </c>
      <c r="N46" s="239"/>
      <c r="O46" s="239">
        <f>SUM(O47:O50)</f>
        <v>0</v>
      </c>
      <c r="P46" s="239"/>
      <c r="Q46" s="239">
        <f>SUM(Q47:Q50)</f>
        <v>0.16</v>
      </c>
      <c r="R46" s="240"/>
      <c r="S46" s="240"/>
      <c r="T46" s="240"/>
      <c r="U46" s="240"/>
      <c r="V46" s="240">
        <f>SUM(V47:V50)</f>
        <v>3.09</v>
      </c>
      <c r="W46" s="240"/>
      <c r="X46" s="240"/>
      <c r="Y46" s="240"/>
      <c r="AG46" t="s">
        <v>103</v>
      </c>
    </row>
    <row r="47" spans="1:60" outlineLevel="1" x14ac:dyDescent="0.25">
      <c r="A47" s="248">
        <v>15</v>
      </c>
      <c r="B47" s="249" t="s">
        <v>156</v>
      </c>
      <c r="C47" s="262" t="s">
        <v>157</v>
      </c>
      <c r="D47" s="250" t="s">
        <v>106</v>
      </c>
      <c r="E47" s="251">
        <v>11.43</v>
      </c>
      <c r="F47" s="252"/>
      <c r="G47" s="253">
        <f>ROUND(E47*F47,2)</f>
        <v>0</v>
      </c>
      <c r="H47" s="234"/>
      <c r="I47" s="233">
        <f>ROUND(E47*H47,2)</f>
        <v>0</v>
      </c>
      <c r="J47" s="234"/>
      <c r="K47" s="233">
        <f>ROUND(E47*J47,2)</f>
        <v>0</v>
      </c>
      <c r="L47" s="233">
        <v>21</v>
      </c>
      <c r="M47" s="233">
        <f>G47*(1+L47/100)</f>
        <v>0</v>
      </c>
      <c r="N47" s="232">
        <v>0</v>
      </c>
      <c r="O47" s="232">
        <f>ROUND(E47*N47,2)</f>
        <v>0</v>
      </c>
      <c r="P47" s="232">
        <v>1.4E-2</v>
      </c>
      <c r="Q47" s="232">
        <f>ROUND(E47*P47,2)</f>
        <v>0.16</v>
      </c>
      <c r="R47" s="233"/>
      <c r="S47" s="233" t="s">
        <v>107</v>
      </c>
      <c r="T47" s="233" t="s">
        <v>107</v>
      </c>
      <c r="U47" s="233">
        <v>0.27</v>
      </c>
      <c r="V47" s="233">
        <f>ROUND(E47*U47,2)</f>
        <v>3.09</v>
      </c>
      <c r="W47" s="233"/>
      <c r="X47" s="233" t="s">
        <v>109</v>
      </c>
      <c r="Y47" s="233" t="s">
        <v>110</v>
      </c>
      <c r="Z47" s="212"/>
      <c r="AA47" s="212"/>
      <c r="AB47" s="212"/>
      <c r="AC47" s="212"/>
      <c r="AD47" s="212"/>
      <c r="AE47" s="212"/>
      <c r="AF47" s="212"/>
      <c r="AG47" s="212" t="s">
        <v>111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5">
      <c r="A48" s="229"/>
      <c r="B48" s="230"/>
      <c r="C48" s="263" t="s">
        <v>158</v>
      </c>
      <c r="D48" s="235"/>
      <c r="E48" s="236">
        <v>3.15</v>
      </c>
      <c r="F48" s="233"/>
      <c r="G48" s="233"/>
      <c r="H48" s="233"/>
      <c r="I48" s="233"/>
      <c r="J48" s="233"/>
      <c r="K48" s="233"/>
      <c r="L48" s="233"/>
      <c r="M48" s="233"/>
      <c r="N48" s="232"/>
      <c r="O48" s="232"/>
      <c r="P48" s="232"/>
      <c r="Q48" s="232"/>
      <c r="R48" s="233"/>
      <c r="S48" s="233"/>
      <c r="T48" s="233"/>
      <c r="U48" s="233"/>
      <c r="V48" s="233"/>
      <c r="W48" s="233"/>
      <c r="X48" s="233"/>
      <c r="Y48" s="233"/>
      <c r="Z48" s="212"/>
      <c r="AA48" s="212"/>
      <c r="AB48" s="212"/>
      <c r="AC48" s="212"/>
      <c r="AD48" s="212"/>
      <c r="AE48" s="212"/>
      <c r="AF48" s="212"/>
      <c r="AG48" s="212" t="s">
        <v>113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5">
      <c r="A49" s="229"/>
      <c r="B49" s="230"/>
      <c r="C49" s="263" t="s">
        <v>118</v>
      </c>
      <c r="D49" s="235"/>
      <c r="E49" s="236">
        <v>3.24</v>
      </c>
      <c r="F49" s="233"/>
      <c r="G49" s="233"/>
      <c r="H49" s="233"/>
      <c r="I49" s="233"/>
      <c r="J49" s="233"/>
      <c r="K49" s="233"/>
      <c r="L49" s="233"/>
      <c r="M49" s="233"/>
      <c r="N49" s="232"/>
      <c r="O49" s="232"/>
      <c r="P49" s="232"/>
      <c r="Q49" s="232"/>
      <c r="R49" s="233"/>
      <c r="S49" s="233"/>
      <c r="T49" s="233"/>
      <c r="U49" s="233"/>
      <c r="V49" s="233"/>
      <c r="W49" s="233"/>
      <c r="X49" s="233"/>
      <c r="Y49" s="233"/>
      <c r="Z49" s="212"/>
      <c r="AA49" s="212"/>
      <c r="AB49" s="212"/>
      <c r="AC49" s="212"/>
      <c r="AD49" s="212"/>
      <c r="AE49" s="212"/>
      <c r="AF49" s="212"/>
      <c r="AG49" s="212" t="s">
        <v>113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5">
      <c r="A50" s="229"/>
      <c r="B50" s="230"/>
      <c r="C50" s="263" t="s">
        <v>119</v>
      </c>
      <c r="D50" s="235"/>
      <c r="E50" s="236">
        <v>5.04</v>
      </c>
      <c r="F50" s="233"/>
      <c r="G50" s="233"/>
      <c r="H50" s="233"/>
      <c r="I50" s="233"/>
      <c r="J50" s="233"/>
      <c r="K50" s="233"/>
      <c r="L50" s="233"/>
      <c r="M50" s="233"/>
      <c r="N50" s="232"/>
      <c r="O50" s="232"/>
      <c r="P50" s="232"/>
      <c r="Q50" s="232"/>
      <c r="R50" s="233"/>
      <c r="S50" s="233"/>
      <c r="T50" s="233"/>
      <c r="U50" s="233"/>
      <c r="V50" s="233"/>
      <c r="W50" s="233"/>
      <c r="X50" s="233"/>
      <c r="Y50" s="233"/>
      <c r="Z50" s="212"/>
      <c r="AA50" s="212"/>
      <c r="AB50" s="212"/>
      <c r="AC50" s="212"/>
      <c r="AD50" s="212"/>
      <c r="AE50" s="212"/>
      <c r="AF50" s="212"/>
      <c r="AG50" s="212" t="s">
        <v>113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x14ac:dyDescent="0.25">
      <c r="A51" s="241" t="s">
        <v>102</v>
      </c>
      <c r="B51" s="242" t="s">
        <v>61</v>
      </c>
      <c r="C51" s="261" t="s">
        <v>62</v>
      </c>
      <c r="D51" s="243"/>
      <c r="E51" s="244"/>
      <c r="F51" s="245"/>
      <c r="G51" s="246">
        <f>SUMIF(AG52:AG52,"&lt;&gt;NOR",G52:G52)</f>
        <v>0</v>
      </c>
      <c r="H51" s="240"/>
      <c r="I51" s="240">
        <f>SUM(I52:I52)</f>
        <v>0</v>
      </c>
      <c r="J51" s="240"/>
      <c r="K51" s="240">
        <f>SUM(K52:K52)</f>
        <v>0</v>
      </c>
      <c r="L51" s="240"/>
      <c r="M51" s="240">
        <f>SUM(M52:M52)</f>
        <v>0</v>
      </c>
      <c r="N51" s="239"/>
      <c r="O51" s="239">
        <f>SUM(O52:O52)</f>
        <v>0</v>
      </c>
      <c r="P51" s="239"/>
      <c r="Q51" s="239">
        <f>SUM(Q52:Q52)</f>
        <v>0</v>
      </c>
      <c r="R51" s="240"/>
      <c r="S51" s="240"/>
      <c r="T51" s="240"/>
      <c r="U51" s="240"/>
      <c r="V51" s="240">
        <f>SUM(V52:V52)</f>
        <v>14.13</v>
      </c>
      <c r="W51" s="240"/>
      <c r="X51" s="240"/>
      <c r="Y51" s="240"/>
      <c r="AG51" t="s">
        <v>103</v>
      </c>
    </row>
    <row r="52" spans="1:60" outlineLevel="1" x14ac:dyDescent="0.25">
      <c r="A52" s="254">
        <v>16</v>
      </c>
      <c r="B52" s="255" t="s">
        <v>159</v>
      </c>
      <c r="C52" s="266" t="s">
        <v>160</v>
      </c>
      <c r="D52" s="256" t="s">
        <v>124</v>
      </c>
      <c r="E52" s="257">
        <v>7.46868</v>
      </c>
      <c r="F52" s="258"/>
      <c r="G52" s="259">
        <f>ROUND(E52*F52,2)</f>
        <v>0</v>
      </c>
      <c r="H52" s="234"/>
      <c r="I52" s="233">
        <f>ROUND(E52*H52,2)</f>
        <v>0</v>
      </c>
      <c r="J52" s="234"/>
      <c r="K52" s="233">
        <f>ROUND(E52*J52,2)</f>
        <v>0</v>
      </c>
      <c r="L52" s="233">
        <v>21</v>
      </c>
      <c r="M52" s="233">
        <f>G52*(1+L52/100)</f>
        <v>0</v>
      </c>
      <c r="N52" s="232">
        <v>0</v>
      </c>
      <c r="O52" s="232">
        <f>ROUND(E52*N52,2)</f>
        <v>0</v>
      </c>
      <c r="P52" s="232">
        <v>0</v>
      </c>
      <c r="Q52" s="232">
        <f>ROUND(E52*P52,2)</f>
        <v>0</v>
      </c>
      <c r="R52" s="233"/>
      <c r="S52" s="233" t="s">
        <v>107</v>
      </c>
      <c r="T52" s="233" t="s">
        <v>107</v>
      </c>
      <c r="U52" s="233">
        <v>1.8919999999999999</v>
      </c>
      <c r="V52" s="233">
        <f>ROUND(E52*U52,2)</f>
        <v>14.13</v>
      </c>
      <c r="W52" s="233"/>
      <c r="X52" s="233" t="s">
        <v>161</v>
      </c>
      <c r="Y52" s="233" t="s">
        <v>110</v>
      </c>
      <c r="Z52" s="212"/>
      <c r="AA52" s="212"/>
      <c r="AB52" s="212"/>
      <c r="AC52" s="212"/>
      <c r="AD52" s="212"/>
      <c r="AE52" s="212"/>
      <c r="AF52" s="212"/>
      <c r="AG52" s="212" t="s">
        <v>162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x14ac:dyDescent="0.25">
      <c r="A53" s="241" t="s">
        <v>102</v>
      </c>
      <c r="B53" s="242" t="s">
        <v>63</v>
      </c>
      <c r="C53" s="261" t="s">
        <v>64</v>
      </c>
      <c r="D53" s="243"/>
      <c r="E53" s="244"/>
      <c r="F53" s="245"/>
      <c r="G53" s="246">
        <f>SUMIF(AG54:AG92,"&lt;&gt;NOR",G54:G92)</f>
        <v>0</v>
      </c>
      <c r="H53" s="240"/>
      <c r="I53" s="240">
        <f>SUM(I54:I92)</f>
        <v>0</v>
      </c>
      <c r="J53" s="240"/>
      <c r="K53" s="240">
        <f>SUM(K54:K92)</f>
        <v>0</v>
      </c>
      <c r="L53" s="240"/>
      <c r="M53" s="240">
        <f>SUM(M54:M92)</f>
        <v>0</v>
      </c>
      <c r="N53" s="239"/>
      <c r="O53" s="239">
        <f>SUM(O54:O92)</f>
        <v>1.08</v>
      </c>
      <c r="P53" s="239"/>
      <c r="Q53" s="239">
        <f>SUM(Q54:Q92)</f>
        <v>1.46</v>
      </c>
      <c r="R53" s="240"/>
      <c r="S53" s="240"/>
      <c r="T53" s="240"/>
      <c r="U53" s="240"/>
      <c r="V53" s="240">
        <f>SUM(V54:V92)</f>
        <v>72.139999999999986</v>
      </c>
      <c r="W53" s="240"/>
      <c r="X53" s="240"/>
      <c r="Y53" s="240"/>
      <c r="AG53" t="s">
        <v>103</v>
      </c>
    </row>
    <row r="54" spans="1:60" outlineLevel="1" x14ac:dyDescent="0.25">
      <c r="A54" s="248">
        <v>17</v>
      </c>
      <c r="B54" s="249" t="s">
        <v>163</v>
      </c>
      <c r="C54" s="262" t="s">
        <v>164</v>
      </c>
      <c r="D54" s="250" t="s">
        <v>149</v>
      </c>
      <c r="E54" s="251">
        <v>14.5</v>
      </c>
      <c r="F54" s="252"/>
      <c r="G54" s="253">
        <f>ROUND(E54*F54,2)</f>
        <v>0</v>
      </c>
      <c r="H54" s="234"/>
      <c r="I54" s="233">
        <f>ROUND(E54*H54,2)</f>
        <v>0</v>
      </c>
      <c r="J54" s="234"/>
      <c r="K54" s="233">
        <f>ROUND(E54*J54,2)</f>
        <v>0</v>
      </c>
      <c r="L54" s="233">
        <v>21</v>
      </c>
      <c r="M54" s="233">
        <f>G54*(1+L54/100)</f>
        <v>0</v>
      </c>
      <c r="N54" s="232">
        <v>9.8999999999999999E-4</v>
      </c>
      <c r="O54" s="232">
        <f>ROUND(E54*N54,2)</f>
        <v>0.01</v>
      </c>
      <c r="P54" s="232">
        <v>0</v>
      </c>
      <c r="Q54" s="232">
        <f>ROUND(E54*P54,2)</f>
        <v>0</v>
      </c>
      <c r="R54" s="233"/>
      <c r="S54" s="233" t="s">
        <v>107</v>
      </c>
      <c r="T54" s="233" t="s">
        <v>107</v>
      </c>
      <c r="U54" s="233">
        <v>0.26200000000000001</v>
      </c>
      <c r="V54" s="233">
        <f>ROUND(E54*U54,2)</f>
        <v>3.8</v>
      </c>
      <c r="W54" s="233"/>
      <c r="X54" s="233" t="s">
        <v>109</v>
      </c>
      <c r="Y54" s="233" t="s">
        <v>110</v>
      </c>
      <c r="Z54" s="212"/>
      <c r="AA54" s="212"/>
      <c r="AB54" s="212"/>
      <c r="AC54" s="212"/>
      <c r="AD54" s="212"/>
      <c r="AE54" s="212"/>
      <c r="AF54" s="212"/>
      <c r="AG54" s="212" t="s">
        <v>111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5">
      <c r="A55" s="229"/>
      <c r="B55" s="230"/>
      <c r="C55" s="263" t="s">
        <v>165</v>
      </c>
      <c r="D55" s="235"/>
      <c r="E55" s="236">
        <v>14.5</v>
      </c>
      <c r="F55" s="233"/>
      <c r="G55" s="233"/>
      <c r="H55" s="233"/>
      <c r="I55" s="233"/>
      <c r="J55" s="233"/>
      <c r="K55" s="233"/>
      <c r="L55" s="233"/>
      <c r="M55" s="233"/>
      <c r="N55" s="232"/>
      <c r="O55" s="232"/>
      <c r="P55" s="232"/>
      <c r="Q55" s="232"/>
      <c r="R55" s="233"/>
      <c r="S55" s="233"/>
      <c r="T55" s="233"/>
      <c r="U55" s="233"/>
      <c r="V55" s="233"/>
      <c r="W55" s="233"/>
      <c r="X55" s="233"/>
      <c r="Y55" s="233"/>
      <c r="Z55" s="212"/>
      <c r="AA55" s="212"/>
      <c r="AB55" s="212"/>
      <c r="AC55" s="212"/>
      <c r="AD55" s="212"/>
      <c r="AE55" s="212"/>
      <c r="AF55" s="212"/>
      <c r="AG55" s="212" t="s">
        <v>113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5">
      <c r="A56" s="248">
        <v>18</v>
      </c>
      <c r="B56" s="249" t="s">
        <v>166</v>
      </c>
      <c r="C56" s="262" t="s">
        <v>167</v>
      </c>
      <c r="D56" s="250" t="s">
        <v>149</v>
      </c>
      <c r="E56" s="251">
        <v>15</v>
      </c>
      <c r="F56" s="252"/>
      <c r="G56" s="253">
        <f>ROUND(E56*F56,2)</f>
        <v>0</v>
      </c>
      <c r="H56" s="234"/>
      <c r="I56" s="233">
        <f>ROUND(E56*H56,2)</f>
        <v>0</v>
      </c>
      <c r="J56" s="234"/>
      <c r="K56" s="233">
        <f>ROUND(E56*J56,2)</f>
        <v>0</v>
      </c>
      <c r="L56" s="233">
        <v>21</v>
      </c>
      <c r="M56" s="233">
        <f>G56*(1+L56/100)</f>
        <v>0</v>
      </c>
      <c r="N56" s="232">
        <v>9.8999999999999999E-4</v>
      </c>
      <c r="O56" s="232">
        <f>ROUND(E56*N56,2)</f>
        <v>0.01</v>
      </c>
      <c r="P56" s="232">
        <v>0</v>
      </c>
      <c r="Q56" s="232">
        <f>ROUND(E56*P56,2)</f>
        <v>0</v>
      </c>
      <c r="R56" s="233"/>
      <c r="S56" s="233" t="s">
        <v>107</v>
      </c>
      <c r="T56" s="233" t="s">
        <v>107</v>
      </c>
      <c r="U56" s="233">
        <v>0.36099999999999999</v>
      </c>
      <c r="V56" s="233">
        <f>ROUND(E56*U56,2)</f>
        <v>5.42</v>
      </c>
      <c r="W56" s="233"/>
      <c r="X56" s="233" t="s">
        <v>109</v>
      </c>
      <c r="Y56" s="233" t="s">
        <v>110</v>
      </c>
      <c r="Z56" s="212"/>
      <c r="AA56" s="212"/>
      <c r="AB56" s="212"/>
      <c r="AC56" s="212"/>
      <c r="AD56" s="212"/>
      <c r="AE56" s="212"/>
      <c r="AF56" s="212"/>
      <c r="AG56" s="212" t="s">
        <v>111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5">
      <c r="A57" s="229"/>
      <c r="B57" s="230"/>
      <c r="C57" s="263" t="s">
        <v>168</v>
      </c>
      <c r="D57" s="235"/>
      <c r="E57" s="236">
        <v>15</v>
      </c>
      <c r="F57" s="233"/>
      <c r="G57" s="233"/>
      <c r="H57" s="233"/>
      <c r="I57" s="233"/>
      <c r="J57" s="233"/>
      <c r="K57" s="233"/>
      <c r="L57" s="233"/>
      <c r="M57" s="233"/>
      <c r="N57" s="232"/>
      <c r="O57" s="232"/>
      <c r="P57" s="232"/>
      <c r="Q57" s="232"/>
      <c r="R57" s="233"/>
      <c r="S57" s="233"/>
      <c r="T57" s="233"/>
      <c r="U57" s="233"/>
      <c r="V57" s="233"/>
      <c r="W57" s="233"/>
      <c r="X57" s="233"/>
      <c r="Y57" s="233"/>
      <c r="Z57" s="212"/>
      <c r="AA57" s="212"/>
      <c r="AB57" s="212"/>
      <c r="AC57" s="212"/>
      <c r="AD57" s="212"/>
      <c r="AE57" s="212"/>
      <c r="AF57" s="212"/>
      <c r="AG57" s="212" t="s">
        <v>113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5">
      <c r="A58" s="248">
        <v>19</v>
      </c>
      <c r="B58" s="249" t="s">
        <v>169</v>
      </c>
      <c r="C58" s="262" t="s">
        <v>170</v>
      </c>
      <c r="D58" s="250" t="s">
        <v>106</v>
      </c>
      <c r="E58" s="251">
        <v>97.185000000000002</v>
      </c>
      <c r="F58" s="252"/>
      <c r="G58" s="253">
        <f>ROUND(E58*F58,2)</f>
        <v>0</v>
      </c>
      <c r="H58" s="234"/>
      <c r="I58" s="233">
        <f>ROUND(E58*H58,2)</f>
        <v>0</v>
      </c>
      <c r="J58" s="234"/>
      <c r="K58" s="233">
        <f>ROUND(E58*J58,2)</f>
        <v>0</v>
      </c>
      <c r="L58" s="233">
        <v>21</v>
      </c>
      <c r="M58" s="233">
        <f>G58*(1+L58/100)</f>
        <v>0</v>
      </c>
      <c r="N58" s="232">
        <v>0</v>
      </c>
      <c r="O58" s="232">
        <f>ROUND(E58*N58,2)</f>
        <v>0</v>
      </c>
      <c r="P58" s="232">
        <v>0</v>
      </c>
      <c r="Q58" s="232">
        <f>ROUND(E58*P58,2)</f>
        <v>0</v>
      </c>
      <c r="R58" s="233"/>
      <c r="S58" s="233" t="s">
        <v>107</v>
      </c>
      <c r="T58" s="233" t="s">
        <v>108</v>
      </c>
      <c r="U58" s="233">
        <v>0.27</v>
      </c>
      <c r="V58" s="233">
        <f>ROUND(E58*U58,2)</f>
        <v>26.24</v>
      </c>
      <c r="W58" s="233"/>
      <c r="X58" s="233" t="s">
        <v>109</v>
      </c>
      <c r="Y58" s="233" t="s">
        <v>110</v>
      </c>
      <c r="Z58" s="212"/>
      <c r="AA58" s="212"/>
      <c r="AB58" s="212"/>
      <c r="AC58" s="212"/>
      <c r="AD58" s="212"/>
      <c r="AE58" s="212"/>
      <c r="AF58" s="212"/>
      <c r="AG58" s="212" t="s">
        <v>111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5">
      <c r="A59" s="229"/>
      <c r="B59" s="230"/>
      <c r="C59" s="264" t="s">
        <v>125</v>
      </c>
      <c r="D59" s="237"/>
      <c r="E59" s="238"/>
      <c r="F59" s="233"/>
      <c r="G59" s="233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2"/>
      <c r="AA59" s="212"/>
      <c r="AB59" s="212"/>
      <c r="AC59" s="212"/>
      <c r="AD59" s="212"/>
      <c r="AE59" s="212"/>
      <c r="AF59" s="212"/>
      <c r="AG59" s="212" t="s">
        <v>113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5">
      <c r="A60" s="229"/>
      <c r="B60" s="230"/>
      <c r="C60" s="265" t="s">
        <v>171</v>
      </c>
      <c r="D60" s="237"/>
      <c r="E60" s="238">
        <v>297.95</v>
      </c>
      <c r="F60" s="233"/>
      <c r="G60" s="233"/>
      <c r="H60" s="233"/>
      <c r="I60" s="233"/>
      <c r="J60" s="233"/>
      <c r="K60" s="233"/>
      <c r="L60" s="233"/>
      <c r="M60" s="233"/>
      <c r="N60" s="232"/>
      <c r="O60" s="232"/>
      <c r="P60" s="232"/>
      <c r="Q60" s="232"/>
      <c r="R60" s="233"/>
      <c r="S60" s="233"/>
      <c r="T60" s="233"/>
      <c r="U60" s="233"/>
      <c r="V60" s="233"/>
      <c r="W60" s="233"/>
      <c r="X60" s="233"/>
      <c r="Y60" s="233"/>
      <c r="Z60" s="212"/>
      <c r="AA60" s="212"/>
      <c r="AB60" s="212"/>
      <c r="AC60" s="212"/>
      <c r="AD60" s="212"/>
      <c r="AE60" s="212"/>
      <c r="AF60" s="212"/>
      <c r="AG60" s="212" t="s">
        <v>113</v>
      </c>
      <c r="AH60" s="212">
        <v>2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5">
      <c r="A61" s="229"/>
      <c r="B61" s="230"/>
      <c r="C61" s="265" t="s">
        <v>172</v>
      </c>
      <c r="D61" s="237"/>
      <c r="E61" s="238">
        <v>26</v>
      </c>
      <c r="F61" s="233"/>
      <c r="G61" s="233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2"/>
      <c r="AA61" s="212"/>
      <c r="AB61" s="212"/>
      <c r="AC61" s="212"/>
      <c r="AD61" s="212"/>
      <c r="AE61" s="212"/>
      <c r="AF61" s="212"/>
      <c r="AG61" s="212" t="s">
        <v>113</v>
      </c>
      <c r="AH61" s="212">
        <v>2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5">
      <c r="A62" s="229"/>
      <c r="B62" s="230"/>
      <c r="C62" s="264" t="s">
        <v>128</v>
      </c>
      <c r="D62" s="237"/>
      <c r="E62" s="238"/>
      <c r="F62" s="233"/>
      <c r="G62" s="233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2"/>
      <c r="AA62" s="212"/>
      <c r="AB62" s="212"/>
      <c r="AC62" s="212"/>
      <c r="AD62" s="212"/>
      <c r="AE62" s="212"/>
      <c r="AF62" s="212"/>
      <c r="AG62" s="212" t="s">
        <v>113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5">
      <c r="A63" s="229"/>
      <c r="B63" s="230"/>
      <c r="C63" s="263" t="s">
        <v>173</v>
      </c>
      <c r="D63" s="235"/>
      <c r="E63" s="236">
        <v>97.185000000000002</v>
      </c>
      <c r="F63" s="233"/>
      <c r="G63" s="233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2"/>
      <c r="AA63" s="212"/>
      <c r="AB63" s="212"/>
      <c r="AC63" s="212"/>
      <c r="AD63" s="212"/>
      <c r="AE63" s="212"/>
      <c r="AF63" s="212"/>
      <c r="AG63" s="212" t="s">
        <v>113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5">
      <c r="A64" s="248">
        <v>20</v>
      </c>
      <c r="B64" s="249" t="s">
        <v>174</v>
      </c>
      <c r="C64" s="262" t="s">
        <v>175</v>
      </c>
      <c r="D64" s="250" t="s">
        <v>106</v>
      </c>
      <c r="E64" s="251">
        <v>13.718</v>
      </c>
      <c r="F64" s="252"/>
      <c r="G64" s="253">
        <f>ROUND(E64*F64,2)</f>
        <v>0</v>
      </c>
      <c r="H64" s="234"/>
      <c r="I64" s="233">
        <f>ROUND(E64*H64,2)</f>
        <v>0</v>
      </c>
      <c r="J64" s="234"/>
      <c r="K64" s="233">
        <f>ROUND(E64*J64,2)</f>
        <v>0</v>
      </c>
      <c r="L64" s="233">
        <v>21</v>
      </c>
      <c r="M64" s="233">
        <f>G64*(1+L64/100)</f>
        <v>0</v>
      </c>
      <c r="N64" s="232">
        <v>0</v>
      </c>
      <c r="O64" s="232">
        <f>ROUND(E64*N64,2)</f>
        <v>0</v>
      </c>
      <c r="P64" s="232">
        <v>0</v>
      </c>
      <c r="Q64" s="232">
        <f>ROUND(E64*P64,2)</f>
        <v>0</v>
      </c>
      <c r="R64" s="233"/>
      <c r="S64" s="233" t="s">
        <v>107</v>
      </c>
      <c r="T64" s="233" t="s">
        <v>107</v>
      </c>
      <c r="U64" s="233">
        <v>0.87</v>
      </c>
      <c r="V64" s="233">
        <f>ROUND(E64*U64,2)</f>
        <v>11.93</v>
      </c>
      <c r="W64" s="233"/>
      <c r="X64" s="233" t="s">
        <v>109</v>
      </c>
      <c r="Y64" s="233" t="s">
        <v>110</v>
      </c>
      <c r="Z64" s="212"/>
      <c r="AA64" s="212"/>
      <c r="AB64" s="212"/>
      <c r="AC64" s="212"/>
      <c r="AD64" s="212"/>
      <c r="AE64" s="212"/>
      <c r="AF64" s="212"/>
      <c r="AG64" s="212" t="s">
        <v>111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5">
      <c r="A65" s="229"/>
      <c r="B65" s="230"/>
      <c r="C65" s="263" t="s">
        <v>176</v>
      </c>
      <c r="D65" s="235"/>
      <c r="E65" s="236">
        <v>0.8</v>
      </c>
      <c r="F65" s="233"/>
      <c r="G65" s="233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2"/>
      <c r="AA65" s="212"/>
      <c r="AB65" s="212"/>
      <c r="AC65" s="212"/>
      <c r="AD65" s="212"/>
      <c r="AE65" s="212"/>
      <c r="AF65" s="212"/>
      <c r="AG65" s="212" t="s">
        <v>113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5">
      <c r="A66" s="229"/>
      <c r="B66" s="230"/>
      <c r="C66" s="263" t="s">
        <v>177</v>
      </c>
      <c r="D66" s="235"/>
      <c r="E66" s="236">
        <v>12.917999999999999</v>
      </c>
      <c r="F66" s="233"/>
      <c r="G66" s="233"/>
      <c r="H66" s="233"/>
      <c r="I66" s="233"/>
      <c r="J66" s="233"/>
      <c r="K66" s="233"/>
      <c r="L66" s="233"/>
      <c r="M66" s="233"/>
      <c r="N66" s="232"/>
      <c r="O66" s="232"/>
      <c r="P66" s="232"/>
      <c r="Q66" s="232"/>
      <c r="R66" s="233"/>
      <c r="S66" s="233"/>
      <c r="T66" s="233"/>
      <c r="U66" s="233"/>
      <c r="V66" s="233"/>
      <c r="W66" s="233"/>
      <c r="X66" s="233"/>
      <c r="Y66" s="233"/>
      <c r="Z66" s="212"/>
      <c r="AA66" s="212"/>
      <c r="AB66" s="212"/>
      <c r="AC66" s="212"/>
      <c r="AD66" s="212"/>
      <c r="AE66" s="212"/>
      <c r="AF66" s="212"/>
      <c r="AG66" s="212" t="s">
        <v>113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5">
      <c r="A67" s="248">
        <v>21</v>
      </c>
      <c r="B67" s="249" t="s">
        <v>178</v>
      </c>
      <c r="C67" s="262" t="s">
        <v>179</v>
      </c>
      <c r="D67" s="250" t="s">
        <v>106</v>
      </c>
      <c r="E67" s="251">
        <v>97.185000000000002</v>
      </c>
      <c r="F67" s="252"/>
      <c r="G67" s="253">
        <f>ROUND(E67*F67,2)</f>
        <v>0</v>
      </c>
      <c r="H67" s="234"/>
      <c r="I67" s="233">
        <f>ROUND(E67*H67,2)</f>
        <v>0</v>
      </c>
      <c r="J67" s="234"/>
      <c r="K67" s="233">
        <f>ROUND(E67*J67,2)</f>
        <v>0</v>
      </c>
      <c r="L67" s="233">
        <v>21</v>
      </c>
      <c r="M67" s="233">
        <f>G67*(1+L67/100)</f>
        <v>0</v>
      </c>
      <c r="N67" s="232">
        <v>0</v>
      </c>
      <c r="O67" s="232">
        <f>ROUND(E67*N67,2)</f>
        <v>0</v>
      </c>
      <c r="P67" s="232">
        <v>1.4999999999999999E-2</v>
      </c>
      <c r="Q67" s="232">
        <f>ROUND(E67*P67,2)</f>
        <v>1.46</v>
      </c>
      <c r="R67" s="233"/>
      <c r="S67" s="233" t="s">
        <v>107</v>
      </c>
      <c r="T67" s="233" t="s">
        <v>107</v>
      </c>
      <c r="U67" s="233">
        <v>0.09</v>
      </c>
      <c r="V67" s="233">
        <f>ROUND(E67*U67,2)</f>
        <v>8.75</v>
      </c>
      <c r="W67" s="233"/>
      <c r="X67" s="233" t="s">
        <v>109</v>
      </c>
      <c r="Y67" s="233" t="s">
        <v>110</v>
      </c>
      <c r="Z67" s="212"/>
      <c r="AA67" s="212"/>
      <c r="AB67" s="212"/>
      <c r="AC67" s="212"/>
      <c r="AD67" s="212"/>
      <c r="AE67" s="212"/>
      <c r="AF67" s="212"/>
      <c r="AG67" s="212" t="s">
        <v>111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25">
      <c r="A68" s="229"/>
      <c r="B68" s="230"/>
      <c r="C68" s="263" t="s">
        <v>180</v>
      </c>
      <c r="D68" s="235"/>
      <c r="E68" s="236">
        <v>97.185000000000002</v>
      </c>
      <c r="F68" s="233"/>
      <c r="G68" s="233"/>
      <c r="H68" s="233"/>
      <c r="I68" s="233"/>
      <c r="J68" s="233"/>
      <c r="K68" s="233"/>
      <c r="L68" s="233"/>
      <c r="M68" s="233"/>
      <c r="N68" s="232"/>
      <c r="O68" s="232"/>
      <c r="P68" s="232"/>
      <c r="Q68" s="232"/>
      <c r="R68" s="233"/>
      <c r="S68" s="233"/>
      <c r="T68" s="233"/>
      <c r="U68" s="233"/>
      <c r="V68" s="233"/>
      <c r="W68" s="233"/>
      <c r="X68" s="233"/>
      <c r="Y68" s="233"/>
      <c r="Z68" s="212"/>
      <c r="AA68" s="212"/>
      <c r="AB68" s="212"/>
      <c r="AC68" s="212"/>
      <c r="AD68" s="212"/>
      <c r="AE68" s="212"/>
      <c r="AF68" s="212"/>
      <c r="AG68" s="212" t="s">
        <v>113</v>
      </c>
      <c r="AH68" s="212">
        <v>5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5">
      <c r="A69" s="248">
        <v>22</v>
      </c>
      <c r="B69" s="249" t="s">
        <v>181</v>
      </c>
      <c r="C69" s="262" t="s">
        <v>182</v>
      </c>
      <c r="D69" s="250" t="s">
        <v>183</v>
      </c>
      <c r="E69" s="251">
        <v>1.51511</v>
      </c>
      <c r="F69" s="252"/>
      <c r="G69" s="253">
        <f>ROUND(E69*F69,2)</f>
        <v>0</v>
      </c>
      <c r="H69" s="234"/>
      <c r="I69" s="233">
        <f>ROUND(E69*H69,2)</f>
        <v>0</v>
      </c>
      <c r="J69" s="234"/>
      <c r="K69" s="233">
        <f>ROUND(E69*J69,2)</f>
        <v>0</v>
      </c>
      <c r="L69" s="233">
        <v>21</v>
      </c>
      <c r="M69" s="233">
        <f>G69*(1+L69/100)</f>
        <v>0</v>
      </c>
      <c r="N69" s="232">
        <v>2.2970000000000001E-2</v>
      </c>
      <c r="O69" s="232">
        <f>ROUND(E69*N69,2)</f>
        <v>0.03</v>
      </c>
      <c r="P69" s="232">
        <v>0</v>
      </c>
      <c r="Q69" s="232">
        <f>ROUND(E69*P69,2)</f>
        <v>0</v>
      </c>
      <c r="R69" s="233"/>
      <c r="S69" s="233" t="s">
        <v>107</v>
      </c>
      <c r="T69" s="233" t="s">
        <v>107</v>
      </c>
      <c r="U69" s="233">
        <v>0</v>
      </c>
      <c r="V69" s="233">
        <f>ROUND(E69*U69,2)</f>
        <v>0</v>
      </c>
      <c r="W69" s="233"/>
      <c r="X69" s="233" t="s">
        <v>109</v>
      </c>
      <c r="Y69" s="233" t="s">
        <v>110</v>
      </c>
      <c r="Z69" s="212"/>
      <c r="AA69" s="212"/>
      <c r="AB69" s="212"/>
      <c r="AC69" s="212"/>
      <c r="AD69" s="212"/>
      <c r="AE69" s="212"/>
      <c r="AF69" s="212"/>
      <c r="AG69" s="212" t="s">
        <v>111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5">
      <c r="A70" s="229"/>
      <c r="B70" s="230"/>
      <c r="C70" s="263" t="s">
        <v>184</v>
      </c>
      <c r="D70" s="235"/>
      <c r="E70" s="236">
        <v>0.12006</v>
      </c>
      <c r="F70" s="233"/>
      <c r="G70" s="233"/>
      <c r="H70" s="233"/>
      <c r="I70" s="233"/>
      <c r="J70" s="233"/>
      <c r="K70" s="233"/>
      <c r="L70" s="233"/>
      <c r="M70" s="233"/>
      <c r="N70" s="232"/>
      <c r="O70" s="232"/>
      <c r="P70" s="232"/>
      <c r="Q70" s="232"/>
      <c r="R70" s="233"/>
      <c r="S70" s="233"/>
      <c r="T70" s="233"/>
      <c r="U70" s="233"/>
      <c r="V70" s="233"/>
      <c r="W70" s="233"/>
      <c r="X70" s="233"/>
      <c r="Y70" s="233"/>
      <c r="Z70" s="212"/>
      <c r="AA70" s="212"/>
      <c r="AB70" s="212"/>
      <c r="AC70" s="212"/>
      <c r="AD70" s="212"/>
      <c r="AE70" s="212"/>
      <c r="AF70" s="212"/>
      <c r="AG70" s="212" t="s">
        <v>113</v>
      </c>
      <c r="AH70" s="212">
        <v>5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5">
      <c r="A71" s="229"/>
      <c r="B71" s="230"/>
      <c r="C71" s="263" t="s">
        <v>185</v>
      </c>
      <c r="D71" s="235"/>
      <c r="E71" s="236">
        <v>0.23760000000000001</v>
      </c>
      <c r="F71" s="233"/>
      <c r="G71" s="233"/>
      <c r="H71" s="233"/>
      <c r="I71" s="233"/>
      <c r="J71" s="233"/>
      <c r="K71" s="233"/>
      <c r="L71" s="233"/>
      <c r="M71" s="233"/>
      <c r="N71" s="232"/>
      <c r="O71" s="232"/>
      <c r="P71" s="232"/>
      <c r="Q71" s="232"/>
      <c r="R71" s="233"/>
      <c r="S71" s="233"/>
      <c r="T71" s="233"/>
      <c r="U71" s="233"/>
      <c r="V71" s="233"/>
      <c r="W71" s="233"/>
      <c r="X71" s="233"/>
      <c r="Y71" s="233"/>
      <c r="Z71" s="212"/>
      <c r="AA71" s="212"/>
      <c r="AB71" s="212"/>
      <c r="AC71" s="212"/>
      <c r="AD71" s="212"/>
      <c r="AE71" s="212"/>
      <c r="AF71" s="212"/>
      <c r="AG71" s="212" t="s">
        <v>113</v>
      </c>
      <c r="AH71" s="212">
        <v>5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5">
      <c r="A72" s="229"/>
      <c r="B72" s="230"/>
      <c r="C72" s="263" t="s">
        <v>186</v>
      </c>
      <c r="D72" s="235"/>
      <c r="E72" s="236">
        <v>1.1574500000000001</v>
      </c>
      <c r="F72" s="233"/>
      <c r="G72" s="233"/>
      <c r="H72" s="233"/>
      <c r="I72" s="233"/>
      <c r="J72" s="233"/>
      <c r="K72" s="233"/>
      <c r="L72" s="233"/>
      <c r="M72" s="233"/>
      <c r="N72" s="232"/>
      <c r="O72" s="232"/>
      <c r="P72" s="232"/>
      <c r="Q72" s="232"/>
      <c r="R72" s="233"/>
      <c r="S72" s="233"/>
      <c r="T72" s="233"/>
      <c r="U72" s="233"/>
      <c r="V72" s="233"/>
      <c r="W72" s="233"/>
      <c r="X72" s="233"/>
      <c r="Y72" s="233"/>
      <c r="Z72" s="212"/>
      <c r="AA72" s="212"/>
      <c r="AB72" s="212"/>
      <c r="AC72" s="212"/>
      <c r="AD72" s="212"/>
      <c r="AE72" s="212"/>
      <c r="AF72" s="212"/>
      <c r="AG72" s="212" t="s">
        <v>113</v>
      </c>
      <c r="AH72" s="212">
        <v>5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5">
      <c r="A73" s="248">
        <v>23</v>
      </c>
      <c r="B73" s="249" t="s">
        <v>187</v>
      </c>
      <c r="C73" s="262" t="s">
        <v>188</v>
      </c>
      <c r="D73" s="250" t="s">
        <v>106</v>
      </c>
      <c r="E73" s="251">
        <v>97.185000000000002</v>
      </c>
      <c r="F73" s="252"/>
      <c r="G73" s="253">
        <f>ROUND(E73*F73,2)</f>
        <v>0</v>
      </c>
      <c r="H73" s="234"/>
      <c r="I73" s="233">
        <f>ROUND(E73*H73,2)</f>
        <v>0</v>
      </c>
      <c r="J73" s="234"/>
      <c r="K73" s="233">
        <f>ROUND(E73*J73,2)</f>
        <v>0</v>
      </c>
      <c r="L73" s="233">
        <v>21</v>
      </c>
      <c r="M73" s="233">
        <f>G73*(1+L73/100)</f>
        <v>0</v>
      </c>
      <c r="N73" s="232">
        <v>6.0000000000000002E-5</v>
      </c>
      <c r="O73" s="232">
        <f>ROUND(E73*N73,2)</f>
        <v>0.01</v>
      </c>
      <c r="P73" s="232">
        <v>0</v>
      </c>
      <c r="Q73" s="232">
        <f>ROUND(E73*P73,2)</f>
        <v>0</v>
      </c>
      <c r="R73" s="233"/>
      <c r="S73" s="233" t="s">
        <v>107</v>
      </c>
      <c r="T73" s="233" t="s">
        <v>107</v>
      </c>
      <c r="U73" s="233">
        <v>0</v>
      </c>
      <c r="V73" s="233">
        <f>ROUND(E73*U73,2)</f>
        <v>0</v>
      </c>
      <c r="W73" s="233"/>
      <c r="X73" s="233" t="s">
        <v>109</v>
      </c>
      <c r="Y73" s="233" t="s">
        <v>110</v>
      </c>
      <c r="Z73" s="212"/>
      <c r="AA73" s="212"/>
      <c r="AB73" s="212"/>
      <c r="AC73" s="212"/>
      <c r="AD73" s="212"/>
      <c r="AE73" s="212"/>
      <c r="AF73" s="212"/>
      <c r="AG73" s="212" t="s">
        <v>111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25">
      <c r="A74" s="229"/>
      <c r="B74" s="230"/>
      <c r="C74" s="264" t="s">
        <v>125</v>
      </c>
      <c r="D74" s="237"/>
      <c r="E74" s="238"/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2"/>
      <c r="AA74" s="212"/>
      <c r="AB74" s="212"/>
      <c r="AC74" s="212"/>
      <c r="AD74" s="212"/>
      <c r="AE74" s="212"/>
      <c r="AF74" s="212"/>
      <c r="AG74" s="212" t="s">
        <v>113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5">
      <c r="A75" s="229"/>
      <c r="B75" s="230"/>
      <c r="C75" s="265" t="s">
        <v>171</v>
      </c>
      <c r="D75" s="237"/>
      <c r="E75" s="238">
        <v>297.95</v>
      </c>
      <c r="F75" s="233"/>
      <c r="G75" s="233"/>
      <c r="H75" s="233"/>
      <c r="I75" s="233"/>
      <c r="J75" s="233"/>
      <c r="K75" s="233"/>
      <c r="L75" s="233"/>
      <c r="M75" s="233"/>
      <c r="N75" s="232"/>
      <c r="O75" s="232"/>
      <c r="P75" s="232"/>
      <c r="Q75" s="232"/>
      <c r="R75" s="233"/>
      <c r="S75" s="233"/>
      <c r="T75" s="233"/>
      <c r="U75" s="233"/>
      <c r="V75" s="233"/>
      <c r="W75" s="233"/>
      <c r="X75" s="233"/>
      <c r="Y75" s="233"/>
      <c r="Z75" s="212"/>
      <c r="AA75" s="212"/>
      <c r="AB75" s="212"/>
      <c r="AC75" s="212"/>
      <c r="AD75" s="212"/>
      <c r="AE75" s="212"/>
      <c r="AF75" s="212"/>
      <c r="AG75" s="212" t="s">
        <v>113</v>
      </c>
      <c r="AH75" s="212">
        <v>2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5">
      <c r="A76" s="229"/>
      <c r="B76" s="230"/>
      <c r="C76" s="265" t="s">
        <v>172</v>
      </c>
      <c r="D76" s="237"/>
      <c r="E76" s="238">
        <v>26</v>
      </c>
      <c r="F76" s="233"/>
      <c r="G76" s="233"/>
      <c r="H76" s="233"/>
      <c r="I76" s="233"/>
      <c r="J76" s="233"/>
      <c r="K76" s="233"/>
      <c r="L76" s="233"/>
      <c r="M76" s="233"/>
      <c r="N76" s="232"/>
      <c r="O76" s="232"/>
      <c r="P76" s="232"/>
      <c r="Q76" s="232"/>
      <c r="R76" s="233"/>
      <c r="S76" s="233"/>
      <c r="T76" s="233"/>
      <c r="U76" s="233"/>
      <c r="V76" s="233"/>
      <c r="W76" s="233"/>
      <c r="X76" s="233"/>
      <c r="Y76" s="233"/>
      <c r="Z76" s="212"/>
      <c r="AA76" s="212"/>
      <c r="AB76" s="212"/>
      <c r="AC76" s="212"/>
      <c r="AD76" s="212"/>
      <c r="AE76" s="212"/>
      <c r="AF76" s="212"/>
      <c r="AG76" s="212" t="s">
        <v>113</v>
      </c>
      <c r="AH76" s="212">
        <v>2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5">
      <c r="A77" s="229"/>
      <c r="B77" s="230"/>
      <c r="C77" s="264" t="s">
        <v>128</v>
      </c>
      <c r="D77" s="237"/>
      <c r="E77" s="238"/>
      <c r="F77" s="233"/>
      <c r="G77" s="233"/>
      <c r="H77" s="233"/>
      <c r="I77" s="233"/>
      <c r="J77" s="233"/>
      <c r="K77" s="233"/>
      <c r="L77" s="233"/>
      <c r="M77" s="233"/>
      <c r="N77" s="232"/>
      <c r="O77" s="232"/>
      <c r="P77" s="232"/>
      <c r="Q77" s="232"/>
      <c r="R77" s="233"/>
      <c r="S77" s="233"/>
      <c r="T77" s="233"/>
      <c r="U77" s="233"/>
      <c r="V77" s="233"/>
      <c r="W77" s="233"/>
      <c r="X77" s="233"/>
      <c r="Y77" s="233"/>
      <c r="Z77" s="212"/>
      <c r="AA77" s="212"/>
      <c r="AB77" s="212"/>
      <c r="AC77" s="212"/>
      <c r="AD77" s="212"/>
      <c r="AE77" s="212"/>
      <c r="AF77" s="212"/>
      <c r="AG77" s="212" t="s">
        <v>113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5">
      <c r="A78" s="229"/>
      <c r="B78" s="230"/>
      <c r="C78" s="263" t="s">
        <v>173</v>
      </c>
      <c r="D78" s="235"/>
      <c r="E78" s="236">
        <v>97.185000000000002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2"/>
      <c r="AA78" s="212"/>
      <c r="AB78" s="212"/>
      <c r="AC78" s="212"/>
      <c r="AD78" s="212"/>
      <c r="AE78" s="212"/>
      <c r="AF78" s="212"/>
      <c r="AG78" s="212" t="s">
        <v>113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5">
      <c r="A79" s="254">
        <v>24</v>
      </c>
      <c r="B79" s="255" t="s">
        <v>189</v>
      </c>
      <c r="C79" s="266" t="s">
        <v>190</v>
      </c>
      <c r="D79" s="256" t="s">
        <v>191</v>
      </c>
      <c r="E79" s="257">
        <v>16</v>
      </c>
      <c r="F79" s="258"/>
      <c r="G79" s="259">
        <f>ROUND(E79*F79,2)</f>
        <v>0</v>
      </c>
      <c r="H79" s="234"/>
      <c r="I79" s="233">
        <f>ROUND(E79*H79,2)</f>
        <v>0</v>
      </c>
      <c r="J79" s="234"/>
      <c r="K79" s="233">
        <f>ROUND(E79*J79,2)</f>
        <v>0</v>
      </c>
      <c r="L79" s="233">
        <v>21</v>
      </c>
      <c r="M79" s="233">
        <f>G79*(1+L79/100)</f>
        <v>0</v>
      </c>
      <c r="N79" s="232">
        <v>0</v>
      </c>
      <c r="O79" s="232">
        <f>ROUND(E79*N79,2)</f>
        <v>0</v>
      </c>
      <c r="P79" s="232">
        <v>0</v>
      </c>
      <c r="Q79" s="232">
        <f>ROUND(E79*P79,2)</f>
        <v>0</v>
      </c>
      <c r="R79" s="233" t="s">
        <v>192</v>
      </c>
      <c r="S79" s="233" t="s">
        <v>107</v>
      </c>
      <c r="T79" s="233" t="s">
        <v>107</v>
      </c>
      <c r="U79" s="233">
        <v>1</v>
      </c>
      <c r="V79" s="233">
        <f>ROUND(E79*U79,2)</f>
        <v>16</v>
      </c>
      <c r="W79" s="233"/>
      <c r="X79" s="233" t="s">
        <v>193</v>
      </c>
      <c r="Y79" s="233" t="s">
        <v>110</v>
      </c>
      <c r="Z79" s="212"/>
      <c r="AA79" s="212"/>
      <c r="AB79" s="212"/>
      <c r="AC79" s="212"/>
      <c r="AD79" s="212"/>
      <c r="AE79" s="212"/>
      <c r="AF79" s="212"/>
      <c r="AG79" s="212" t="s">
        <v>194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ht="20.399999999999999" outlineLevel="1" x14ac:dyDescent="0.25">
      <c r="A80" s="248">
        <v>25</v>
      </c>
      <c r="B80" s="249" t="s">
        <v>195</v>
      </c>
      <c r="C80" s="262" t="s">
        <v>196</v>
      </c>
      <c r="D80" s="250" t="s">
        <v>183</v>
      </c>
      <c r="E80" s="251">
        <v>1.1574500000000001</v>
      </c>
      <c r="F80" s="252"/>
      <c r="G80" s="253">
        <f>ROUND(E80*F80,2)</f>
        <v>0</v>
      </c>
      <c r="H80" s="234"/>
      <c r="I80" s="233">
        <f>ROUND(E80*H80,2)</f>
        <v>0</v>
      </c>
      <c r="J80" s="234"/>
      <c r="K80" s="233">
        <f>ROUND(E80*J80,2)</f>
        <v>0</v>
      </c>
      <c r="L80" s="233">
        <v>21</v>
      </c>
      <c r="M80" s="233">
        <f>G80*(1+L80/100)</f>
        <v>0</v>
      </c>
      <c r="N80" s="232">
        <v>0.55000000000000004</v>
      </c>
      <c r="O80" s="232">
        <f>ROUND(E80*N80,2)</f>
        <v>0.64</v>
      </c>
      <c r="P80" s="232">
        <v>0</v>
      </c>
      <c r="Q80" s="232">
        <f>ROUND(E80*P80,2)</f>
        <v>0</v>
      </c>
      <c r="R80" s="233" t="s">
        <v>197</v>
      </c>
      <c r="S80" s="233" t="s">
        <v>107</v>
      </c>
      <c r="T80" s="233" t="s">
        <v>107</v>
      </c>
      <c r="U80" s="233">
        <v>0</v>
      </c>
      <c r="V80" s="233">
        <f>ROUND(E80*U80,2)</f>
        <v>0</v>
      </c>
      <c r="W80" s="233"/>
      <c r="X80" s="233" t="s">
        <v>198</v>
      </c>
      <c r="Y80" s="233" t="s">
        <v>110</v>
      </c>
      <c r="Z80" s="212"/>
      <c r="AA80" s="212"/>
      <c r="AB80" s="212"/>
      <c r="AC80" s="212"/>
      <c r="AD80" s="212"/>
      <c r="AE80" s="212"/>
      <c r="AF80" s="212"/>
      <c r="AG80" s="212" t="s">
        <v>199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5">
      <c r="A81" s="229"/>
      <c r="B81" s="230"/>
      <c r="C81" s="263" t="s">
        <v>200</v>
      </c>
      <c r="D81" s="235"/>
      <c r="E81" s="236">
        <v>1.1574500000000001</v>
      </c>
      <c r="F81" s="233"/>
      <c r="G81" s="233"/>
      <c r="H81" s="233"/>
      <c r="I81" s="233"/>
      <c r="J81" s="233"/>
      <c r="K81" s="233"/>
      <c r="L81" s="233"/>
      <c r="M81" s="233"/>
      <c r="N81" s="232"/>
      <c r="O81" s="232"/>
      <c r="P81" s="232"/>
      <c r="Q81" s="232"/>
      <c r="R81" s="233"/>
      <c r="S81" s="233"/>
      <c r="T81" s="233"/>
      <c r="U81" s="233"/>
      <c r="V81" s="233"/>
      <c r="W81" s="233"/>
      <c r="X81" s="233"/>
      <c r="Y81" s="233"/>
      <c r="Z81" s="212"/>
      <c r="AA81" s="212"/>
      <c r="AB81" s="212"/>
      <c r="AC81" s="212"/>
      <c r="AD81" s="212"/>
      <c r="AE81" s="212"/>
      <c r="AF81" s="212"/>
      <c r="AG81" s="212" t="s">
        <v>113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 x14ac:dyDescent="0.25">
      <c r="A82" s="248">
        <v>26</v>
      </c>
      <c r="B82" s="249" t="s">
        <v>201</v>
      </c>
      <c r="C82" s="262" t="s">
        <v>202</v>
      </c>
      <c r="D82" s="250" t="s">
        <v>183</v>
      </c>
      <c r="E82" s="251">
        <v>0.12006</v>
      </c>
      <c r="F82" s="252"/>
      <c r="G82" s="253">
        <f>ROUND(E82*F82,2)</f>
        <v>0</v>
      </c>
      <c r="H82" s="234"/>
      <c r="I82" s="233">
        <f>ROUND(E82*H82,2)</f>
        <v>0</v>
      </c>
      <c r="J82" s="234"/>
      <c r="K82" s="233">
        <f>ROUND(E82*J82,2)</f>
        <v>0</v>
      </c>
      <c r="L82" s="233">
        <v>21</v>
      </c>
      <c r="M82" s="233">
        <f>G82*(1+L82/100)</f>
        <v>0</v>
      </c>
      <c r="N82" s="232">
        <v>0.55000000000000004</v>
      </c>
      <c r="O82" s="232">
        <f>ROUND(E82*N82,2)</f>
        <v>7.0000000000000007E-2</v>
      </c>
      <c r="P82" s="232">
        <v>0</v>
      </c>
      <c r="Q82" s="232">
        <f>ROUND(E82*P82,2)</f>
        <v>0</v>
      </c>
      <c r="R82" s="233"/>
      <c r="S82" s="233" t="s">
        <v>203</v>
      </c>
      <c r="T82" s="233" t="s">
        <v>108</v>
      </c>
      <c r="U82" s="233">
        <v>0</v>
      </c>
      <c r="V82" s="233">
        <f>ROUND(E82*U82,2)</f>
        <v>0</v>
      </c>
      <c r="W82" s="233"/>
      <c r="X82" s="233" t="s">
        <v>198</v>
      </c>
      <c r="Y82" s="233" t="s">
        <v>110</v>
      </c>
      <c r="Z82" s="212"/>
      <c r="AA82" s="212"/>
      <c r="AB82" s="212"/>
      <c r="AC82" s="212"/>
      <c r="AD82" s="212"/>
      <c r="AE82" s="212"/>
      <c r="AF82" s="212"/>
      <c r="AG82" s="212" t="s">
        <v>199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5">
      <c r="A83" s="229"/>
      <c r="B83" s="230"/>
      <c r="C83" s="263" t="s">
        <v>204</v>
      </c>
      <c r="D83" s="235"/>
      <c r="E83" s="236">
        <v>0.12006</v>
      </c>
      <c r="F83" s="233"/>
      <c r="G83" s="233"/>
      <c r="H83" s="233"/>
      <c r="I83" s="233"/>
      <c r="J83" s="233"/>
      <c r="K83" s="233"/>
      <c r="L83" s="233"/>
      <c r="M83" s="233"/>
      <c r="N83" s="232"/>
      <c r="O83" s="232"/>
      <c r="P83" s="232"/>
      <c r="Q83" s="232"/>
      <c r="R83" s="233"/>
      <c r="S83" s="233"/>
      <c r="T83" s="233"/>
      <c r="U83" s="233"/>
      <c r="V83" s="233"/>
      <c r="W83" s="233"/>
      <c r="X83" s="233"/>
      <c r="Y83" s="233"/>
      <c r="Z83" s="212"/>
      <c r="AA83" s="212"/>
      <c r="AB83" s="212"/>
      <c r="AC83" s="212"/>
      <c r="AD83" s="212"/>
      <c r="AE83" s="212"/>
      <c r="AF83" s="212"/>
      <c r="AG83" s="212" t="s">
        <v>113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5">
      <c r="A84" s="248">
        <v>27</v>
      </c>
      <c r="B84" s="249" t="s">
        <v>205</v>
      </c>
      <c r="C84" s="262" t="s">
        <v>206</v>
      </c>
      <c r="D84" s="250" t="s">
        <v>183</v>
      </c>
      <c r="E84" s="251">
        <v>0.23760000000000001</v>
      </c>
      <c r="F84" s="252"/>
      <c r="G84" s="253">
        <f>ROUND(E84*F84,2)</f>
        <v>0</v>
      </c>
      <c r="H84" s="234"/>
      <c r="I84" s="233">
        <f>ROUND(E84*H84,2)</f>
        <v>0</v>
      </c>
      <c r="J84" s="234"/>
      <c r="K84" s="233">
        <f>ROUND(E84*J84,2)</f>
        <v>0</v>
      </c>
      <c r="L84" s="233">
        <v>21</v>
      </c>
      <c r="M84" s="233">
        <f>G84*(1+L84/100)</f>
        <v>0</v>
      </c>
      <c r="N84" s="232">
        <v>0.55000000000000004</v>
      </c>
      <c r="O84" s="232">
        <f>ROUND(E84*N84,2)</f>
        <v>0.13</v>
      </c>
      <c r="P84" s="232">
        <v>0</v>
      </c>
      <c r="Q84" s="232">
        <f>ROUND(E84*P84,2)</f>
        <v>0</v>
      </c>
      <c r="R84" s="233" t="s">
        <v>197</v>
      </c>
      <c r="S84" s="233" t="s">
        <v>107</v>
      </c>
      <c r="T84" s="233" t="s">
        <v>107</v>
      </c>
      <c r="U84" s="233">
        <v>0</v>
      </c>
      <c r="V84" s="233">
        <f>ROUND(E84*U84,2)</f>
        <v>0</v>
      </c>
      <c r="W84" s="233"/>
      <c r="X84" s="233" t="s">
        <v>198</v>
      </c>
      <c r="Y84" s="233" t="s">
        <v>110</v>
      </c>
      <c r="Z84" s="212"/>
      <c r="AA84" s="212"/>
      <c r="AB84" s="212"/>
      <c r="AC84" s="212"/>
      <c r="AD84" s="212"/>
      <c r="AE84" s="212"/>
      <c r="AF84" s="212"/>
      <c r="AG84" s="212" t="s">
        <v>199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 x14ac:dyDescent="0.25">
      <c r="A85" s="229"/>
      <c r="B85" s="230"/>
      <c r="C85" s="263" t="s">
        <v>207</v>
      </c>
      <c r="D85" s="235"/>
      <c r="E85" s="236">
        <v>0.23760000000000001</v>
      </c>
      <c r="F85" s="233"/>
      <c r="G85" s="233"/>
      <c r="H85" s="233"/>
      <c r="I85" s="233"/>
      <c r="J85" s="233"/>
      <c r="K85" s="233"/>
      <c r="L85" s="233"/>
      <c r="M85" s="233"/>
      <c r="N85" s="232"/>
      <c r="O85" s="232"/>
      <c r="P85" s="232"/>
      <c r="Q85" s="232"/>
      <c r="R85" s="233"/>
      <c r="S85" s="233"/>
      <c r="T85" s="233"/>
      <c r="U85" s="233"/>
      <c r="V85" s="233"/>
      <c r="W85" s="233"/>
      <c r="X85" s="233"/>
      <c r="Y85" s="233"/>
      <c r="Z85" s="212"/>
      <c r="AA85" s="212"/>
      <c r="AB85" s="212"/>
      <c r="AC85" s="212"/>
      <c r="AD85" s="212"/>
      <c r="AE85" s="212"/>
      <c r="AF85" s="212"/>
      <c r="AG85" s="212" t="s">
        <v>113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5">
      <c r="A86" s="248">
        <v>28</v>
      </c>
      <c r="B86" s="249" t="s">
        <v>208</v>
      </c>
      <c r="C86" s="262" t="s">
        <v>209</v>
      </c>
      <c r="D86" s="250" t="s">
        <v>106</v>
      </c>
      <c r="E86" s="251">
        <v>16.461600000000001</v>
      </c>
      <c r="F86" s="252"/>
      <c r="G86" s="253">
        <f>ROUND(E86*F86,2)</f>
        <v>0</v>
      </c>
      <c r="H86" s="234"/>
      <c r="I86" s="233">
        <f>ROUND(E86*H86,2)</f>
        <v>0</v>
      </c>
      <c r="J86" s="234"/>
      <c r="K86" s="233">
        <f>ROUND(E86*J86,2)</f>
        <v>0</v>
      </c>
      <c r="L86" s="233">
        <v>21</v>
      </c>
      <c r="M86" s="233">
        <f>G86*(1+L86/100)</f>
        <v>0</v>
      </c>
      <c r="N86" s="232">
        <v>1.12E-2</v>
      </c>
      <c r="O86" s="232">
        <f>ROUND(E86*N86,2)</f>
        <v>0.18</v>
      </c>
      <c r="P86" s="232">
        <v>0</v>
      </c>
      <c r="Q86" s="232">
        <f>ROUND(E86*P86,2)</f>
        <v>0</v>
      </c>
      <c r="R86" s="233"/>
      <c r="S86" s="233" t="s">
        <v>203</v>
      </c>
      <c r="T86" s="233" t="s">
        <v>108</v>
      </c>
      <c r="U86" s="233">
        <v>0</v>
      </c>
      <c r="V86" s="233">
        <f>ROUND(E86*U86,2)</f>
        <v>0</v>
      </c>
      <c r="W86" s="233"/>
      <c r="X86" s="233" t="s">
        <v>198</v>
      </c>
      <c r="Y86" s="233" t="s">
        <v>110</v>
      </c>
      <c r="Z86" s="212"/>
      <c r="AA86" s="212"/>
      <c r="AB86" s="212"/>
      <c r="AC86" s="212"/>
      <c r="AD86" s="212"/>
      <c r="AE86" s="212"/>
      <c r="AF86" s="212"/>
      <c r="AG86" s="212" t="s">
        <v>199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5">
      <c r="A87" s="229"/>
      <c r="B87" s="230"/>
      <c r="C87" s="264" t="s">
        <v>125</v>
      </c>
      <c r="D87" s="237"/>
      <c r="E87" s="238"/>
      <c r="F87" s="233"/>
      <c r="G87" s="233"/>
      <c r="H87" s="233"/>
      <c r="I87" s="233"/>
      <c r="J87" s="233"/>
      <c r="K87" s="233"/>
      <c r="L87" s="233"/>
      <c r="M87" s="233"/>
      <c r="N87" s="232"/>
      <c r="O87" s="232"/>
      <c r="P87" s="232"/>
      <c r="Q87" s="232"/>
      <c r="R87" s="233"/>
      <c r="S87" s="233"/>
      <c r="T87" s="233"/>
      <c r="U87" s="233"/>
      <c r="V87" s="233"/>
      <c r="W87" s="233"/>
      <c r="X87" s="233"/>
      <c r="Y87" s="233"/>
      <c r="Z87" s="212"/>
      <c r="AA87" s="212"/>
      <c r="AB87" s="212"/>
      <c r="AC87" s="212"/>
      <c r="AD87" s="212"/>
      <c r="AE87" s="212"/>
      <c r="AF87" s="212"/>
      <c r="AG87" s="212" t="s">
        <v>113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5">
      <c r="A88" s="229"/>
      <c r="B88" s="230"/>
      <c r="C88" s="265" t="s">
        <v>210</v>
      </c>
      <c r="D88" s="237"/>
      <c r="E88" s="238">
        <v>0.8</v>
      </c>
      <c r="F88" s="233"/>
      <c r="G88" s="233"/>
      <c r="H88" s="233"/>
      <c r="I88" s="233"/>
      <c r="J88" s="233"/>
      <c r="K88" s="233"/>
      <c r="L88" s="233"/>
      <c r="M88" s="233"/>
      <c r="N88" s="232"/>
      <c r="O88" s="232"/>
      <c r="P88" s="232"/>
      <c r="Q88" s="232"/>
      <c r="R88" s="233"/>
      <c r="S88" s="233"/>
      <c r="T88" s="233"/>
      <c r="U88" s="233"/>
      <c r="V88" s="233"/>
      <c r="W88" s="233"/>
      <c r="X88" s="233"/>
      <c r="Y88" s="233"/>
      <c r="Z88" s="212"/>
      <c r="AA88" s="212"/>
      <c r="AB88" s="212"/>
      <c r="AC88" s="212"/>
      <c r="AD88" s="212"/>
      <c r="AE88" s="212"/>
      <c r="AF88" s="212"/>
      <c r="AG88" s="212" t="s">
        <v>113</v>
      </c>
      <c r="AH88" s="212">
        <v>2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5">
      <c r="A89" s="229"/>
      <c r="B89" s="230"/>
      <c r="C89" s="265" t="s">
        <v>211</v>
      </c>
      <c r="D89" s="237"/>
      <c r="E89" s="238">
        <v>12.917999999999999</v>
      </c>
      <c r="F89" s="233"/>
      <c r="G89" s="233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2"/>
      <c r="AA89" s="212"/>
      <c r="AB89" s="212"/>
      <c r="AC89" s="212"/>
      <c r="AD89" s="212"/>
      <c r="AE89" s="212"/>
      <c r="AF89" s="212"/>
      <c r="AG89" s="212" t="s">
        <v>113</v>
      </c>
      <c r="AH89" s="212">
        <v>2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3" x14ac:dyDescent="0.25">
      <c r="A90" s="229"/>
      <c r="B90" s="230"/>
      <c r="C90" s="264" t="s">
        <v>128</v>
      </c>
      <c r="D90" s="237"/>
      <c r="E90" s="238"/>
      <c r="F90" s="233"/>
      <c r="G90" s="233"/>
      <c r="H90" s="233"/>
      <c r="I90" s="233"/>
      <c r="J90" s="233"/>
      <c r="K90" s="233"/>
      <c r="L90" s="233"/>
      <c r="M90" s="233"/>
      <c r="N90" s="232"/>
      <c r="O90" s="232"/>
      <c r="P90" s="232"/>
      <c r="Q90" s="232"/>
      <c r="R90" s="233"/>
      <c r="S90" s="233"/>
      <c r="T90" s="233"/>
      <c r="U90" s="233"/>
      <c r="V90" s="233"/>
      <c r="W90" s="233"/>
      <c r="X90" s="233"/>
      <c r="Y90" s="233"/>
      <c r="Z90" s="212"/>
      <c r="AA90" s="212"/>
      <c r="AB90" s="212"/>
      <c r="AC90" s="212"/>
      <c r="AD90" s="212"/>
      <c r="AE90" s="212"/>
      <c r="AF90" s="212"/>
      <c r="AG90" s="212" t="s">
        <v>113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5">
      <c r="A91" s="229"/>
      <c r="B91" s="230"/>
      <c r="C91" s="263" t="s">
        <v>212</v>
      </c>
      <c r="D91" s="235"/>
      <c r="E91" s="236">
        <v>16.461600000000001</v>
      </c>
      <c r="F91" s="233"/>
      <c r="G91" s="233"/>
      <c r="H91" s="233"/>
      <c r="I91" s="233"/>
      <c r="J91" s="233"/>
      <c r="K91" s="233"/>
      <c r="L91" s="233"/>
      <c r="M91" s="233"/>
      <c r="N91" s="232"/>
      <c r="O91" s="232"/>
      <c r="P91" s="232"/>
      <c r="Q91" s="232"/>
      <c r="R91" s="233"/>
      <c r="S91" s="233"/>
      <c r="T91" s="233"/>
      <c r="U91" s="233"/>
      <c r="V91" s="233"/>
      <c r="W91" s="233"/>
      <c r="X91" s="233"/>
      <c r="Y91" s="233"/>
      <c r="Z91" s="212"/>
      <c r="AA91" s="212"/>
      <c r="AB91" s="212"/>
      <c r="AC91" s="212"/>
      <c r="AD91" s="212"/>
      <c r="AE91" s="212"/>
      <c r="AF91" s="212"/>
      <c r="AG91" s="212" t="s">
        <v>113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5">
      <c r="A92" s="229">
        <v>29</v>
      </c>
      <c r="B92" s="230" t="s">
        <v>213</v>
      </c>
      <c r="C92" s="267" t="s">
        <v>214</v>
      </c>
      <c r="D92" s="231" t="s">
        <v>0</v>
      </c>
      <c r="E92" s="260"/>
      <c r="F92" s="234"/>
      <c r="G92" s="233">
        <f>ROUND(E92*F92,2)</f>
        <v>0</v>
      </c>
      <c r="H92" s="234"/>
      <c r="I92" s="233">
        <f>ROUND(E92*H92,2)</f>
        <v>0</v>
      </c>
      <c r="J92" s="234"/>
      <c r="K92" s="233">
        <f>ROUND(E92*J92,2)</f>
        <v>0</v>
      </c>
      <c r="L92" s="233">
        <v>21</v>
      </c>
      <c r="M92" s="233">
        <f>G92*(1+L92/100)</f>
        <v>0</v>
      </c>
      <c r="N92" s="232">
        <v>0</v>
      </c>
      <c r="O92" s="232">
        <f>ROUND(E92*N92,2)</f>
        <v>0</v>
      </c>
      <c r="P92" s="232">
        <v>0</v>
      </c>
      <c r="Q92" s="232">
        <f>ROUND(E92*P92,2)</f>
        <v>0</v>
      </c>
      <c r="R92" s="233"/>
      <c r="S92" s="233" t="s">
        <v>107</v>
      </c>
      <c r="T92" s="233" t="s">
        <v>107</v>
      </c>
      <c r="U92" s="233">
        <v>0</v>
      </c>
      <c r="V92" s="233">
        <f>ROUND(E92*U92,2)</f>
        <v>0</v>
      </c>
      <c r="W92" s="233"/>
      <c r="X92" s="233" t="s">
        <v>161</v>
      </c>
      <c r="Y92" s="233" t="s">
        <v>110</v>
      </c>
      <c r="Z92" s="212"/>
      <c r="AA92" s="212"/>
      <c r="AB92" s="212"/>
      <c r="AC92" s="212"/>
      <c r="AD92" s="212"/>
      <c r="AE92" s="212"/>
      <c r="AF92" s="212"/>
      <c r="AG92" s="212" t="s">
        <v>162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5">
      <c r="A93" s="241" t="s">
        <v>102</v>
      </c>
      <c r="B93" s="242" t="s">
        <v>65</v>
      </c>
      <c r="C93" s="261" t="s">
        <v>66</v>
      </c>
      <c r="D93" s="243"/>
      <c r="E93" s="244"/>
      <c r="F93" s="245"/>
      <c r="G93" s="246">
        <f>SUMIF(AG94:AG119,"&lt;&gt;NOR",G94:G119)</f>
        <v>0</v>
      </c>
      <c r="H93" s="240"/>
      <c r="I93" s="240">
        <f>SUM(I94:I119)</f>
        <v>0</v>
      </c>
      <c r="J93" s="240"/>
      <c r="K93" s="240">
        <f>SUM(K94:K119)</f>
        <v>0</v>
      </c>
      <c r="L93" s="240"/>
      <c r="M93" s="240">
        <f>SUM(M94:M119)</f>
        <v>0</v>
      </c>
      <c r="N93" s="239"/>
      <c r="O93" s="239">
        <f>SUM(O94:O119)</f>
        <v>0.75000000000000011</v>
      </c>
      <c r="P93" s="239"/>
      <c r="Q93" s="239">
        <f>SUM(Q94:Q119)</f>
        <v>0.75000000000000022</v>
      </c>
      <c r="R93" s="240"/>
      <c r="S93" s="240"/>
      <c r="T93" s="240"/>
      <c r="U93" s="240"/>
      <c r="V93" s="240">
        <f>SUM(V94:V119)</f>
        <v>127.55999999999999</v>
      </c>
      <c r="W93" s="240"/>
      <c r="X93" s="240"/>
      <c r="Y93" s="240"/>
      <c r="AG93" t="s">
        <v>103</v>
      </c>
    </row>
    <row r="94" spans="1:60" ht="20.399999999999999" outlineLevel="1" x14ac:dyDescent="0.25">
      <c r="A94" s="254">
        <v>30</v>
      </c>
      <c r="B94" s="255" t="s">
        <v>215</v>
      </c>
      <c r="C94" s="266" t="s">
        <v>216</v>
      </c>
      <c r="D94" s="256" t="s">
        <v>149</v>
      </c>
      <c r="E94" s="257">
        <v>52</v>
      </c>
      <c r="F94" s="258"/>
      <c r="G94" s="259">
        <f>ROUND(E94*F94,2)</f>
        <v>0</v>
      </c>
      <c r="H94" s="234"/>
      <c r="I94" s="233">
        <f>ROUND(E94*H94,2)</f>
        <v>0</v>
      </c>
      <c r="J94" s="234"/>
      <c r="K94" s="233">
        <f>ROUND(E94*J94,2)</f>
        <v>0</v>
      </c>
      <c r="L94" s="233">
        <v>21</v>
      </c>
      <c r="M94" s="233">
        <f>G94*(1+L94/100)</f>
        <v>0</v>
      </c>
      <c r="N94" s="232">
        <v>1.8E-3</v>
      </c>
      <c r="O94" s="232">
        <f>ROUND(E94*N94,2)</f>
        <v>0.09</v>
      </c>
      <c r="P94" s="232">
        <v>0</v>
      </c>
      <c r="Q94" s="232">
        <f>ROUND(E94*P94,2)</f>
        <v>0</v>
      </c>
      <c r="R94" s="233"/>
      <c r="S94" s="233" t="s">
        <v>107</v>
      </c>
      <c r="T94" s="233" t="s">
        <v>107</v>
      </c>
      <c r="U94" s="233">
        <v>0.15755</v>
      </c>
      <c r="V94" s="233">
        <f>ROUND(E94*U94,2)</f>
        <v>8.19</v>
      </c>
      <c r="W94" s="233"/>
      <c r="X94" s="233" t="s">
        <v>109</v>
      </c>
      <c r="Y94" s="233" t="s">
        <v>110</v>
      </c>
      <c r="Z94" s="212"/>
      <c r="AA94" s="212"/>
      <c r="AB94" s="212"/>
      <c r="AC94" s="212"/>
      <c r="AD94" s="212"/>
      <c r="AE94" s="212"/>
      <c r="AF94" s="212"/>
      <c r="AG94" s="212" t="s">
        <v>111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5">
      <c r="A95" s="254">
        <v>31</v>
      </c>
      <c r="B95" s="255" t="s">
        <v>217</v>
      </c>
      <c r="C95" s="266" t="s">
        <v>218</v>
      </c>
      <c r="D95" s="256" t="s">
        <v>149</v>
      </c>
      <c r="E95" s="257">
        <v>9.5</v>
      </c>
      <c r="F95" s="258"/>
      <c r="G95" s="259">
        <f>ROUND(E95*F95,2)</f>
        <v>0</v>
      </c>
      <c r="H95" s="234"/>
      <c r="I95" s="233">
        <f>ROUND(E95*H95,2)</f>
        <v>0</v>
      </c>
      <c r="J95" s="234"/>
      <c r="K95" s="233">
        <f>ROUND(E95*J95,2)</f>
        <v>0</v>
      </c>
      <c r="L95" s="233">
        <v>21</v>
      </c>
      <c r="M95" s="233">
        <f>G95*(1+L95/100)</f>
        <v>0</v>
      </c>
      <c r="N95" s="232">
        <v>3.3999999999999998E-3</v>
      </c>
      <c r="O95" s="232">
        <f>ROUND(E95*N95,2)</f>
        <v>0.03</v>
      </c>
      <c r="P95" s="232">
        <v>0</v>
      </c>
      <c r="Q95" s="232">
        <f>ROUND(E95*P95,2)</f>
        <v>0</v>
      </c>
      <c r="R95" s="233"/>
      <c r="S95" s="233" t="s">
        <v>107</v>
      </c>
      <c r="T95" s="233" t="s">
        <v>107</v>
      </c>
      <c r="U95" s="233">
        <v>0.63400000000000001</v>
      </c>
      <c r="V95" s="233">
        <f>ROUND(E95*U95,2)</f>
        <v>6.02</v>
      </c>
      <c r="W95" s="233"/>
      <c r="X95" s="233" t="s">
        <v>109</v>
      </c>
      <c r="Y95" s="233" t="s">
        <v>110</v>
      </c>
      <c r="Z95" s="212"/>
      <c r="AA95" s="212"/>
      <c r="AB95" s="212"/>
      <c r="AC95" s="212"/>
      <c r="AD95" s="212"/>
      <c r="AE95" s="212"/>
      <c r="AF95" s="212"/>
      <c r="AG95" s="212" t="s">
        <v>111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5">
      <c r="A96" s="254">
        <v>32</v>
      </c>
      <c r="B96" s="255" t="s">
        <v>219</v>
      </c>
      <c r="C96" s="266" t="s">
        <v>220</v>
      </c>
      <c r="D96" s="256" t="s">
        <v>149</v>
      </c>
      <c r="E96" s="257">
        <v>52</v>
      </c>
      <c r="F96" s="258"/>
      <c r="G96" s="259">
        <f>ROUND(E96*F96,2)</f>
        <v>0</v>
      </c>
      <c r="H96" s="234"/>
      <c r="I96" s="233">
        <f>ROUND(E96*H96,2)</f>
        <v>0</v>
      </c>
      <c r="J96" s="234"/>
      <c r="K96" s="233">
        <f>ROUND(E96*J96,2)</f>
        <v>0</v>
      </c>
      <c r="L96" s="233">
        <v>21</v>
      </c>
      <c r="M96" s="233">
        <f>G96*(1+L96/100)</f>
        <v>0</v>
      </c>
      <c r="N96" s="232">
        <v>3.0799999999999998E-3</v>
      </c>
      <c r="O96" s="232">
        <f>ROUND(E96*N96,2)</f>
        <v>0.16</v>
      </c>
      <c r="P96" s="232">
        <v>0</v>
      </c>
      <c r="Q96" s="232">
        <f>ROUND(E96*P96,2)</f>
        <v>0</v>
      </c>
      <c r="R96" s="233"/>
      <c r="S96" s="233" t="s">
        <v>107</v>
      </c>
      <c r="T96" s="233" t="s">
        <v>107</v>
      </c>
      <c r="U96" s="233">
        <v>0.57499999999999996</v>
      </c>
      <c r="V96" s="233">
        <f>ROUND(E96*U96,2)</f>
        <v>29.9</v>
      </c>
      <c r="W96" s="233"/>
      <c r="X96" s="233" t="s">
        <v>109</v>
      </c>
      <c r="Y96" s="233" t="s">
        <v>110</v>
      </c>
      <c r="Z96" s="212"/>
      <c r="AA96" s="212"/>
      <c r="AB96" s="212"/>
      <c r="AC96" s="212"/>
      <c r="AD96" s="212"/>
      <c r="AE96" s="212"/>
      <c r="AF96" s="212"/>
      <c r="AG96" s="212" t="s">
        <v>111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5">
      <c r="A97" s="254">
        <v>33</v>
      </c>
      <c r="B97" s="255" t="s">
        <v>221</v>
      </c>
      <c r="C97" s="266" t="s">
        <v>222</v>
      </c>
      <c r="D97" s="256" t="s">
        <v>149</v>
      </c>
      <c r="E97" s="257">
        <v>40</v>
      </c>
      <c r="F97" s="258"/>
      <c r="G97" s="259">
        <f>ROUND(E97*F97,2)</f>
        <v>0</v>
      </c>
      <c r="H97" s="234"/>
      <c r="I97" s="233">
        <f>ROUND(E97*H97,2)</f>
        <v>0</v>
      </c>
      <c r="J97" s="234"/>
      <c r="K97" s="233">
        <f>ROUND(E97*J97,2)</f>
        <v>0</v>
      </c>
      <c r="L97" s="233">
        <v>21</v>
      </c>
      <c r="M97" s="233">
        <f>G97*(1+L97/100)</f>
        <v>0</v>
      </c>
      <c r="N97" s="232">
        <v>2.8999999999999998E-3</v>
      </c>
      <c r="O97" s="232">
        <f>ROUND(E97*N97,2)</f>
        <v>0.12</v>
      </c>
      <c r="P97" s="232">
        <v>0</v>
      </c>
      <c r="Q97" s="232">
        <f>ROUND(E97*P97,2)</f>
        <v>0</v>
      </c>
      <c r="R97" s="233"/>
      <c r="S97" s="233" t="s">
        <v>107</v>
      </c>
      <c r="T97" s="233" t="s">
        <v>107</v>
      </c>
      <c r="U97" s="233">
        <v>0.5645</v>
      </c>
      <c r="V97" s="233">
        <f>ROUND(E97*U97,2)</f>
        <v>22.58</v>
      </c>
      <c r="W97" s="233"/>
      <c r="X97" s="233" t="s">
        <v>109</v>
      </c>
      <c r="Y97" s="233" t="s">
        <v>110</v>
      </c>
      <c r="Z97" s="212"/>
      <c r="AA97" s="212"/>
      <c r="AB97" s="212"/>
      <c r="AC97" s="212"/>
      <c r="AD97" s="212"/>
      <c r="AE97" s="212"/>
      <c r="AF97" s="212"/>
      <c r="AG97" s="212" t="s">
        <v>111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5">
      <c r="A98" s="254">
        <v>34</v>
      </c>
      <c r="B98" s="255" t="s">
        <v>223</v>
      </c>
      <c r="C98" s="266" t="s">
        <v>224</v>
      </c>
      <c r="D98" s="256" t="s">
        <v>149</v>
      </c>
      <c r="E98" s="257">
        <v>10</v>
      </c>
      <c r="F98" s="258"/>
      <c r="G98" s="259">
        <f>ROUND(E98*F98,2)</f>
        <v>0</v>
      </c>
      <c r="H98" s="234"/>
      <c r="I98" s="233">
        <f>ROUND(E98*H98,2)</f>
        <v>0</v>
      </c>
      <c r="J98" s="234"/>
      <c r="K98" s="233">
        <f>ROUND(E98*J98,2)</f>
        <v>0</v>
      </c>
      <c r="L98" s="233">
        <v>21</v>
      </c>
      <c r="M98" s="233">
        <f>G98*(1+L98/100)</f>
        <v>0</v>
      </c>
      <c r="N98" s="232">
        <v>2.7699999999999999E-3</v>
      </c>
      <c r="O98" s="232">
        <f>ROUND(E98*N98,2)</f>
        <v>0.03</v>
      </c>
      <c r="P98" s="232">
        <v>0</v>
      </c>
      <c r="Q98" s="232">
        <f>ROUND(E98*P98,2)</f>
        <v>0</v>
      </c>
      <c r="R98" s="233"/>
      <c r="S98" s="233" t="s">
        <v>107</v>
      </c>
      <c r="T98" s="233" t="s">
        <v>107</v>
      </c>
      <c r="U98" s="233">
        <v>0.26450000000000001</v>
      </c>
      <c r="V98" s="233">
        <f>ROUND(E98*U98,2)</f>
        <v>2.65</v>
      </c>
      <c r="W98" s="233"/>
      <c r="X98" s="233" t="s">
        <v>109</v>
      </c>
      <c r="Y98" s="233" t="s">
        <v>110</v>
      </c>
      <c r="Z98" s="212"/>
      <c r="AA98" s="212"/>
      <c r="AB98" s="212"/>
      <c r="AC98" s="212"/>
      <c r="AD98" s="212"/>
      <c r="AE98" s="212"/>
      <c r="AF98" s="212"/>
      <c r="AG98" s="212" t="s">
        <v>111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 x14ac:dyDescent="0.25">
      <c r="A99" s="254">
        <v>35</v>
      </c>
      <c r="B99" s="255" t="s">
        <v>225</v>
      </c>
      <c r="C99" s="266" t="s">
        <v>226</v>
      </c>
      <c r="D99" s="256" t="s">
        <v>149</v>
      </c>
      <c r="E99" s="257">
        <v>28</v>
      </c>
      <c r="F99" s="258"/>
      <c r="G99" s="259">
        <f>ROUND(E99*F99,2)</f>
        <v>0</v>
      </c>
      <c r="H99" s="234"/>
      <c r="I99" s="233">
        <f>ROUND(E99*H99,2)</f>
        <v>0</v>
      </c>
      <c r="J99" s="234"/>
      <c r="K99" s="233">
        <f>ROUND(E99*J99,2)</f>
        <v>0</v>
      </c>
      <c r="L99" s="233">
        <v>21</v>
      </c>
      <c r="M99" s="233">
        <f>G99*(1+L99/100)</f>
        <v>0</v>
      </c>
      <c r="N99" s="232">
        <v>2.2300000000000002E-3</v>
      </c>
      <c r="O99" s="232">
        <f>ROUND(E99*N99,2)</f>
        <v>0.06</v>
      </c>
      <c r="P99" s="232">
        <v>0</v>
      </c>
      <c r="Q99" s="232">
        <f>ROUND(E99*P99,2)</f>
        <v>0</v>
      </c>
      <c r="R99" s="233"/>
      <c r="S99" s="233" t="s">
        <v>107</v>
      </c>
      <c r="T99" s="233" t="s">
        <v>107</v>
      </c>
      <c r="U99" s="233">
        <v>0.2185</v>
      </c>
      <c r="V99" s="233">
        <f>ROUND(E99*U99,2)</f>
        <v>6.12</v>
      </c>
      <c r="W99" s="233"/>
      <c r="X99" s="233" t="s">
        <v>109</v>
      </c>
      <c r="Y99" s="233" t="s">
        <v>110</v>
      </c>
      <c r="Z99" s="212"/>
      <c r="AA99" s="212"/>
      <c r="AB99" s="212"/>
      <c r="AC99" s="212"/>
      <c r="AD99" s="212"/>
      <c r="AE99" s="212"/>
      <c r="AF99" s="212"/>
      <c r="AG99" s="212" t="s">
        <v>111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5">
      <c r="A100" s="254">
        <v>36</v>
      </c>
      <c r="B100" s="255" t="s">
        <v>227</v>
      </c>
      <c r="C100" s="266" t="s">
        <v>228</v>
      </c>
      <c r="D100" s="256" t="s">
        <v>149</v>
      </c>
      <c r="E100" s="257">
        <v>25</v>
      </c>
      <c r="F100" s="258"/>
      <c r="G100" s="259">
        <f>ROUND(E100*F100,2)</f>
        <v>0</v>
      </c>
      <c r="H100" s="234"/>
      <c r="I100" s="233">
        <f>ROUND(E100*H100,2)</f>
        <v>0</v>
      </c>
      <c r="J100" s="234"/>
      <c r="K100" s="233">
        <f>ROUND(E100*J100,2)</f>
        <v>0</v>
      </c>
      <c r="L100" s="233">
        <v>21</v>
      </c>
      <c r="M100" s="233">
        <f>G100*(1+L100/100)</f>
        <v>0</v>
      </c>
      <c r="N100" s="232">
        <v>2.64E-3</v>
      </c>
      <c r="O100" s="232">
        <f>ROUND(E100*N100,2)</f>
        <v>7.0000000000000007E-2</v>
      </c>
      <c r="P100" s="232">
        <v>0</v>
      </c>
      <c r="Q100" s="232">
        <f>ROUND(E100*P100,2)</f>
        <v>0</v>
      </c>
      <c r="R100" s="233"/>
      <c r="S100" s="233" t="s">
        <v>107</v>
      </c>
      <c r="T100" s="233" t="s">
        <v>107</v>
      </c>
      <c r="U100" s="233">
        <v>0.54305000000000003</v>
      </c>
      <c r="V100" s="233">
        <f>ROUND(E100*U100,2)</f>
        <v>13.58</v>
      </c>
      <c r="W100" s="233"/>
      <c r="X100" s="233" t="s">
        <v>109</v>
      </c>
      <c r="Y100" s="233" t="s">
        <v>110</v>
      </c>
      <c r="Z100" s="212"/>
      <c r="AA100" s="212"/>
      <c r="AB100" s="212"/>
      <c r="AC100" s="212"/>
      <c r="AD100" s="212"/>
      <c r="AE100" s="212"/>
      <c r="AF100" s="212"/>
      <c r="AG100" s="212" t="s">
        <v>111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ht="20.399999999999999" outlineLevel="1" x14ac:dyDescent="0.25">
      <c r="A101" s="248">
        <v>37</v>
      </c>
      <c r="B101" s="249" t="s">
        <v>229</v>
      </c>
      <c r="C101" s="262" t="s">
        <v>230</v>
      </c>
      <c r="D101" s="250" t="s">
        <v>149</v>
      </c>
      <c r="E101" s="251">
        <v>30</v>
      </c>
      <c r="F101" s="252"/>
      <c r="G101" s="253">
        <f>ROUND(E101*F101,2)</f>
        <v>0</v>
      </c>
      <c r="H101" s="234"/>
      <c r="I101" s="233">
        <f>ROUND(E101*H101,2)</f>
        <v>0</v>
      </c>
      <c r="J101" s="234"/>
      <c r="K101" s="233">
        <f>ROUND(E101*J101,2)</f>
        <v>0</v>
      </c>
      <c r="L101" s="233">
        <v>21</v>
      </c>
      <c r="M101" s="233">
        <f>G101*(1+L101/100)</f>
        <v>0</v>
      </c>
      <c r="N101" s="232">
        <v>5.0000000000000001E-3</v>
      </c>
      <c r="O101" s="232">
        <f>ROUND(E101*N101,2)</f>
        <v>0.15</v>
      </c>
      <c r="P101" s="232">
        <v>0</v>
      </c>
      <c r="Q101" s="232">
        <f>ROUND(E101*P101,2)</f>
        <v>0</v>
      </c>
      <c r="R101" s="233"/>
      <c r="S101" s="233" t="s">
        <v>107</v>
      </c>
      <c r="T101" s="233" t="s">
        <v>107</v>
      </c>
      <c r="U101" s="233">
        <v>0.50365000000000004</v>
      </c>
      <c r="V101" s="233">
        <f>ROUND(E101*U101,2)</f>
        <v>15.11</v>
      </c>
      <c r="W101" s="233"/>
      <c r="X101" s="233" t="s">
        <v>109</v>
      </c>
      <c r="Y101" s="233" t="s">
        <v>110</v>
      </c>
      <c r="Z101" s="212"/>
      <c r="AA101" s="212"/>
      <c r="AB101" s="212"/>
      <c r="AC101" s="212"/>
      <c r="AD101" s="212"/>
      <c r="AE101" s="212"/>
      <c r="AF101" s="212"/>
      <c r="AG101" s="212" t="s">
        <v>111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5">
      <c r="A102" s="229"/>
      <c r="B102" s="230"/>
      <c r="C102" s="263" t="s">
        <v>231</v>
      </c>
      <c r="D102" s="235"/>
      <c r="E102" s="236">
        <v>30</v>
      </c>
      <c r="F102" s="233"/>
      <c r="G102" s="233"/>
      <c r="H102" s="233"/>
      <c r="I102" s="233"/>
      <c r="J102" s="233"/>
      <c r="K102" s="233"/>
      <c r="L102" s="233"/>
      <c r="M102" s="233"/>
      <c r="N102" s="232"/>
      <c r="O102" s="232"/>
      <c r="P102" s="232"/>
      <c r="Q102" s="232"/>
      <c r="R102" s="233"/>
      <c r="S102" s="233"/>
      <c r="T102" s="233"/>
      <c r="U102" s="233"/>
      <c r="V102" s="233"/>
      <c r="W102" s="233"/>
      <c r="X102" s="233"/>
      <c r="Y102" s="233"/>
      <c r="Z102" s="212"/>
      <c r="AA102" s="212"/>
      <c r="AB102" s="212"/>
      <c r="AC102" s="212"/>
      <c r="AD102" s="212"/>
      <c r="AE102" s="212"/>
      <c r="AF102" s="212"/>
      <c r="AG102" s="212" t="s">
        <v>113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20.399999999999999" outlineLevel="1" x14ac:dyDescent="0.25">
      <c r="A103" s="254">
        <v>38</v>
      </c>
      <c r="B103" s="255" t="s">
        <v>232</v>
      </c>
      <c r="C103" s="266" t="s">
        <v>233</v>
      </c>
      <c r="D103" s="256" t="s">
        <v>234</v>
      </c>
      <c r="E103" s="257">
        <v>3</v>
      </c>
      <c r="F103" s="258"/>
      <c r="G103" s="259">
        <f>ROUND(E103*F103,2)</f>
        <v>0</v>
      </c>
      <c r="H103" s="234"/>
      <c r="I103" s="233">
        <f>ROUND(E103*H103,2)</f>
        <v>0</v>
      </c>
      <c r="J103" s="234"/>
      <c r="K103" s="233">
        <f>ROUND(E103*J103,2)</f>
        <v>0</v>
      </c>
      <c r="L103" s="233">
        <v>21</v>
      </c>
      <c r="M103" s="233">
        <f>G103*(1+L103/100)</f>
        <v>0</v>
      </c>
      <c r="N103" s="232">
        <v>6.5500000000000003E-3</v>
      </c>
      <c r="O103" s="232">
        <f>ROUND(E103*N103,2)</f>
        <v>0.02</v>
      </c>
      <c r="P103" s="232">
        <v>0</v>
      </c>
      <c r="Q103" s="232">
        <f>ROUND(E103*P103,2)</f>
        <v>0</v>
      </c>
      <c r="R103" s="233"/>
      <c r="S103" s="233" t="s">
        <v>107</v>
      </c>
      <c r="T103" s="233" t="s">
        <v>107</v>
      </c>
      <c r="U103" s="233">
        <v>1.4524999999999999</v>
      </c>
      <c r="V103" s="233">
        <f>ROUND(E103*U103,2)</f>
        <v>4.3600000000000003</v>
      </c>
      <c r="W103" s="233"/>
      <c r="X103" s="233" t="s">
        <v>109</v>
      </c>
      <c r="Y103" s="233" t="s">
        <v>110</v>
      </c>
      <c r="Z103" s="212"/>
      <c r="AA103" s="212"/>
      <c r="AB103" s="212"/>
      <c r="AC103" s="212"/>
      <c r="AD103" s="212"/>
      <c r="AE103" s="212"/>
      <c r="AF103" s="212"/>
      <c r="AG103" s="212" t="s">
        <v>111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ht="20.399999999999999" outlineLevel="1" x14ac:dyDescent="0.25">
      <c r="A104" s="248">
        <v>39</v>
      </c>
      <c r="B104" s="249" t="s">
        <v>235</v>
      </c>
      <c r="C104" s="262" t="s">
        <v>236</v>
      </c>
      <c r="D104" s="250" t="s">
        <v>106</v>
      </c>
      <c r="E104" s="251">
        <v>6.5</v>
      </c>
      <c r="F104" s="252"/>
      <c r="G104" s="253">
        <f>ROUND(E104*F104,2)</f>
        <v>0</v>
      </c>
      <c r="H104" s="234"/>
      <c r="I104" s="233">
        <f>ROUND(E104*H104,2)</f>
        <v>0</v>
      </c>
      <c r="J104" s="234"/>
      <c r="K104" s="233">
        <f>ROUND(E104*J104,2)</f>
        <v>0</v>
      </c>
      <c r="L104" s="233">
        <v>21</v>
      </c>
      <c r="M104" s="233">
        <f>G104*(1+L104/100)</f>
        <v>0</v>
      </c>
      <c r="N104" s="232">
        <v>0</v>
      </c>
      <c r="O104" s="232">
        <f>ROUND(E104*N104,2)</f>
        <v>0</v>
      </c>
      <c r="P104" s="232">
        <v>7.3200000000000001E-3</v>
      </c>
      <c r="Q104" s="232">
        <f>ROUND(E104*P104,2)</f>
        <v>0.05</v>
      </c>
      <c r="R104" s="233"/>
      <c r="S104" s="233" t="s">
        <v>107</v>
      </c>
      <c r="T104" s="233" t="s">
        <v>107</v>
      </c>
      <c r="U104" s="233">
        <v>0.115</v>
      </c>
      <c r="V104" s="233">
        <f>ROUND(E104*U104,2)</f>
        <v>0.75</v>
      </c>
      <c r="W104" s="233"/>
      <c r="X104" s="233" t="s">
        <v>109</v>
      </c>
      <c r="Y104" s="233" t="s">
        <v>110</v>
      </c>
      <c r="Z104" s="212"/>
      <c r="AA104" s="212"/>
      <c r="AB104" s="212"/>
      <c r="AC104" s="212"/>
      <c r="AD104" s="212"/>
      <c r="AE104" s="212"/>
      <c r="AF104" s="212"/>
      <c r="AG104" s="212" t="s">
        <v>111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5">
      <c r="A105" s="229"/>
      <c r="B105" s="230"/>
      <c r="C105" s="263" t="s">
        <v>237</v>
      </c>
      <c r="D105" s="235"/>
      <c r="E105" s="236">
        <v>6.5</v>
      </c>
      <c r="F105" s="233"/>
      <c r="G105" s="233"/>
      <c r="H105" s="233"/>
      <c r="I105" s="233"/>
      <c r="J105" s="233"/>
      <c r="K105" s="233"/>
      <c r="L105" s="233"/>
      <c r="M105" s="233"/>
      <c r="N105" s="232"/>
      <c r="O105" s="232"/>
      <c r="P105" s="232"/>
      <c r="Q105" s="232"/>
      <c r="R105" s="233"/>
      <c r="S105" s="233"/>
      <c r="T105" s="233"/>
      <c r="U105" s="233"/>
      <c r="V105" s="233"/>
      <c r="W105" s="233"/>
      <c r="X105" s="233"/>
      <c r="Y105" s="233"/>
      <c r="Z105" s="212"/>
      <c r="AA105" s="212"/>
      <c r="AB105" s="212"/>
      <c r="AC105" s="212"/>
      <c r="AD105" s="212"/>
      <c r="AE105" s="212"/>
      <c r="AF105" s="212"/>
      <c r="AG105" s="212" t="s">
        <v>113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ht="20.399999999999999" outlineLevel="1" x14ac:dyDescent="0.25">
      <c r="A106" s="254">
        <v>40</v>
      </c>
      <c r="B106" s="255" t="s">
        <v>238</v>
      </c>
      <c r="C106" s="266" t="s">
        <v>239</v>
      </c>
      <c r="D106" s="256" t="s">
        <v>149</v>
      </c>
      <c r="E106" s="257">
        <v>52</v>
      </c>
      <c r="F106" s="258"/>
      <c r="G106" s="259">
        <f>ROUND(E106*F106,2)</f>
        <v>0</v>
      </c>
      <c r="H106" s="234"/>
      <c r="I106" s="233">
        <f>ROUND(E106*H106,2)</f>
        <v>0</v>
      </c>
      <c r="J106" s="234"/>
      <c r="K106" s="233">
        <f>ROUND(E106*J106,2)</f>
        <v>0</v>
      </c>
      <c r="L106" s="233">
        <v>21</v>
      </c>
      <c r="M106" s="233">
        <f>G106*(1+L106/100)</f>
        <v>0</v>
      </c>
      <c r="N106" s="232">
        <v>0</v>
      </c>
      <c r="O106" s="232">
        <f>ROUND(E106*N106,2)</f>
        <v>0</v>
      </c>
      <c r="P106" s="232">
        <v>3.2599999999999999E-3</v>
      </c>
      <c r="Q106" s="232">
        <f>ROUND(E106*P106,2)</f>
        <v>0.17</v>
      </c>
      <c r="R106" s="233"/>
      <c r="S106" s="233" t="s">
        <v>107</v>
      </c>
      <c r="T106" s="233" t="s">
        <v>107</v>
      </c>
      <c r="U106" s="233">
        <v>5.7500000000000002E-2</v>
      </c>
      <c r="V106" s="233">
        <f>ROUND(E106*U106,2)</f>
        <v>2.99</v>
      </c>
      <c r="W106" s="233"/>
      <c r="X106" s="233" t="s">
        <v>109</v>
      </c>
      <c r="Y106" s="233" t="s">
        <v>110</v>
      </c>
      <c r="Z106" s="212"/>
      <c r="AA106" s="212"/>
      <c r="AB106" s="212"/>
      <c r="AC106" s="212"/>
      <c r="AD106" s="212"/>
      <c r="AE106" s="212"/>
      <c r="AF106" s="212"/>
      <c r="AG106" s="212" t="s">
        <v>111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ht="20.399999999999999" outlineLevel="1" x14ac:dyDescent="0.25">
      <c r="A107" s="254">
        <v>41</v>
      </c>
      <c r="B107" s="255" t="s">
        <v>240</v>
      </c>
      <c r="C107" s="266" t="s">
        <v>241</v>
      </c>
      <c r="D107" s="256" t="s">
        <v>149</v>
      </c>
      <c r="E107" s="257">
        <v>9.5</v>
      </c>
      <c r="F107" s="258"/>
      <c r="G107" s="259">
        <f>ROUND(E107*F107,2)</f>
        <v>0</v>
      </c>
      <c r="H107" s="234"/>
      <c r="I107" s="233">
        <f>ROUND(E107*H107,2)</f>
        <v>0</v>
      </c>
      <c r="J107" s="234"/>
      <c r="K107" s="233">
        <f>ROUND(E107*J107,2)</f>
        <v>0</v>
      </c>
      <c r="L107" s="233">
        <v>21</v>
      </c>
      <c r="M107" s="233">
        <f>G107*(1+L107/100)</f>
        <v>0</v>
      </c>
      <c r="N107" s="232">
        <v>0</v>
      </c>
      <c r="O107" s="232">
        <f>ROUND(E107*N107,2)</f>
        <v>0</v>
      </c>
      <c r="P107" s="232">
        <v>2.0500000000000002E-3</v>
      </c>
      <c r="Q107" s="232">
        <f>ROUND(E107*P107,2)</f>
        <v>0.02</v>
      </c>
      <c r="R107" s="233"/>
      <c r="S107" s="233" t="s">
        <v>107</v>
      </c>
      <c r="T107" s="233" t="s">
        <v>107</v>
      </c>
      <c r="U107" s="233">
        <v>4.5999999999999999E-2</v>
      </c>
      <c r="V107" s="233">
        <f>ROUND(E107*U107,2)</f>
        <v>0.44</v>
      </c>
      <c r="W107" s="233"/>
      <c r="X107" s="233" t="s">
        <v>109</v>
      </c>
      <c r="Y107" s="233" t="s">
        <v>110</v>
      </c>
      <c r="Z107" s="212"/>
      <c r="AA107" s="212"/>
      <c r="AB107" s="212"/>
      <c r="AC107" s="212"/>
      <c r="AD107" s="212"/>
      <c r="AE107" s="212"/>
      <c r="AF107" s="212"/>
      <c r="AG107" s="212" t="s">
        <v>111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5">
      <c r="A108" s="254">
        <v>42</v>
      </c>
      <c r="B108" s="255" t="s">
        <v>242</v>
      </c>
      <c r="C108" s="266" t="s">
        <v>243</v>
      </c>
      <c r="D108" s="256" t="s">
        <v>234</v>
      </c>
      <c r="E108" s="257">
        <v>60</v>
      </c>
      <c r="F108" s="258"/>
      <c r="G108" s="259">
        <f>ROUND(E108*F108,2)</f>
        <v>0</v>
      </c>
      <c r="H108" s="234"/>
      <c r="I108" s="233">
        <f>ROUND(E108*H108,2)</f>
        <v>0</v>
      </c>
      <c r="J108" s="234"/>
      <c r="K108" s="233">
        <f>ROUND(E108*J108,2)</f>
        <v>0</v>
      </c>
      <c r="L108" s="233">
        <v>21</v>
      </c>
      <c r="M108" s="233">
        <f>G108*(1+L108/100)</f>
        <v>0</v>
      </c>
      <c r="N108" s="232">
        <v>0</v>
      </c>
      <c r="O108" s="232">
        <f>ROUND(E108*N108,2)</f>
        <v>0</v>
      </c>
      <c r="P108" s="232">
        <v>9.6000000000000002E-4</v>
      </c>
      <c r="Q108" s="232">
        <f>ROUND(E108*P108,2)</f>
        <v>0.06</v>
      </c>
      <c r="R108" s="233"/>
      <c r="S108" s="233" t="s">
        <v>107</v>
      </c>
      <c r="T108" s="233" t="s">
        <v>107</v>
      </c>
      <c r="U108" s="233">
        <v>5.7500000000000002E-2</v>
      </c>
      <c r="V108" s="233">
        <f>ROUND(E108*U108,2)</f>
        <v>3.45</v>
      </c>
      <c r="W108" s="233"/>
      <c r="X108" s="233" t="s">
        <v>109</v>
      </c>
      <c r="Y108" s="233" t="s">
        <v>110</v>
      </c>
      <c r="Z108" s="212"/>
      <c r="AA108" s="212"/>
      <c r="AB108" s="212"/>
      <c r="AC108" s="212"/>
      <c r="AD108" s="212"/>
      <c r="AE108" s="212"/>
      <c r="AF108" s="212"/>
      <c r="AG108" s="212" t="s">
        <v>111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ht="20.399999999999999" outlineLevel="1" x14ac:dyDescent="0.25">
      <c r="A109" s="254">
        <v>43</v>
      </c>
      <c r="B109" s="255" t="s">
        <v>244</v>
      </c>
      <c r="C109" s="266" t="s">
        <v>245</v>
      </c>
      <c r="D109" s="256" t="s">
        <v>149</v>
      </c>
      <c r="E109" s="257">
        <v>52</v>
      </c>
      <c r="F109" s="258"/>
      <c r="G109" s="259">
        <f>ROUND(E109*F109,2)</f>
        <v>0</v>
      </c>
      <c r="H109" s="234"/>
      <c r="I109" s="233">
        <f>ROUND(E109*H109,2)</f>
        <v>0</v>
      </c>
      <c r="J109" s="234"/>
      <c r="K109" s="233">
        <f>ROUND(E109*J109,2)</f>
        <v>0</v>
      </c>
      <c r="L109" s="233">
        <v>21</v>
      </c>
      <c r="M109" s="233">
        <f>G109*(1+L109/100)</f>
        <v>0</v>
      </c>
      <c r="N109" s="232">
        <v>0</v>
      </c>
      <c r="O109" s="232">
        <f>ROUND(E109*N109,2)</f>
        <v>0</v>
      </c>
      <c r="P109" s="232">
        <v>3.3600000000000001E-3</v>
      </c>
      <c r="Q109" s="232">
        <f>ROUND(E109*P109,2)</f>
        <v>0.17</v>
      </c>
      <c r="R109" s="233"/>
      <c r="S109" s="233" t="s">
        <v>107</v>
      </c>
      <c r="T109" s="233" t="s">
        <v>107</v>
      </c>
      <c r="U109" s="233">
        <v>6.9000000000000006E-2</v>
      </c>
      <c r="V109" s="233">
        <f>ROUND(E109*U109,2)</f>
        <v>3.59</v>
      </c>
      <c r="W109" s="233"/>
      <c r="X109" s="233" t="s">
        <v>109</v>
      </c>
      <c r="Y109" s="233" t="s">
        <v>110</v>
      </c>
      <c r="Z109" s="212"/>
      <c r="AA109" s="212"/>
      <c r="AB109" s="212"/>
      <c r="AC109" s="212"/>
      <c r="AD109" s="212"/>
      <c r="AE109" s="212"/>
      <c r="AF109" s="212"/>
      <c r="AG109" s="212" t="s">
        <v>111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5">
      <c r="A110" s="254">
        <v>44</v>
      </c>
      <c r="B110" s="255" t="s">
        <v>246</v>
      </c>
      <c r="C110" s="266" t="s">
        <v>247</v>
      </c>
      <c r="D110" s="256" t="s">
        <v>234</v>
      </c>
      <c r="E110" s="257">
        <v>5</v>
      </c>
      <c r="F110" s="258"/>
      <c r="G110" s="259">
        <f>ROUND(E110*F110,2)</f>
        <v>0</v>
      </c>
      <c r="H110" s="234"/>
      <c r="I110" s="233">
        <f>ROUND(E110*H110,2)</f>
        <v>0</v>
      </c>
      <c r="J110" s="234"/>
      <c r="K110" s="233">
        <f>ROUND(E110*J110,2)</f>
        <v>0</v>
      </c>
      <c r="L110" s="233">
        <v>21</v>
      </c>
      <c r="M110" s="233">
        <f>G110*(1+L110/100)</f>
        <v>0</v>
      </c>
      <c r="N110" s="232">
        <v>0</v>
      </c>
      <c r="O110" s="232">
        <f>ROUND(E110*N110,2)</f>
        <v>0</v>
      </c>
      <c r="P110" s="232">
        <v>1.15E-3</v>
      </c>
      <c r="Q110" s="232">
        <f>ROUND(E110*P110,2)</f>
        <v>0.01</v>
      </c>
      <c r="R110" s="233"/>
      <c r="S110" s="233" t="s">
        <v>107</v>
      </c>
      <c r="T110" s="233" t="s">
        <v>107</v>
      </c>
      <c r="U110" s="233">
        <v>9.1999999999999998E-2</v>
      </c>
      <c r="V110" s="233">
        <f>ROUND(E110*U110,2)</f>
        <v>0.46</v>
      </c>
      <c r="W110" s="233"/>
      <c r="X110" s="233" t="s">
        <v>109</v>
      </c>
      <c r="Y110" s="233" t="s">
        <v>110</v>
      </c>
      <c r="Z110" s="212"/>
      <c r="AA110" s="212"/>
      <c r="AB110" s="212"/>
      <c r="AC110" s="212"/>
      <c r="AD110" s="212"/>
      <c r="AE110" s="212"/>
      <c r="AF110" s="212"/>
      <c r="AG110" s="212" t="s">
        <v>111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5">
      <c r="A111" s="254">
        <v>45</v>
      </c>
      <c r="B111" s="255" t="s">
        <v>248</v>
      </c>
      <c r="C111" s="266" t="s">
        <v>249</v>
      </c>
      <c r="D111" s="256" t="s">
        <v>234</v>
      </c>
      <c r="E111" s="257">
        <v>1</v>
      </c>
      <c r="F111" s="258"/>
      <c r="G111" s="259">
        <f>ROUND(E111*F111,2)</f>
        <v>0</v>
      </c>
      <c r="H111" s="234"/>
      <c r="I111" s="233">
        <f>ROUND(E111*H111,2)</f>
        <v>0</v>
      </c>
      <c r="J111" s="234"/>
      <c r="K111" s="233">
        <f>ROUND(E111*J111,2)</f>
        <v>0</v>
      </c>
      <c r="L111" s="233">
        <v>21</v>
      </c>
      <c r="M111" s="233">
        <f>G111*(1+L111/100)</f>
        <v>0</v>
      </c>
      <c r="N111" s="232">
        <v>0</v>
      </c>
      <c r="O111" s="232">
        <f>ROUND(E111*N111,2)</f>
        <v>0</v>
      </c>
      <c r="P111" s="232">
        <v>2.0080000000000001E-2</v>
      </c>
      <c r="Q111" s="232">
        <f>ROUND(E111*P111,2)</f>
        <v>0.02</v>
      </c>
      <c r="R111" s="233"/>
      <c r="S111" s="233" t="s">
        <v>107</v>
      </c>
      <c r="T111" s="233" t="s">
        <v>107</v>
      </c>
      <c r="U111" s="233">
        <v>0.10349999999999999</v>
      </c>
      <c r="V111" s="233">
        <f>ROUND(E111*U111,2)</f>
        <v>0.1</v>
      </c>
      <c r="W111" s="233"/>
      <c r="X111" s="233" t="s">
        <v>109</v>
      </c>
      <c r="Y111" s="233" t="s">
        <v>110</v>
      </c>
      <c r="Z111" s="212"/>
      <c r="AA111" s="212"/>
      <c r="AB111" s="212"/>
      <c r="AC111" s="212"/>
      <c r="AD111" s="212"/>
      <c r="AE111" s="212"/>
      <c r="AF111" s="212"/>
      <c r="AG111" s="212" t="s">
        <v>111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0.399999999999999" outlineLevel="1" x14ac:dyDescent="0.25">
      <c r="A112" s="254">
        <v>46</v>
      </c>
      <c r="B112" s="255" t="s">
        <v>250</v>
      </c>
      <c r="C112" s="266" t="s">
        <v>251</v>
      </c>
      <c r="D112" s="256" t="s">
        <v>149</v>
      </c>
      <c r="E112" s="257">
        <v>40</v>
      </c>
      <c r="F112" s="258"/>
      <c r="G112" s="259">
        <f>ROUND(E112*F112,2)</f>
        <v>0</v>
      </c>
      <c r="H112" s="234"/>
      <c r="I112" s="233">
        <f>ROUND(E112*H112,2)</f>
        <v>0</v>
      </c>
      <c r="J112" s="234"/>
      <c r="K112" s="233">
        <f>ROUND(E112*J112,2)</f>
        <v>0</v>
      </c>
      <c r="L112" s="233">
        <v>21</v>
      </c>
      <c r="M112" s="233">
        <f>G112*(1+L112/100)</f>
        <v>0</v>
      </c>
      <c r="N112" s="232">
        <v>0</v>
      </c>
      <c r="O112" s="232">
        <f>ROUND(E112*N112,2)</f>
        <v>0</v>
      </c>
      <c r="P112" s="232">
        <v>1.92E-3</v>
      </c>
      <c r="Q112" s="232">
        <f>ROUND(E112*P112,2)</f>
        <v>0.08</v>
      </c>
      <c r="R112" s="233"/>
      <c r="S112" s="233" t="s">
        <v>107</v>
      </c>
      <c r="T112" s="233" t="s">
        <v>107</v>
      </c>
      <c r="U112" s="233">
        <v>5.7500000000000002E-2</v>
      </c>
      <c r="V112" s="233">
        <f>ROUND(E112*U112,2)</f>
        <v>2.2999999999999998</v>
      </c>
      <c r="W112" s="233"/>
      <c r="X112" s="233" t="s">
        <v>109</v>
      </c>
      <c r="Y112" s="233" t="s">
        <v>110</v>
      </c>
      <c r="Z112" s="212"/>
      <c r="AA112" s="212"/>
      <c r="AB112" s="212"/>
      <c r="AC112" s="212"/>
      <c r="AD112" s="212"/>
      <c r="AE112" s="212"/>
      <c r="AF112" s="212"/>
      <c r="AG112" s="212" t="s">
        <v>111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ht="20.399999999999999" outlineLevel="1" x14ac:dyDescent="0.25">
      <c r="A113" s="254">
        <v>47</v>
      </c>
      <c r="B113" s="255" t="s">
        <v>252</v>
      </c>
      <c r="C113" s="266" t="s">
        <v>253</v>
      </c>
      <c r="D113" s="256" t="s">
        <v>149</v>
      </c>
      <c r="E113" s="257">
        <v>10</v>
      </c>
      <c r="F113" s="258"/>
      <c r="G113" s="259">
        <f>ROUND(E113*F113,2)</f>
        <v>0</v>
      </c>
      <c r="H113" s="234"/>
      <c r="I113" s="233">
        <f>ROUND(E113*H113,2)</f>
        <v>0</v>
      </c>
      <c r="J113" s="234"/>
      <c r="K113" s="233">
        <f>ROUND(E113*J113,2)</f>
        <v>0</v>
      </c>
      <c r="L113" s="233">
        <v>21</v>
      </c>
      <c r="M113" s="233">
        <f>G113*(1+L113/100)</f>
        <v>0</v>
      </c>
      <c r="N113" s="232">
        <v>0</v>
      </c>
      <c r="O113" s="232">
        <f>ROUND(E113*N113,2)</f>
        <v>0</v>
      </c>
      <c r="P113" s="232">
        <v>3.0699999999999998E-3</v>
      </c>
      <c r="Q113" s="232">
        <f>ROUND(E113*P113,2)</f>
        <v>0.03</v>
      </c>
      <c r="R113" s="233"/>
      <c r="S113" s="233" t="s">
        <v>107</v>
      </c>
      <c r="T113" s="233" t="s">
        <v>107</v>
      </c>
      <c r="U113" s="233">
        <v>4.5999999999999999E-2</v>
      </c>
      <c r="V113" s="233">
        <f>ROUND(E113*U113,2)</f>
        <v>0.46</v>
      </c>
      <c r="W113" s="233"/>
      <c r="X113" s="233" t="s">
        <v>109</v>
      </c>
      <c r="Y113" s="233" t="s">
        <v>110</v>
      </c>
      <c r="Z113" s="212"/>
      <c r="AA113" s="212"/>
      <c r="AB113" s="212"/>
      <c r="AC113" s="212"/>
      <c r="AD113" s="212"/>
      <c r="AE113" s="212"/>
      <c r="AF113" s="212"/>
      <c r="AG113" s="212" t="s">
        <v>111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ht="20.399999999999999" outlineLevel="1" x14ac:dyDescent="0.25">
      <c r="A114" s="254">
        <v>48</v>
      </c>
      <c r="B114" s="255" t="s">
        <v>254</v>
      </c>
      <c r="C114" s="266" t="s">
        <v>255</v>
      </c>
      <c r="D114" s="256" t="s">
        <v>149</v>
      </c>
      <c r="E114" s="257">
        <v>28</v>
      </c>
      <c r="F114" s="258"/>
      <c r="G114" s="259">
        <f>ROUND(E114*F114,2)</f>
        <v>0</v>
      </c>
      <c r="H114" s="234"/>
      <c r="I114" s="233">
        <f>ROUND(E114*H114,2)</f>
        <v>0</v>
      </c>
      <c r="J114" s="234"/>
      <c r="K114" s="233">
        <f>ROUND(E114*J114,2)</f>
        <v>0</v>
      </c>
      <c r="L114" s="233">
        <v>21</v>
      </c>
      <c r="M114" s="233">
        <f>G114*(1+L114/100)</f>
        <v>0</v>
      </c>
      <c r="N114" s="232">
        <v>0</v>
      </c>
      <c r="O114" s="232">
        <f>ROUND(E114*N114,2)</f>
        <v>0</v>
      </c>
      <c r="P114" s="232">
        <v>1.97E-3</v>
      </c>
      <c r="Q114" s="232">
        <f>ROUND(E114*P114,2)</f>
        <v>0.06</v>
      </c>
      <c r="R114" s="233"/>
      <c r="S114" s="233" t="s">
        <v>107</v>
      </c>
      <c r="T114" s="233" t="s">
        <v>107</v>
      </c>
      <c r="U114" s="233">
        <v>5.2900000000000003E-2</v>
      </c>
      <c r="V114" s="233">
        <f>ROUND(E114*U114,2)</f>
        <v>1.48</v>
      </c>
      <c r="W114" s="233"/>
      <c r="X114" s="233" t="s">
        <v>109</v>
      </c>
      <c r="Y114" s="233" t="s">
        <v>110</v>
      </c>
      <c r="Z114" s="212"/>
      <c r="AA114" s="212"/>
      <c r="AB114" s="212"/>
      <c r="AC114" s="212"/>
      <c r="AD114" s="212"/>
      <c r="AE114" s="212"/>
      <c r="AF114" s="212"/>
      <c r="AG114" s="212" t="s">
        <v>111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5">
      <c r="A115" s="254">
        <v>49</v>
      </c>
      <c r="B115" s="255" t="s">
        <v>256</v>
      </c>
      <c r="C115" s="266" t="s">
        <v>257</v>
      </c>
      <c r="D115" s="256" t="s">
        <v>234</v>
      </c>
      <c r="E115" s="257">
        <v>10</v>
      </c>
      <c r="F115" s="258"/>
      <c r="G115" s="259">
        <f>ROUND(E115*F115,2)</f>
        <v>0</v>
      </c>
      <c r="H115" s="234"/>
      <c r="I115" s="233">
        <f>ROUND(E115*H115,2)</f>
        <v>0</v>
      </c>
      <c r="J115" s="234"/>
      <c r="K115" s="233">
        <f>ROUND(E115*J115,2)</f>
        <v>0</v>
      </c>
      <c r="L115" s="233">
        <v>21</v>
      </c>
      <c r="M115" s="233">
        <f>G115*(1+L115/100)</f>
        <v>0</v>
      </c>
      <c r="N115" s="232">
        <v>0</v>
      </c>
      <c r="O115" s="232">
        <f>ROUND(E115*N115,2)</f>
        <v>0</v>
      </c>
      <c r="P115" s="232">
        <v>2.1800000000000001E-3</v>
      </c>
      <c r="Q115" s="232">
        <f>ROUND(E115*P115,2)</f>
        <v>0.02</v>
      </c>
      <c r="R115" s="233"/>
      <c r="S115" s="233" t="s">
        <v>107</v>
      </c>
      <c r="T115" s="233" t="s">
        <v>107</v>
      </c>
      <c r="U115" s="233">
        <v>0.115</v>
      </c>
      <c r="V115" s="233">
        <f>ROUND(E115*U115,2)</f>
        <v>1.1499999999999999</v>
      </c>
      <c r="W115" s="233"/>
      <c r="X115" s="233" t="s">
        <v>109</v>
      </c>
      <c r="Y115" s="233" t="s">
        <v>110</v>
      </c>
      <c r="Z115" s="212"/>
      <c r="AA115" s="212"/>
      <c r="AB115" s="212"/>
      <c r="AC115" s="212"/>
      <c r="AD115" s="212"/>
      <c r="AE115" s="212"/>
      <c r="AF115" s="212"/>
      <c r="AG115" s="212" t="s">
        <v>111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ht="20.399999999999999" outlineLevel="1" x14ac:dyDescent="0.25">
      <c r="A116" s="254">
        <v>50</v>
      </c>
      <c r="B116" s="255" t="s">
        <v>258</v>
      </c>
      <c r="C116" s="266" t="s">
        <v>259</v>
      </c>
      <c r="D116" s="256" t="s">
        <v>149</v>
      </c>
      <c r="E116" s="257">
        <v>25</v>
      </c>
      <c r="F116" s="258"/>
      <c r="G116" s="259">
        <f>ROUND(E116*F116,2)</f>
        <v>0</v>
      </c>
      <c r="H116" s="234"/>
      <c r="I116" s="233">
        <f>ROUND(E116*H116,2)</f>
        <v>0</v>
      </c>
      <c r="J116" s="234"/>
      <c r="K116" s="233">
        <f>ROUND(E116*J116,2)</f>
        <v>0</v>
      </c>
      <c r="L116" s="233">
        <v>21</v>
      </c>
      <c r="M116" s="233">
        <f>G116*(1+L116/100)</f>
        <v>0</v>
      </c>
      <c r="N116" s="232">
        <v>0</v>
      </c>
      <c r="O116" s="232">
        <f>ROUND(E116*N116,2)</f>
        <v>0</v>
      </c>
      <c r="P116" s="232">
        <v>2.2599999999999999E-3</v>
      </c>
      <c r="Q116" s="232">
        <f>ROUND(E116*P116,2)</f>
        <v>0.06</v>
      </c>
      <c r="R116" s="233"/>
      <c r="S116" s="233" t="s">
        <v>107</v>
      </c>
      <c r="T116" s="233" t="s">
        <v>107</v>
      </c>
      <c r="U116" s="233">
        <v>5.7500000000000002E-2</v>
      </c>
      <c r="V116" s="233">
        <f>ROUND(E116*U116,2)</f>
        <v>1.44</v>
      </c>
      <c r="W116" s="233"/>
      <c r="X116" s="233" t="s">
        <v>109</v>
      </c>
      <c r="Y116" s="233" t="s">
        <v>110</v>
      </c>
      <c r="Z116" s="212"/>
      <c r="AA116" s="212"/>
      <c r="AB116" s="212"/>
      <c r="AC116" s="212"/>
      <c r="AD116" s="212"/>
      <c r="AE116" s="212"/>
      <c r="AF116" s="212"/>
      <c r="AG116" s="212" t="s">
        <v>111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5">
      <c r="A117" s="254">
        <v>51</v>
      </c>
      <c r="B117" s="255" t="s">
        <v>260</v>
      </c>
      <c r="C117" s="266" t="s">
        <v>261</v>
      </c>
      <c r="D117" s="256" t="s">
        <v>262</v>
      </c>
      <c r="E117" s="257">
        <v>3</v>
      </c>
      <c r="F117" s="258"/>
      <c r="G117" s="259">
        <f>ROUND(E117*F117,2)</f>
        <v>0</v>
      </c>
      <c r="H117" s="234"/>
      <c r="I117" s="233">
        <f>ROUND(E117*H117,2)</f>
        <v>0</v>
      </c>
      <c r="J117" s="234"/>
      <c r="K117" s="233">
        <f>ROUND(E117*J117,2)</f>
        <v>0</v>
      </c>
      <c r="L117" s="233">
        <v>21</v>
      </c>
      <c r="M117" s="233">
        <f>G117*(1+L117/100)</f>
        <v>0</v>
      </c>
      <c r="N117" s="232">
        <v>6.9999999999999994E-5</v>
      </c>
      <c r="O117" s="232">
        <f>ROUND(E117*N117,2)</f>
        <v>0</v>
      </c>
      <c r="P117" s="232">
        <v>0</v>
      </c>
      <c r="Q117" s="232">
        <f>ROUND(E117*P117,2)</f>
        <v>0</v>
      </c>
      <c r="R117" s="233"/>
      <c r="S117" s="233" t="s">
        <v>203</v>
      </c>
      <c r="T117" s="233" t="s">
        <v>108</v>
      </c>
      <c r="U117" s="233">
        <v>0.14799999999999999</v>
      </c>
      <c r="V117" s="233">
        <f>ROUND(E117*U117,2)</f>
        <v>0.44</v>
      </c>
      <c r="W117" s="233"/>
      <c r="X117" s="233" t="s">
        <v>109</v>
      </c>
      <c r="Y117" s="233" t="s">
        <v>110</v>
      </c>
      <c r="Z117" s="212"/>
      <c r="AA117" s="212"/>
      <c r="AB117" s="212"/>
      <c r="AC117" s="212"/>
      <c r="AD117" s="212"/>
      <c r="AE117" s="212"/>
      <c r="AF117" s="212"/>
      <c r="AG117" s="212" t="s">
        <v>111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5">
      <c r="A118" s="248">
        <v>52</v>
      </c>
      <c r="B118" s="249" t="s">
        <v>263</v>
      </c>
      <c r="C118" s="262" t="s">
        <v>264</v>
      </c>
      <c r="D118" s="250" t="s">
        <v>234</v>
      </c>
      <c r="E118" s="251">
        <v>3</v>
      </c>
      <c r="F118" s="252"/>
      <c r="G118" s="253">
        <f>ROUND(E118*F118,2)</f>
        <v>0</v>
      </c>
      <c r="H118" s="234"/>
      <c r="I118" s="233">
        <f>ROUND(E118*H118,2)</f>
        <v>0</v>
      </c>
      <c r="J118" s="234"/>
      <c r="K118" s="233">
        <f>ROUND(E118*J118,2)</f>
        <v>0</v>
      </c>
      <c r="L118" s="233">
        <v>21</v>
      </c>
      <c r="M118" s="233">
        <f>G118*(1+L118/100)</f>
        <v>0</v>
      </c>
      <c r="N118" s="232">
        <v>6.0000000000000001E-3</v>
      </c>
      <c r="O118" s="232">
        <f>ROUND(E118*N118,2)</f>
        <v>0.02</v>
      </c>
      <c r="P118" s="232">
        <v>0</v>
      </c>
      <c r="Q118" s="232">
        <f>ROUND(E118*P118,2)</f>
        <v>0</v>
      </c>
      <c r="R118" s="233" t="s">
        <v>197</v>
      </c>
      <c r="S118" s="233" t="s">
        <v>107</v>
      </c>
      <c r="T118" s="233" t="s">
        <v>107</v>
      </c>
      <c r="U118" s="233">
        <v>0</v>
      </c>
      <c r="V118" s="233">
        <f>ROUND(E118*U118,2)</f>
        <v>0</v>
      </c>
      <c r="W118" s="233"/>
      <c r="X118" s="233" t="s">
        <v>198</v>
      </c>
      <c r="Y118" s="233" t="s">
        <v>110</v>
      </c>
      <c r="Z118" s="212"/>
      <c r="AA118" s="212"/>
      <c r="AB118" s="212"/>
      <c r="AC118" s="212"/>
      <c r="AD118" s="212"/>
      <c r="AE118" s="212"/>
      <c r="AF118" s="212"/>
      <c r="AG118" s="212" t="s">
        <v>199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ht="20.399999999999999" outlineLevel="1" x14ac:dyDescent="0.25">
      <c r="A119" s="229">
        <v>53</v>
      </c>
      <c r="B119" s="230" t="s">
        <v>265</v>
      </c>
      <c r="C119" s="267" t="s">
        <v>266</v>
      </c>
      <c r="D119" s="231" t="s">
        <v>0</v>
      </c>
      <c r="E119" s="260"/>
      <c r="F119" s="234"/>
      <c r="G119" s="233">
        <f>ROUND(E119*F119,2)</f>
        <v>0</v>
      </c>
      <c r="H119" s="234"/>
      <c r="I119" s="233">
        <f>ROUND(E119*H119,2)</f>
        <v>0</v>
      </c>
      <c r="J119" s="234"/>
      <c r="K119" s="233">
        <f>ROUND(E119*J119,2)</f>
        <v>0</v>
      </c>
      <c r="L119" s="233">
        <v>21</v>
      </c>
      <c r="M119" s="233">
        <f>G119*(1+L119/100)</f>
        <v>0</v>
      </c>
      <c r="N119" s="232">
        <v>0</v>
      </c>
      <c r="O119" s="232">
        <f>ROUND(E119*N119,2)</f>
        <v>0</v>
      </c>
      <c r="P119" s="232">
        <v>0</v>
      </c>
      <c r="Q119" s="232">
        <f>ROUND(E119*P119,2)</f>
        <v>0</v>
      </c>
      <c r="R119" s="233"/>
      <c r="S119" s="233" t="s">
        <v>107</v>
      </c>
      <c r="T119" s="233" t="s">
        <v>107</v>
      </c>
      <c r="U119" s="233">
        <v>0</v>
      </c>
      <c r="V119" s="233">
        <f>ROUND(E119*U119,2)</f>
        <v>0</v>
      </c>
      <c r="W119" s="233"/>
      <c r="X119" s="233" t="s">
        <v>161</v>
      </c>
      <c r="Y119" s="233" t="s">
        <v>110</v>
      </c>
      <c r="Z119" s="212"/>
      <c r="AA119" s="212"/>
      <c r="AB119" s="212"/>
      <c r="AC119" s="212"/>
      <c r="AD119" s="212"/>
      <c r="AE119" s="212"/>
      <c r="AF119" s="212"/>
      <c r="AG119" s="212" t="s">
        <v>162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x14ac:dyDescent="0.25">
      <c r="A120" s="241" t="s">
        <v>102</v>
      </c>
      <c r="B120" s="242" t="s">
        <v>67</v>
      </c>
      <c r="C120" s="261" t="s">
        <v>68</v>
      </c>
      <c r="D120" s="243"/>
      <c r="E120" s="244"/>
      <c r="F120" s="245"/>
      <c r="G120" s="246">
        <f>SUMIF(AG121:AG141,"&lt;&gt;NOR",G121:G141)</f>
        <v>0</v>
      </c>
      <c r="H120" s="240"/>
      <c r="I120" s="240">
        <f>SUM(I121:I141)</f>
        <v>0</v>
      </c>
      <c r="J120" s="240"/>
      <c r="K120" s="240">
        <f>SUM(K121:K141)</f>
        <v>0</v>
      </c>
      <c r="L120" s="240"/>
      <c r="M120" s="240">
        <f>SUM(M121:M141)</f>
        <v>0</v>
      </c>
      <c r="N120" s="239"/>
      <c r="O120" s="239">
        <f>SUM(O121:O141)</f>
        <v>2.1699999999999995</v>
      </c>
      <c r="P120" s="239"/>
      <c r="Q120" s="239">
        <f>SUM(Q121:Q141)</f>
        <v>4.5999999999999996</v>
      </c>
      <c r="R120" s="240"/>
      <c r="S120" s="240"/>
      <c r="T120" s="240"/>
      <c r="U120" s="240"/>
      <c r="V120" s="240">
        <f>SUM(V121:V141)</f>
        <v>319.02</v>
      </c>
      <c r="W120" s="240"/>
      <c r="X120" s="240"/>
      <c r="Y120" s="240"/>
      <c r="AG120" t="s">
        <v>103</v>
      </c>
    </row>
    <row r="121" spans="1:60" outlineLevel="1" x14ac:dyDescent="0.25">
      <c r="A121" s="248">
        <v>54</v>
      </c>
      <c r="B121" s="249" t="s">
        <v>267</v>
      </c>
      <c r="C121" s="262" t="s">
        <v>268</v>
      </c>
      <c r="D121" s="250" t="s">
        <v>106</v>
      </c>
      <c r="E121" s="251">
        <v>323.95</v>
      </c>
      <c r="F121" s="252"/>
      <c r="G121" s="253">
        <f>ROUND(E121*F121,2)</f>
        <v>0</v>
      </c>
      <c r="H121" s="234"/>
      <c r="I121" s="233">
        <f>ROUND(E121*H121,2)</f>
        <v>0</v>
      </c>
      <c r="J121" s="234"/>
      <c r="K121" s="233">
        <f>ROUND(E121*J121,2)</f>
        <v>0</v>
      </c>
      <c r="L121" s="233">
        <v>21</v>
      </c>
      <c r="M121" s="233">
        <f>G121*(1+L121/100)</f>
        <v>0</v>
      </c>
      <c r="N121" s="232">
        <v>0</v>
      </c>
      <c r="O121" s="232">
        <f>ROUND(E121*N121,2)</f>
        <v>0</v>
      </c>
      <c r="P121" s="232">
        <v>1.4E-2</v>
      </c>
      <c r="Q121" s="232">
        <f>ROUND(E121*P121,2)</f>
        <v>4.54</v>
      </c>
      <c r="R121" s="233"/>
      <c r="S121" s="233" t="s">
        <v>107</v>
      </c>
      <c r="T121" s="233" t="s">
        <v>107</v>
      </c>
      <c r="U121" s="233">
        <v>0.28860000000000002</v>
      </c>
      <c r="V121" s="233">
        <f>ROUND(E121*U121,2)</f>
        <v>93.49</v>
      </c>
      <c r="W121" s="233"/>
      <c r="X121" s="233" t="s">
        <v>109</v>
      </c>
      <c r="Y121" s="233" t="s">
        <v>110</v>
      </c>
      <c r="Z121" s="212"/>
      <c r="AA121" s="212"/>
      <c r="AB121" s="212"/>
      <c r="AC121" s="212"/>
      <c r="AD121" s="212"/>
      <c r="AE121" s="212"/>
      <c r="AF121" s="212"/>
      <c r="AG121" s="212" t="s">
        <v>111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2" x14ac:dyDescent="0.25">
      <c r="A122" s="229"/>
      <c r="B122" s="230"/>
      <c r="C122" s="263" t="s">
        <v>269</v>
      </c>
      <c r="D122" s="235"/>
      <c r="E122" s="236">
        <v>297.95</v>
      </c>
      <c r="F122" s="233"/>
      <c r="G122" s="233"/>
      <c r="H122" s="233"/>
      <c r="I122" s="233"/>
      <c r="J122" s="233"/>
      <c r="K122" s="233"/>
      <c r="L122" s="233"/>
      <c r="M122" s="233"/>
      <c r="N122" s="232"/>
      <c r="O122" s="232"/>
      <c r="P122" s="232"/>
      <c r="Q122" s="232"/>
      <c r="R122" s="233"/>
      <c r="S122" s="233"/>
      <c r="T122" s="233"/>
      <c r="U122" s="233"/>
      <c r="V122" s="233"/>
      <c r="W122" s="233"/>
      <c r="X122" s="233"/>
      <c r="Y122" s="233"/>
      <c r="Z122" s="212"/>
      <c r="AA122" s="212"/>
      <c r="AB122" s="212"/>
      <c r="AC122" s="212"/>
      <c r="AD122" s="212"/>
      <c r="AE122" s="212"/>
      <c r="AF122" s="212"/>
      <c r="AG122" s="212" t="s">
        <v>113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3" x14ac:dyDescent="0.25">
      <c r="A123" s="229"/>
      <c r="B123" s="230"/>
      <c r="C123" s="263" t="s">
        <v>270</v>
      </c>
      <c r="D123" s="235"/>
      <c r="E123" s="236">
        <v>26</v>
      </c>
      <c r="F123" s="233"/>
      <c r="G123" s="233"/>
      <c r="H123" s="233"/>
      <c r="I123" s="233"/>
      <c r="J123" s="233"/>
      <c r="K123" s="233"/>
      <c r="L123" s="233"/>
      <c r="M123" s="233"/>
      <c r="N123" s="232"/>
      <c r="O123" s="232"/>
      <c r="P123" s="232"/>
      <c r="Q123" s="232"/>
      <c r="R123" s="233"/>
      <c r="S123" s="233"/>
      <c r="T123" s="233"/>
      <c r="U123" s="233"/>
      <c r="V123" s="233"/>
      <c r="W123" s="233"/>
      <c r="X123" s="233"/>
      <c r="Y123" s="233"/>
      <c r="Z123" s="212"/>
      <c r="AA123" s="212"/>
      <c r="AB123" s="212"/>
      <c r="AC123" s="212"/>
      <c r="AD123" s="212"/>
      <c r="AE123" s="212"/>
      <c r="AF123" s="212"/>
      <c r="AG123" s="212" t="s">
        <v>113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25">
      <c r="A124" s="248">
        <v>55</v>
      </c>
      <c r="B124" s="249" t="s">
        <v>271</v>
      </c>
      <c r="C124" s="262" t="s">
        <v>272</v>
      </c>
      <c r="D124" s="250" t="s">
        <v>106</v>
      </c>
      <c r="E124" s="251">
        <v>323.95</v>
      </c>
      <c r="F124" s="252"/>
      <c r="G124" s="253">
        <f>ROUND(E124*F124,2)</f>
        <v>0</v>
      </c>
      <c r="H124" s="234"/>
      <c r="I124" s="233">
        <f>ROUND(E124*H124,2)</f>
        <v>0</v>
      </c>
      <c r="J124" s="234"/>
      <c r="K124" s="233">
        <f>ROUND(E124*J124,2)</f>
        <v>0</v>
      </c>
      <c r="L124" s="233">
        <v>21</v>
      </c>
      <c r="M124" s="233">
        <f>G124*(1+L124/100)</f>
        <v>0</v>
      </c>
      <c r="N124" s="232">
        <v>6.1900000000000002E-3</v>
      </c>
      <c r="O124" s="232">
        <f>ROUND(E124*N124,2)</f>
        <v>2.0099999999999998</v>
      </c>
      <c r="P124" s="232">
        <v>0</v>
      </c>
      <c r="Q124" s="232">
        <f>ROUND(E124*P124,2)</f>
        <v>0</v>
      </c>
      <c r="R124" s="233"/>
      <c r="S124" s="233" t="s">
        <v>107</v>
      </c>
      <c r="T124" s="233" t="s">
        <v>107</v>
      </c>
      <c r="U124" s="233">
        <v>0.56000000000000005</v>
      </c>
      <c r="V124" s="233">
        <f>ROUND(E124*U124,2)</f>
        <v>181.41</v>
      </c>
      <c r="W124" s="233"/>
      <c r="X124" s="233" t="s">
        <v>109</v>
      </c>
      <c r="Y124" s="233" t="s">
        <v>110</v>
      </c>
      <c r="Z124" s="212"/>
      <c r="AA124" s="212"/>
      <c r="AB124" s="212"/>
      <c r="AC124" s="212"/>
      <c r="AD124" s="212"/>
      <c r="AE124" s="212"/>
      <c r="AF124" s="212"/>
      <c r="AG124" s="212" t="s">
        <v>111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2" x14ac:dyDescent="0.25">
      <c r="A125" s="229"/>
      <c r="B125" s="230"/>
      <c r="C125" s="263" t="s">
        <v>269</v>
      </c>
      <c r="D125" s="235"/>
      <c r="E125" s="236">
        <v>297.95</v>
      </c>
      <c r="F125" s="233"/>
      <c r="G125" s="233"/>
      <c r="H125" s="233"/>
      <c r="I125" s="233"/>
      <c r="J125" s="233"/>
      <c r="K125" s="233"/>
      <c r="L125" s="233"/>
      <c r="M125" s="233"/>
      <c r="N125" s="232"/>
      <c r="O125" s="232"/>
      <c r="P125" s="232"/>
      <c r="Q125" s="232"/>
      <c r="R125" s="233"/>
      <c r="S125" s="233"/>
      <c r="T125" s="233"/>
      <c r="U125" s="233"/>
      <c r="V125" s="233"/>
      <c r="W125" s="233"/>
      <c r="X125" s="233"/>
      <c r="Y125" s="233"/>
      <c r="Z125" s="212"/>
      <c r="AA125" s="212"/>
      <c r="AB125" s="212"/>
      <c r="AC125" s="212"/>
      <c r="AD125" s="212"/>
      <c r="AE125" s="212"/>
      <c r="AF125" s="212"/>
      <c r="AG125" s="212" t="s">
        <v>113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5">
      <c r="A126" s="229"/>
      <c r="B126" s="230"/>
      <c r="C126" s="263" t="s">
        <v>270</v>
      </c>
      <c r="D126" s="235"/>
      <c r="E126" s="236">
        <v>26</v>
      </c>
      <c r="F126" s="233"/>
      <c r="G126" s="233"/>
      <c r="H126" s="233"/>
      <c r="I126" s="233"/>
      <c r="J126" s="233"/>
      <c r="K126" s="233"/>
      <c r="L126" s="233"/>
      <c r="M126" s="233"/>
      <c r="N126" s="232"/>
      <c r="O126" s="232"/>
      <c r="P126" s="232"/>
      <c r="Q126" s="232"/>
      <c r="R126" s="233"/>
      <c r="S126" s="233"/>
      <c r="T126" s="233"/>
      <c r="U126" s="233"/>
      <c r="V126" s="233"/>
      <c r="W126" s="233"/>
      <c r="X126" s="233"/>
      <c r="Y126" s="233"/>
      <c r="Z126" s="212"/>
      <c r="AA126" s="212"/>
      <c r="AB126" s="212"/>
      <c r="AC126" s="212"/>
      <c r="AD126" s="212"/>
      <c r="AE126" s="212"/>
      <c r="AF126" s="212"/>
      <c r="AG126" s="212" t="s">
        <v>113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5">
      <c r="A127" s="248">
        <v>56</v>
      </c>
      <c r="B127" s="249" t="s">
        <v>273</v>
      </c>
      <c r="C127" s="262" t="s">
        <v>274</v>
      </c>
      <c r="D127" s="250" t="s">
        <v>106</v>
      </c>
      <c r="E127" s="251">
        <v>323.95</v>
      </c>
      <c r="F127" s="252"/>
      <c r="G127" s="253">
        <f>ROUND(E127*F127,2)</f>
        <v>0</v>
      </c>
      <c r="H127" s="234"/>
      <c r="I127" s="233">
        <f>ROUND(E127*H127,2)</f>
        <v>0</v>
      </c>
      <c r="J127" s="234"/>
      <c r="K127" s="233">
        <f>ROUND(E127*J127,2)</f>
        <v>0</v>
      </c>
      <c r="L127" s="233">
        <v>21</v>
      </c>
      <c r="M127" s="233">
        <f>G127*(1+L127/100)</f>
        <v>0</v>
      </c>
      <c r="N127" s="232">
        <v>0</v>
      </c>
      <c r="O127" s="232">
        <f>ROUND(E127*N127,2)</f>
        <v>0</v>
      </c>
      <c r="P127" s="232">
        <v>1.8000000000000001E-4</v>
      </c>
      <c r="Q127" s="232">
        <f>ROUND(E127*P127,2)</f>
        <v>0.06</v>
      </c>
      <c r="R127" s="233"/>
      <c r="S127" s="233" t="s">
        <v>107</v>
      </c>
      <c r="T127" s="233" t="s">
        <v>107</v>
      </c>
      <c r="U127" s="233">
        <v>0.03</v>
      </c>
      <c r="V127" s="233">
        <f>ROUND(E127*U127,2)</f>
        <v>9.7200000000000006</v>
      </c>
      <c r="W127" s="233"/>
      <c r="X127" s="233" t="s">
        <v>109</v>
      </c>
      <c r="Y127" s="233" t="s">
        <v>110</v>
      </c>
      <c r="Z127" s="212"/>
      <c r="AA127" s="212"/>
      <c r="AB127" s="212"/>
      <c r="AC127" s="212"/>
      <c r="AD127" s="212"/>
      <c r="AE127" s="212"/>
      <c r="AF127" s="212"/>
      <c r="AG127" s="212" t="s">
        <v>111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5">
      <c r="A128" s="229"/>
      <c r="B128" s="230"/>
      <c r="C128" s="263" t="s">
        <v>269</v>
      </c>
      <c r="D128" s="235"/>
      <c r="E128" s="236">
        <v>297.95</v>
      </c>
      <c r="F128" s="233"/>
      <c r="G128" s="233"/>
      <c r="H128" s="233"/>
      <c r="I128" s="233"/>
      <c r="J128" s="233"/>
      <c r="K128" s="233"/>
      <c r="L128" s="233"/>
      <c r="M128" s="233"/>
      <c r="N128" s="232"/>
      <c r="O128" s="232"/>
      <c r="P128" s="232"/>
      <c r="Q128" s="232"/>
      <c r="R128" s="233"/>
      <c r="S128" s="233"/>
      <c r="T128" s="233"/>
      <c r="U128" s="233"/>
      <c r="V128" s="233"/>
      <c r="W128" s="233"/>
      <c r="X128" s="233"/>
      <c r="Y128" s="233"/>
      <c r="Z128" s="212"/>
      <c r="AA128" s="212"/>
      <c r="AB128" s="212"/>
      <c r="AC128" s="212"/>
      <c r="AD128" s="212"/>
      <c r="AE128" s="212"/>
      <c r="AF128" s="212"/>
      <c r="AG128" s="212" t="s">
        <v>113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5">
      <c r="A129" s="229"/>
      <c r="B129" s="230"/>
      <c r="C129" s="263" t="s">
        <v>270</v>
      </c>
      <c r="D129" s="235"/>
      <c r="E129" s="236">
        <v>26</v>
      </c>
      <c r="F129" s="233"/>
      <c r="G129" s="233"/>
      <c r="H129" s="233"/>
      <c r="I129" s="233"/>
      <c r="J129" s="233"/>
      <c r="K129" s="233"/>
      <c r="L129" s="233"/>
      <c r="M129" s="233"/>
      <c r="N129" s="232"/>
      <c r="O129" s="232"/>
      <c r="P129" s="232"/>
      <c r="Q129" s="232"/>
      <c r="R129" s="233"/>
      <c r="S129" s="233"/>
      <c r="T129" s="233"/>
      <c r="U129" s="233"/>
      <c r="V129" s="233"/>
      <c r="W129" s="233"/>
      <c r="X129" s="233"/>
      <c r="Y129" s="233"/>
      <c r="Z129" s="212"/>
      <c r="AA129" s="212"/>
      <c r="AB129" s="212"/>
      <c r="AC129" s="212"/>
      <c r="AD129" s="212"/>
      <c r="AE129" s="212"/>
      <c r="AF129" s="212"/>
      <c r="AG129" s="212" t="s">
        <v>113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5">
      <c r="A130" s="248">
        <v>57</v>
      </c>
      <c r="B130" s="249" t="s">
        <v>275</v>
      </c>
      <c r="C130" s="262" t="s">
        <v>276</v>
      </c>
      <c r="D130" s="250" t="s">
        <v>106</v>
      </c>
      <c r="E130" s="251">
        <v>323.95</v>
      </c>
      <c r="F130" s="252"/>
      <c r="G130" s="253">
        <f>ROUND(E130*F130,2)</f>
        <v>0</v>
      </c>
      <c r="H130" s="234"/>
      <c r="I130" s="233">
        <f>ROUND(E130*H130,2)</f>
        <v>0</v>
      </c>
      <c r="J130" s="234"/>
      <c r="K130" s="233">
        <f>ROUND(E130*J130,2)</f>
        <v>0</v>
      </c>
      <c r="L130" s="233">
        <v>21</v>
      </c>
      <c r="M130" s="233">
        <f>G130*(1+L130/100)</f>
        <v>0</v>
      </c>
      <c r="N130" s="232">
        <v>0</v>
      </c>
      <c r="O130" s="232">
        <f>ROUND(E130*N130,2)</f>
        <v>0</v>
      </c>
      <c r="P130" s="232">
        <v>0</v>
      </c>
      <c r="Q130" s="232">
        <f>ROUND(E130*P130,2)</f>
        <v>0</v>
      </c>
      <c r="R130" s="233"/>
      <c r="S130" s="233" t="s">
        <v>107</v>
      </c>
      <c r="T130" s="233" t="s">
        <v>107</v>
      </c>
      <c r="U130" s="233">
        <v>0.1</v>
      </c>
      <c r="V130" s="233">
        <f>ROUND(E130*U130,2)</f>
        <v>32.4</v>
      </c>
      <c r="W130" s="233"/>
      <c r="X130" s="233" t="s">
        <v>109</v>
      </c>
      <c r="Y130" s="233" t="s">
        <v>110</v>
      </c>
      <c r="Z130" s="212"/>
      <c r="AA130" s="212"/>
      <c r="AB130" s="212"/>
      <c r="AC130" s="212"/>
      <c r="AD130" s="212"/>
      <c r="AE130" s="212"/>
      <c r="AF130" s="212"/>
      <c r="AG130" s="212" t="s">
        <v>111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2" x14ac:dyDescent="0.25">
      <c r="A131" s="229"/>
      <c r="B131" s="230"/>
      <c r="C131" s="263" t="s">
        <v>269</v>
      </c>
      <c r="D131" s="235"/>
      <c r="E131" s="236">
        <v>297.95</v>
      </c>
      <c r="F131" s="233"/>
      <c r="G131" s="233"/>
      <c r="H131" s="233"/>
      <c r="I131" s="233"/>
      <c r="J131" s="233"/>
      <c r="K131" s="233"/>
      <c r="L131" s="233"/>
      <c r="M131" s="233"/>
      <c r="N131" s="232"/>
      <c r="O131" s="232"/>
      <c r="P131" s="232"/>
      <c r="Q131" s="232"/>
      <c r="R131" s="233"/>
      <c r="S131" s="233"/>
      <c r="T131" s="233"/>
      <c r="U131" s="233"/>
      <c r="V131" s="233"/>
      <c r="W131" s="233"/>
      <c r="X131" s="233"/>
      <c r="Y131" s="233"/>
      <c r="Z131" s="212"/>
      <c r="AA131" s="212"/>
      <c r="AB131" s="212"/>
      <c r="AC131" s="212"/>
      <c r="AD131" s="212"/>
      <c r="AE131" s="212"/>
      <c r="AF131" s="212"/>
      <c r="AG131" s="212" t="s">
        <v>113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3" x14ac:dyDescent="0.25">
      <c r="A132" s="229"/>
      <c r="B132" s="230"/>
      <c r="C132" s="263" t="s">
        <v>270</v>
      </c>
      <c r="D132" s="235"/>
      <c r="E132" s="236">
        <v>26</v>
      </c>
      <c r="F132" s="233"/>
      <c r="G132" s="233"/>
      <c r="H132" s="233"/>
      <c r="I132" s="233"/>
      <c r="J132" s="233"/>
      <c r="K132" s="233"/>
      <c r="L132" s="233"/>
      <c r="M132" s="233"/>
      <c r="N132" s="232"/>
      <c r="O132" s="232"/>
      <c r="P132" s="232"/>
      <c r="Q132" s="232"/>
      <c r="R132" s="233"/>
      <c r="S132" s="233"/>
      <c r="T132" s="233"/>
      <c r="U132" s="233"/>
      <c r="V132" s="233"/>
      <c r="W132" s="233"/>
      <c r="X132" s="233"/>
      <c r="Y132" s="233"/>
      <c r="Z132" s="212"/>
      <c r="AA132" s="212"/>
      <c r="AB132" s="212"/>
      <c r="AC132" s="212"/>
      <c r="AD132" s="212"/>
      <c r="AE132" s="212"/>
      <c r="AF132" s="212"/>
      <c r="AG132" s="212" t="s">
        <v>113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5">
      <c r="A133" s="254">
        <v>58</v>
      </c>
      <c r="B133" s="255" t="s">
        <v>277</v>
      </c>
      <c r="C133" s="266" t="s">
        <v>278</v>
      </c>
      <c r="D133" s="256" t="s">
        <v>279</v>
      </c>
      <c r="E133" s="257">
        <v>1</v>
      </c>
      <c r="F133" s="258"/>
      <c r="G133" s="259">
        <f>ROUND(E133*F133,2)</f>
        <v>0</v>
      </c>
      <c r="H133" s="234"/>
      <c r="I133" s="233">
        <f>ROUND(E133*H133,2)</f>
        <v>0</v>
      </c>
      <c r="J133" s="234"/>
      <c r="K133" s="233">
        <f>ROUND(E133*J133,2)</f>
        <v>0</v>
      </c>
      <c r="L133" s="233">
        <v>21</v>
      </c>
      <c r="M133" s="233">
        <f>G133*(1+L133/100)</f>
        <v>0</v>
      </c>
      <c r="N133" s="232">
        <v>0</v>
      </c>
      <c r="O133" s="232">
        <f>ROUND(E133*N133,2)</f>
        <v>0</v>
      </c>
      <c r="P133" s="232">
        <v>0</v>
      </c>
      <c r="Q133" s="232">
        <f>ROUND(E133*P133,2)</f>
        <v>0</v>
      </c>
      <c r="R133" s="233"/>
      <c r="S133" s="233" t="s">
        <v>203</v>
      </c>
      <c r="T133" s="233" t="s">
        <v>108</v>
      </c>
      <c r="U133" s="233">
        <v>0</v>
      </c>
      <c r="V133" s="233">
        <f>ROUND(E133*U133,2)</f>
        <v>0</v>
      </c>
      <c r="W133" s="233"/>
      <c r="X133" s="233" t="s">
        <v>109</v>
      </c>
      <c r="Y133" s="233" t="s">
        <v>110</v>
      </c>
      <c r="Z133" s="212"/>
      <c r="AA133" s="212"/>
      <c r="AB133" s="212"/>
      <c r="AC133" s="212"/>
      <c r="AD133" s="212"/>
      <c r="AE133" s="212"/>
      <c r="AF133" s="212"/>
      <c r="AG133" s="212" t="s">
        <v>111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5">
      <c r="A134" s="254">
        <v>59</v>
      </c>
      <c r="B134" s="255" t="s">
        <v>280</v>
      </c>
      <c r="C134" s="266" t="s">
        <v>281</v>
      </c>
      <c r="D134" s="256" t="s">
        <v>234</v>
      </c>
      <c r="E134" s="257">
        <v>2</v>
      </c>
      <c r="F134" s="258"/>
      <c r="G134" s="259">
        <f>ROUND(E134*F134,2)</f>
        <v>0</v>
      </c>
      <c r="H134" s="234"/>
      <c r="I134" s="233">
        <f>ROUND(E134*H134,2)</f>
        <v>0</v>
      </c>
      <c r="J134" s="234"/>
      <c r="K134" s="233">
        <f>ROUND(E134*J134,2)</f>
        <v>0</v>
      </c>
      <c r="L134" s="233">
        <v>21</v>
      </c>
      <c r="M134" s="233">
        <f>G134*(1+L134/100)</f>
        <v>0</v>
      </c>
      <c r="N134" s="232">
        <v>4.7999999999999996E-3</v>
      </c>
      <c r="O134" s="232">
        <f>ROUND(E134*N134,2)</f>
        <v>0.01</v>
      </c>
      <c r="P134" s="232">
        <v>0</v>
      </c>
      <c r="Q134" s="232">
        <f>ROUND(E134*P134,2)</f>
        <v>0</v>
      </c>
      <c r="R134" s="233"/>
      <c r="S134" s="233" t="s">
        <v>203</v>
      </c>
      <c r="T134" s="233" t="s">
        <v>108</v>
      </c>
      <c r="U134" s="233">
        <v>1</v>
      </c>
      <c r="V134" s="233">
        <f>ROUND(E134*U134,2)</f>
        <v>2</v>
      </c>
      <c r="W134" s="233"/>
      <c r="X134" s="233" t="s">
        <v>109</v>
      </c>
      <c r="Y134" s="233" t="s">
        <v>110</v>
      </c>
      <c r="Z134" s="212"/>
      <c r="AA134" s="212"/>
      <c r="AB134" s="212"/>
      <c r="AC134" s="212"/>
      <c r="AD134" s="212"/>
      <c r="AE134" s="212"/>
      <c r="AF134" s="212"/>
      <c r="AG134" s="212" t="s">
        <v>111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5">
      <c r="A135" s="254">
        <v>60</v>
      </c>
      <c r="B135" s="255" t="s">
        <v>282</v>
      </c>
      <c r="C135" s="266" t="s">
        <v>283</v>
      </c>
      <c r="D135" s="256" t="s">
        <v>234</v>
      </c>
      <c r="E135" s="257">
        <v>40</v>
      </c>
      <c r="F135" s="258"/>
      <c r="G135" s="259">
        <f>ROUND(E135*F135,2)</f>
        <v>0</v>
      </c>
      <c r="H135" s="234"/>
      <c r="I135" s="233">
        <f>ROUND(E135*H135,2)</f>
        <v>0</v>
      </c>
      <c r="J135" s="234"/>
      <c r="K135" s="233">
        <f>ROUND(E135*J135,2)</f>
        <v>0</v>
      </c>
      <c r="L135" s="233">
        <v>21</v>
      </c>
      <c r="M135" s="233">
        <f>G135*(1+L135/100)</f>
        <v>0</v>
      </c>
      <c r="N135" s="232">
        <v>2E-3</v>
      </c>
      <c r="O135" s="232">
        <f>ROUND(E135*N135,2)</f>
        <v>0.08</v>
      </c>
      <c r="P135" s="232">
        <v>0</v>
      </c>
      <c r="Q135" s="232">
        <f>ROUND(E135*P135,2)</f>
        <v>0</v>
      </c>
      <c r="R135" s="233" t="s">
        <v>197</v>
      </c>
      <c r="S135" s="233" t="s">
        <v>107</v>
      </c>
      <c r="T135" s="233" t="s">
        <v>107</v>
      </c>
      <c r="U135" s="233">
        <v>0</v>
      </c>
      <c r="V135" s="233">
        <f>ROUND(E135*U135,2)</f>
        <v>0</v>
      </c>
      <c r="W135" s="233"/>
      <c r="X135" s="233" t="s">
        <v>198</v>
      </c>
      <c r="Y135" s="233" t="s">
        <v>110</v>
      </c>
      <c r="Z135" s="212"/>
      <c r="AA135" s="212"/>
      <c r="AB135" s="212"/>
      <c r="AC135" s="212"/>
      <c r="AD135" s="212"/>
      <c r="AE135" s="212"/>
      <c r="AF135" s="212"/>
      <c r="AG135" s="212" t="s">
        <v>199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5">
      <c r="A136" s="248">
        <v>61</v>
      </c>
      <c r="B136" s="249" t="s">
        <v>284</v>
      </c>
      <c r="C136" s="262" t="s">
        <v>285</v>
      </c>
      <c r="D136" s="250" t="s">
        <v>106</v>
      </c>
      <c r="E136" s="251">
        <v>388.74</v>
      </c>
      <c r="F136" s="252"/>
      <c r="G136" s="253">
        <f>ROUND(E136*F136,2)</f>
        <v>0</v>
      </c>
      <c r="H136" s="234"/>
      <c r="I136" s="233">
        <f>ROUND(E136*H136,2)</f>
        <v>0</v>
      </c>
      <c r="J136" s="234"/>
      <c r="K136" s="233">
        <f>ROUND(E136*J136,2)</f>
        <v>0</v>
      </c>
      <c r="L136" s="233">
        <v>21</v>
      </c>
      <c r="M136" s="233">
        <f>G136*(1+L136/100)</f>
        <v>0</v>
      </c>
      <c r="N136" s="232">
        <v>1.9000000000000001E-4</v>
      </c>
      <c r="O136" s="232">
        <f>ROUND(E136*N136,2)</f>
        <v>7.0000000000000007E-2</v>
      </c>
      <c r="P136" s="232">
        <v>0</v>
      </c>
      <c r="Q136" s="232">
        <f>ROUND(E136*P136,2)</f>
        <v>0</v>
      </c>
      <c r="R136" s="233" t="s">
        <v>197</v>
      </c>
      <c r="S136" s="233" t="s">
        <v>107</v>
      </c>
      <c r="T136" s="233" t="s">
        <v>107</v>
      </c>
      <c r="U136" s="233">
        <v>0</v>
      </c>
      <c r="V136" s="233">
        <f>ROUND(E136*U136,2)</f>
        <v>0</v>
      </c>
      <c r="W136" s="233"/>
      <c r="X136" s="233" t="s">
        <v>198</v>
      </c>
      <c r="Y136" s="233" t="s">
        <v>110</v>
      </c>
      <c r="Z136" s="212"/>
      <c r="AA136" s="212"/>
      <c r="AB136" s="212"/>
      <c r="AC136" s="212"/>
      <c r="AD136" s="212"/>
      <c r="AE136" s="212"/>
      <c r="AF136" s="212"/>
      <c r="AG136" s="212" t="s">
        <v>199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5">
      <c r="A137" s="229"/>
      <c r="B137" s="230"/>
      <c r="C137" s="264" t="s">
        <v>125</v>
      </c>
      <c r="D137" s="237"/>
      <c r="E137" s="238"/>
      <c r="F137" s="233"/>
      <c r="G137" s="233"/>
      <c r="H137" s="233"/>
      <c r="I137" s="233"/>
      <c r="J137" s="233"/>
      <c r="K137" s="233"/>
      <c r="L137" s="233"/>
      <c r="M137" s="233"/>
      <c r="N137" s="232"/>
      <c r="O137" s="232"/>
      <c r="P137" s="232"/>
      <c r="Q137" s="232"/>
      <c r="R137" s="233"/>
      <c r="S137" s="233"/>
      <c r="T137" s="233"/>
      <c r="U137" s="233"/>
      <c r="V137" s="233"/>
      <c r="W137" s="233"/>
      <c r="X137" s="233"/>
      <c r="Y137" s="233"/>
      <c r="Z137" s="212"/>
      <c r="AA137" s="212"/>
      <c r="AB137" s="212"/>
      <c r="AC137" s="212"/>
      <c r="AD137" s="212"/>
      <c r="AE137" s="212"/>
      <c r="AF137" s="212"/>
      <c r="AG137" s="212" t="s">
        <v>113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3" x14ac:dyDescent="0.25">
      <c r="A138" s="229"/>
      <c r="B138" s="230"/>
      <c r="C138" s="265" t="s">
        <v>286</v>
      </c>
      <c r="D138" s="237"/>
      <c r="E138" s="238">
        <v>297.95</v>
      </c>
      <c r="F138" s="233"/>
      <c r="G138" s="233"/>
      <c r="H138" s="233"/>
      <c r="I138" s="233"/>
      <c r="J138" s="233"/>
      <c r="K138" s="233"/>
      <c r="L138" s="233"/>
      <c r="M138" s="233"/>
      <c r="N138" s="232"/>
      <c r="O138" s="232"/>
      <c r="P138" s="232"/>
      <c r="Q138" s="232"/>
      <c r="R138" s="233"/>
      <c r="S138" s="233"/>
      <c r="T138" s="233"/>
      <c r="U138" s="233"/>
      <c r="V138" s="233"/>
      <c r="W138" s="233"/>
      <c r="X138" s="233"/>
      <c r="Y138" s="233"/>
      <c r="Z138" s="212"/>
      <c r="AA138" s="212"/>
      <c r="AB138" s="212"/>
      <c r="AC138" s="212"/>
      <c r="AD138" s="212"/>
      <c r="AE138" s="212"/>
      <c r="AF138" s="212"/>
      <c r="AG138" s="212" t="s">
        <v>113</v>
      </c>
      <c r="AH138" s="212">
        <v>2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3" x14ac:dyDescent="0.25">
      <c r="A139" s="229"/>
      <c r="B139" s="230"/>
      <c r="C139" s="265" t="s">
        <v>172</v>
      </c>
      <c r="D139" s="237"/>
      <c r="E139" s="238">
        <v>26</v>
      </c>
      <c r="F139" s="233"/>
      <c r="G139" s="233"/>
      <c r="H139" s="233"/>
      <c r="I139" s="233"/>
      <c r="J139" s="233"/>
      <c r="K139" s="233"/>
      <c r="L139" s="233"/>
      <c r="M139" s="233"/>
      <c r="N139" s="232"/>
      <c r="O139" s="232"/>
      <c r="P139" s="232"/>
      <c r="Q139" s="232"/>
      <c r="R139" s="233"/>
      <c r="S139" s="233"/>
      <c r="T139" s="233"/>
      <c r="U139" s="233"/>
      <c r="V139" s="233"/>
      <c r="W139" s="233"/>
      <c r="X139" s="233"/>
      <c r="Y139" s="233"/>
      <c r="Z139" s="212"/>
      <c r="AA139" s="212"/>
      <c r="AB139" s="212"/>
      <c r="AC139" s="212"/>
      <c r="AD139" s="212"/>
      <c r="AE139" s="212"/>
      <c r="AF139" s="212"/>
      <c r="AG139" s="212" t="s">
        <v>113</v>
      </c>
      <c r="AH139" s="212">
        <v>2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3" x14ac:dyDescent="0.25">
      <c r="A140" s="229"/>
      <c r="B140" s="230"/>
      <c r="C140" s="264" t="s">
        <v>128</v>
      </c>
      <c r="D140" s="237"/>
      <c r="E140" s="238"/>
      <c r="F140" s="233"/>
      <c r="G140" s="233"/>
      <c r="H140" s="233"/>
      <c r="I140" s="233"/>
      <c r="J140" s="233"/>
      <c r="K140" s="233"/>
      <c r="L140" s="233"/>
      <c r="M140" s="233"/>
      <c r="N140" s="232"/>
      <c r="O140" s="232"/>
      <c r="P140" s="232"/>
      <c r="Q140" s="232"/>
      <c r="R140" s="233"/>
      <c r="S140" s="233"/>
      <c r="T140" s="233"/>
      <c r="U140" s="233"/>
      <c r="V140" s="233"/>
      <c r="W140" s="233"/>
      <c r="X140" s="233"/>
      <c r="Y140" s="233"/>
      <c r="Z140" s="212"/>
      <c r="AA140" s="212"/>
      <c r="AB140" s="212"/>
      <c r="AC140" s="212"/>
      <c r="AD140" s="212"/>
      <c r="AE140" s="212"/>
      <c r="AF140" s="212"/>
      <c r="AG140" s="212" t="s">
        <v>113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5">
      <c r="A141" s="229"/>
      <c r="B141" s="230"/>
      <c r="C141" s="263" t="s">
        <v>287</v>
      </c>
      <c r="D141" s="235"/>
      <c r="E141" s="236">
        <v>388.74</v>
      </c>
      <c r="F141" s="233"/>
      <c r="G141" s="233"/>
      <c r="H141" s="233"/>
      <c r="I141" s="233"/>
      <c r="J141" s="233"/>
      <c r="K141" s="233"/>
      <c r="L141" s="233"/>
      <c r="M141" s="233"/>
      <c r="N141" s="232"/>
      <c r="O141" s="232"/>
      <c r="P141" s="232"/>
      <c r="Q141" s="232"/>
      <c r="R141" s="233"/>
      <c r="S141" s="233"/>
      <c r="T141" s="233"/>
      <c r="U141" s="233"/>
      <c r="V141" s="233"/>
      <c r="W141" s="233"/>
      <c r="X141" s="233"/>
      <c r="Y141" s="233"/>
      <c r="Z141" s="212"/>
      <c r="AA141" s="212"/>
      <c r="AB141" s="212"/>
      <c r="AC141" s="212"/>
      <c r="AD141" s="212"/>
      <c r="AE141" s="212"/>
      <c r="AF141" s="212"/>
      <c r="AG141" s="212" t="s">
        <v>113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x14ac:dyDescent="0.25">
      <c r="A142" s="241" t="s">
        <v>102</v>
      </c>
      <c r="B142" s="242" t="s">
        <v>69</v>
      </c>
      <c r="C142" s="261" t="s">
        <v>70</v>
      </c>
      <c r="D142" s="243"/>
      <c r="E142" s="244"/>
      <c r="F142" s="245"/>
      <c r="G142" s="246">
        <f>SUMIF(AG143:AG145,"&lt;&gt;NOR",G143:G145)</f>
        <v>0</v>
      </c>
      <c r="H142" s="240"/>
      <c r="I142" s="240">
        <f>SUM(I143:I145)</f>
        <v>0</v>
      </c>
      <c r="J142" s="240"/>
      <c r="K142" s="240">
        <f>SUM(K143:K145)</f>
        <v>0</v>
      </c>
      <c r="L142" s="240"/>
      <c r="M142" s="240">
        <f>SUM(M143:M145)</f>
        <v>0</v>
      </c>
      <c r="N142" s="239"/>
      <c r="O142" s="239">
        <f>SUM(O143:O145)</f>
        <v>0.01</v>
      </c>
      <c r="P142" s="239"/>
      <c r="Q142" s="239">
        <f>SUM(Q143:Q145)</f>
        <v>0</v>
      </c>
      <c r="R142" s="240"/>
      <c r="S142" s="240"/>
      <c r="T142" s="240"/>
      <c r="U142" s="240"/>
      <c r="V142" s="240">
        <f>SUM(V143:V145)</f>
        <v>1.69</v>
      </c>
      <c r="W142" s="240"/>
      <c r="X142" s="240"/>
      <c r="Y142" s="240"/>
      <c r="AG142" t="s">
        <v>103</v>
      </c>
    </row>
    <row r="143" spans="1:60" outlineLevel="1" x14ac:dyDescent="0.25">
      <c r="A143" s="248">
        <v>62</v>
      </c>
      <c r="B143" s="249" t="s">
        <v>288</v>
      </c>
      <c r="C143" s="262" t="s">
        <v>289</v>
      </c>
      <c r="D143" s="250" t="s">
        <v>106</v>
      </c>
      <c r="E143" s="251">
        <v>13.718</v>
      </c>
      <c r="F143" s="252"/>
      <c r="G143" s="253">
        <f>ROUND(E143*F143,2)</f>
        <v>0</v>
      </c>
      <c r="H143" s="234"/>
      <c r="I143" s="233">
        <f>ROUND(E143*H143,2)</f>
        <v>0</v>
      </c>
      <c r="J143" s="234"/>
      <c r="K143" s="233">
        <f>ROUND(E143*J143,2)</f>
        <v>0</v>
      </c>
      <c r="L143" s="233">
        <v>21</v>
      </c>
      <c r="M143" s="233">
        <f>G143*(1+L143/100)</f>
        <v>0</v>
      </c>
      <c r="N143" s="232">
        <v>4.8999999999999998E-4</v>
      </c>
      <c r="O143" s="232">
        <f>ROUND(E143*N143,2)</f>
        <v>0.01</v>
      </c>
      <c r="P143" s="232">
        <v>0</v>
      </c>
      <c r="Q143" s="232">
        <f>ROUND(E143*P143,2)</f>
        <v>0</v>
      </c>
      <c r="R143" s="233"/>
      <c r="S143" s="233" t="s">
        <v>203</v>
      </c>
      <c r="T143" s="233" t="s">
        <v>107</v>
      </c>
      <c r="U143" s="233">
        <v>0.123</v>
      </c>
      <c r="V143" s="233">
        <f>ROUND(E143*U143,2)</f>
        <v>1.69</v>
      </c>
      <c r="W143" s="233"/>
      <c r="X143" s="233" t="s">
        <v>109</v>
      </c>
      <c r="Y143" s="233" t="s">
        <v>110</v>
      </c>
      <c r="Z143" s="212"/>
      <c r="AA143" s="212"/>
      <c r="AB143" s="212"/>
      <c r="AC143" s="212"/>
      <c r="AD143" s="212"/>
      <c r="AE143" s="212"/>
      <c r="AF143" s="212"/>
      <c r="AG143" s="212" t="s">
        <v>111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5">
      <c r="A144" s="229"/>
      <c r="B144" s="230"/>
      <c r="C144" s="263" t="s">
        <v>176</v>
      </c>
      <c r="D144" s="235"/>
      <c r="E144" s="236">
        <v>0.8</v>
      </c>
      <c r="F144" s="233"/>
      <c r="G144" s="233"/>
      <c r="H144" s="233"/>
      <c r="I144" s="233"/>
      <c r="J144" s="233"/>
      <c r="K144" s="233"/>
      <c r="L144" s="233"/>
      <c r="M144" s="233"/>
      <c r="N144" s="232"/>
      <c r="O144" s="232"/>
      <c r="P144" s="232"/>
      <c r="Q144" s="232"/>
      <c r="R144" s="233"/>
      <c r="S144" s="233"/>
      <c r="T144" s="233"/>
      <c r="U144" s="233"/>
      <c r="V144" s="233"/>
      <c r="W144" s="233"/>
      <c r="X144" s="233"/>
      <c r="Y144" s="233"/>
      <c r="Z144" s="212"/>
      <c r="AA144" s="212"/>
      <c r="AB144" s="212"/>
      <c r="AC144" s="212"/>
      <c r="AD144" s="212"/>
      <c r="AE144" s="212"/>
      <c r="AF144" s="212"/>
      <c r="AG144" s="212" t="s">
        <v>113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3" x14ac:dyDescent="0.25">
      <c r="A145" s="229"/>
      <c r="B145" s="230"/>
      <c r="C145" s="263" t="s">
        <v>177</v>
      </c>
      <c r="D145" s="235"/>
      <c r="E145" s="236">
        <v>12.917999999999999</v>
      </c>
      <c r="F145" s="233"/>
      <c r="G145" s="233"/>
      <c r="H145" s="233"/>
      <c r="I145" s="233"/>
      <c r="J145" s="233"/>
      <c r="K145" s="233"/>
      <c r="L145" s="233"/>
      <c r="M145" s="233"/>
      <c r="N145" s="232"/>
      <c r="O145" s="232"/>
      <c r="P145" s="232"/>
      <c r="Q145" s="232"/>
      <c r="R145" s="233"/>
      <c r="S145" s="233"/>
      <c r="T145" s="233"/>
      <c r="U145" s="233"/>
      <c r="V145" s="233"/>
      <c r="W145" s="233"/>
      <c r="X145" s="233"/>
      <c r="Y145" s="233"/>
      <c r="Z145" s="212"/>
      <c r="AA145" s="212"/>
      <c r="AB145" s="212"/>
      <c r="AC145" s="212"/>
      <c r="AD145" s="212"/>
      <c r="AE145" s="212"/>
      <c r="AF145" s="212"/>
      <c r="AG145" s="212" t="s">
        <v>113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x14ac:dyDescent="0.25">
      <c r="A146" s="241" t="s">
        <v>102</v>
      </c>
      <c r="B146" s="242" t="s">
        <v>71</v>
      </c>
      <c r="C146" s="261" t="s">
        <v>72</v>
      </c>
      <c r="D146" s="243"/>
      <c r="E146" s="244"/>
      <c r="F146" s="245"/>
      <c r="G146" s="246">
        <f>SUMIF(AG147:AG153,"&lt;&gt;NOR",G147:G153)</f>
        <v>0</v>
      </c>
      <c r="H146" s="240"/>
      <c r="I146" s="240">
        <f>SUM(I147:I153)</f>
        <v>0</v>
      </c>
      <c r="J146" s="240"/>
      <c r="K146" s="240">
        <f>SUM(K147:K153)</f>
        <v>0</v>
      </c>
      <c r="L146" s="240"/>
      <c r="M146" s="240">
        <f>SUM(M147:M153)</f>
        <v>0</v>
      </c>
      <c r="N146" s="239"/>
      <c r="O146" s="239">
        <f>SUM(O147:O153)</f>
        <v>0</v>
      </c>
      <c r="P146" s="239"/>
      <c r="Q146" s="239">
        <f>SUM(Q147:Q153)</f>
        <v>0</v>
      </c>
      <c r="R146" s="240"/>
      <c r="S146" s="240"/>
      <c r="T146" s="240"/>
      <c r="U146" s="240"/>
      <c r="V146" s="240">
        <f>SUM(V147:V153)</f>
        <v>25.949999999999996</v>
      </c>
      <c r="W146" s="240"/>
      <c r="X146" s="240"/>
      <c r="Y146" s="240"/>
      <c r="AG146" t="s">
        <v>103</v>
      </c>
    </row>
    <row r="147" spans="1:60" ht="20.399999999999999" outlineLevel="1" x14ac:dyDescent="0.25">
      <c r="A147" s="248">
        <v>63</v>
      </c>
      <c r="B147" s="249" t="s">
        <v>290</v>
      </c>
      <c r="C147" s="262" t="s">
        <v>291</v>
      </c>
      <c r="D147" s="250" t="s">
        <v>124</v>
      </c>
      <c r="E147" s="251">
        <v>4.5353000000000003</v>
      </c>
      <c r="F147" s="252"/>
      <c r="G147" s="253">
        <f>ROUND(E147*F147,2)</f>
        <v>0</v>
      </c>
      <c r="H147" s="234"/>
      <c r="I147" s="233">
        <f>ROUND(E147*H147,2)</f>
        <v>0</v>
      </c>
      <c r="J147" s="234"/>
      <c r="K147" s="233">
        <f>ROUND(E147*J147,2)</f>
        <v>0</v>
      </c>
      <c r="L147" s="233">
        <v>21</v>
      </c>
      <c r="M147" s="233">
        <f>G147*(1+L147/100)</f>
        <v>0</v>
      </c>
      <c r="N147" s="232">
        <v>0</v>
      </c>
      <c r="O147" s="232">
        <f>ROUND(E147*N147,2)</f>
        <v>0</v>
      </c>
      <c r="P147" s="232">
        <v>0</v>
      </c>
      <c r="Q147" s="232">
        <f>ROUND(E147*P147,2)</f>
        <v>0</v>
      </c>
      <c r="R147" s="233"/>
      <c r="S147" s="233" t="s">
        <v>107</v>
      </c>
      <c r="T147" s="233" t="s">
        <v>107</v>
      </c>
      <c r="U147" s="233">
        <v>0</v>
      </c>
      <c r="V147" s="233">
        <f>ROUND(E147*U147,2)</f>
        <v>0</v>
      </c>
      <c r="W147" s="233"/>
      <c r="X147" s="233" t="s">
        <v>109</v>
      </c>
      <c r="Y147" s="233" t="s">
        <v>110</v>
      </c>
      <c r="Z147" s="212"/>
      <c r="AA147" s="212"/>
      <c r="AB147" s="212"/>
      <c r="AC147" s="212"/>
      <c r="AD147" s="212"/>
      <c r="AE147" s="212"/>
      <c r="AF147" s="212"/>
      <c r="AG147" s="212" t="s">
        <v>111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5">
      <c r="A148" s="229"/>
      <c r="B148" s="230"/>
      <c r="C148" s="263" t="s">
        <v>292</v>
      </c>
      <c r="D148" s="235"/>
      <c r="E148" s="236">
        <v>4.5353000000000003</v>
      </c>
      <c r="F148" s="233"/>
      <c r="G148" s="233"/>
      <c r="H148" s="233"/>
      <c r="I148" s="233"/>
      <c r="J148" s="233"/>
      <c r="K148" s="233"/>
      <c r="L148" s="233"/>
      <c r="M148" s="233"/>
      <c r="N148" s="232"/>
      <c r="O148" s="232"/>
      <c r="P148" s="232"/>
      <c r="Q148" s="232"/>
      <c r="R148" s="233"/>
      <c r="S148" s="233"/>
      <c r="T148" s="233"/>
      <c r="U148" s="233"/>
      <c r="V148" s="233"/>
      <c r="W148" s="233"/>
      <c r="X148" s="233"/>
      <c r="Y148" s="233"/>
      <c r="Z148" s="212"/>
      <c r="AA148" s="212"/>
      <c r="AB148" s="212"/>
      <c r="AC148" s="212"/>
      <c r="AD148" s="212"/>
      <c r="AE148" s="212"/>
      <c r="AF148" s="212"/>
      <c r="AG148" s="212" t="s">
        <v>113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5">
      <c r="A149" s="254">
        <v>64</v>
      </c>
      <c r="B149" s="255" t="s">
        <v>293</v>
      </c>
      <c r="C149" s="266" t="s">
        <v>294</v>
      </c>
      <c r="D149" s="256" t="s">
        <v>124</v>
      </c>
      <c r="E149" s="257">
        <v>6.9470900000000002</v>
      </c>
      <c r="F149" s="258"/>
      <c r="G149" s="259">
        <f>ROUND(E149*F149,2)</f>
        <v>0</v>
      </c>
      <c r="H149" s="234"/>
      <c r="I149" s="233">
        <f>ROUND(E149*H149,2)</f>
        <v>0</v>
      </c>
      <c r="J149" s="234"/>
      <c r="K149" s="233">
        <f>ROUND(E149*J149,2)</f>
        <v>0</v>
      </c>
      <c r="L149" s="233">
        <v>21</v>
      </c>
      <c r="M149" s="233">
        <f>G149*(1+L149/100)</f>
        <v>0</v>
      </c>
      <c r="N149" s="232">
        <v>0</v>
      </c>
      <c r="O149" s="232">
        <f>ROUND(E149*N149,2)</f>
        <v>0</v>
      </c>
      <c r="P149" s="232">
        <v>0</v>
      </c>
      <c r="Q149" s="232">
        <f>ROUND(E149*P149,2)</f>
        <v>0</v>
      </c>
      <c r="R149" s="233"/>
      <c r="S149" s="233" t="s">
        <v>107</v>
      </c>
      <c r="T149" s="233" t="s">
        <v>107</v>
      </c>
      <c r="U149" s="233">
        <v>0.49</v>
      </c>
      <c r="V149" s="233">
        <f>ROUND(E149*U149,2)</f>
        <v>3.4</v>
      </c>
      <c r="W149" s="233"/>
      <c r="X149" s="233" t="s">
        <v>295</v>
      </c>
      <c r="Y149" s="233" t="s">
        <v>110</v>
      </c>
      <c r="Z149" s="212"/>
      <c r="AA149" s="212"/>
      <c r="AB149" s="212"/>
      <c r="AC149" s="212"/>
      <c r="AD149" s="212"/>
      <c r="AE149" s="212"/>
      <c r="AF149" s="212"/>
      <c r="AG149" s="212" t="s">
        <v>296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5">
      <c r="A150" s="254">
        <v>65</v>
      </c>
      <c r="B150" s="255" t="s">
        <v>297</v>
      </c>
      <c r="C150" s="266" t="s">
        <v>298</v>
      </c>
      <c r="D150" s="256" t="s">
        <v>124</v>
      </c>
      <c r="E150" s="257">
        <v>152.83600000000001</v>
      </c>
      <c r="F150" s="258"/>
      <c r="G150" s="259">
        <f>ROUND(E150*F150,2)</f>
        <v>0</v>
      </c>
      <c r="H150" s="234"/>
      <c r="I150" s="233">
        <f>ROUND(E150*H150,2)</f>
        <v>0</v>
      </c>
      <c r="J150" s="234"/>
      <c r="K150" s="233">
        <f>ROUND(E150*J150,2)</f>
        <v>0</v>
      </c>
      <c r="L150" s="233">
        <v>21</v>
      </c>
      <c r="M150" s="233">
        <f>G150*(1+L150/100)</f>
        <v>0</v>
      </c>
      <c r="N150" s="232">
        <v>0</v>
      </c>
      <c r="O150" s="232">
        <f>ROUND(E150*N150,2)</f>
        <v>0</v>
      </c>
      <c r="P150" s="232">
        <v>0</v>
      </c>
      <c r="Q150" s="232">
        <f>ROUND(E150*P150,2)</f>
        <v>0</v>
      </c>
      <c r="R150" s="233"/>
      <c r="S150" s="233" t="s">
        <v>107</v>
      </c>
      <c r="T150" s="233" t="s">
        <v>107</v>
      </c>
      <c r="U150" s="233">
        <v>0</v>
      </c>
      <c r="V150" s="233">
        <f>ROUND(E150*U150,2)</f>
        <v>0</v>
      </c>
      <c r="W150" s="233"/>
      <c r="X150" s="233" t="s">
        <v>295</v>
      </c>
      <c r="Y150" s="233" t="s">
        <v>110</v>
      </c>
      <c r="Z150" s="212"/>
      <c r="AA150" s="212"/>
      <c r="AB150" s="212"/>
      <c r="AC150" s="212"/>
      <c r="AD150" s="212"/>
      <c r="AE150" s="212"/>
      <c r="AF150" s="212"/>
      <c r="AG150" s="212" t="s">
        <v>296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5">
      <c r="A151" s="254">
        <v>66</v>
      </c>
      <c r="B151" s="255" t="s">
        <v>299</v>
      </c>
      <c r="C151" s="266" t="s">
        <v>300</v>
      </c>
      <c r="D151" s="256" t="s">
        <v>124</v>
      </c>
      <c r="E151" s="257">
        <v>20.841270000000002</v>
      </c>
      <c r="F151" s="258"/>
      <c r="G151" s="259">
        <f>ROUND(E151*F151,2)</f>
        <v>0</v>
      </c>
      <c r="H151" s="234"/>
      <c r="I151" s="233">
        <f>ROUND(E151*H151,2)</f>
        <v>0</v>
      </c>
      <c r="J151" s="234"/>
      <c r="K151" s="233">
        <f>ROUND(E151*J151,2)</f>
        <v>0</v>
      </c>
      <c r="L151" s="233">
        <v>21</v>
      </c>
      <c r="M151" s="233">
        <f>G151*(1+L151/100)</f>
        <v>0</v>
      </c>
      <c r="N151" s="232">
        <v>0</v>
      </c>
      <c r="O151" s="232">
        <f>ROUND(E151*N151,2)</f>
        <v>0</v>
      </c>
      <c r="P151" s="232">
        <v>0</v>
      </c>
      <c r="Q151" s="232">
        <f>ROUND(E151*P151,2)</f>
        <v>0</v>
      </c>
      <c r="R151" s="233"/>
      <c r="S151" s="233" t="s">
        <v>107</v>
      </c>
      <c r="T151" s="233" t="s">
        <v>107</v>
      </c>
      <c r="U151" s="233">
        <v>0.94199999999999995</v>
      </c>
      <c r="V151" s="233">
        <f>ROUND(E151*U151,2)</f>
        <v>19.63</v>
      </c>
      <c r="W151" s="233"/>
      <c r="X151" s="233" t="s">
        <v>295</v>
      </c>
      <c r="Y151" s="233" t="s">
        <v>110</v>
      </c>
      <c r="Z151" s="212"/>
      <c r="AA151" s="212"/>
      <c r="AB151" s="212"/>
      <c r="AC151" s="212"/>
      <c r="AD151" s="212"/>
      <c r="AE151" s="212"/>
      <c r="AF151" s="212"/>
      <c r="AG151" s="212" t="s">
        <v>296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5">
      <c r="A152" s="254">
        <v>67</v>
      </c>
      <c r="B152" s="255" t="s">
        <v>301</v>
      </c>
      <c r="C152" s="266" t="s">
        <v>302</v>
      </c>
      <c r="D152" s="256" t="s">
        <v>124</v>
      </c>
      <c r="E152" s="257">
        <v>27.788360000000001</v>
      </c>
      <c r="F152" s="258"/>
      <c r="G152" s="259">
        <f>ROUND(E152*F152,2)</f>
        <v>0</v>
      </c>
      <c r="H152" s="234"/>
      <c r="I152" s="233">
        <f>ROUND(E152*H152,2)</f>
        <v>0</v>
      </c>
      <c r="J152" s="234"/>
      <c r="K152" s="233">
        <f>ROUND(E152*J152,2)</f>
        <v>0</v>
      </c>
      <c r="L152" s="233">
        <v>21</v>
      </c>
      <c r="M152" s="233">
        <f>G152*(1+L152/100)</f>
        <v>0</v>
      </c>
      <c r="N152" s="232">
        <v>0</v>
      </c>
      <c r="O152" s="232">
        <f>ROUND(E152*N152,2)</f>
        <v>0</v>
      </c>
      <c r="P152" s="232">
        <v>0</v>
      </c>
      <c r="Q152" s="232">
        <f>ROUND(E152*P152,2)</f>
        <v>0</v>
      </c>
      <c r="R152" s="233"/>
      <c r="S152" s="233" t="s">
        <v>107</v>
      </c>
      <c r="T152" s="233" t="s">
        <v>107</v>
      </c>
      <c r="U152" s="233">
        <v>0.105</v>
      </c>
      <c r="V152" s="233">
        <f>ROUND(E152*U152,2)</f>
        <v>2.92</v>
      </c>
      <c r="W152" s="233"/>
      <c r="X152" s="233" t="s">
        <v>295</v>
      </c>
      <c r="Y152" s="233" t="s">
        <v>110</v>
      </c>
      <c r="Z152" s="212"/>
      <c r="AA152" s="212"/>
      <c r="AB152" s="212"/>
      <c r="AC152" s="212"/>
      <c r="AD152" s="212"/>
      <c r="AE152" s="212"/>
      <c r="AF152" s="212"/>
      <c r="AG152" s="212" t="s">
        <v>296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0.399999999999999" outlineLevel="1" x14ac:dyDescent="0.25">
      <c r="A153" s="254">
        <v>68</v>
      </c>
      <c r="B153" s="255" t="s">
        <v>303</v>
      </c>
      <c r="C153" s="266" t="s">
        <v>304</v>
      </c>
      <c r="D153" s="256" t="s">
        <v>124</v>
      </c>
      <c r="E153" s="257">
        <v>6.9470900000000002</v>
      </c>
      <c r="F153" s="258"/>
      <c r="G153" s="259">
        <f>ROUND(E153*F153,2)</f>
        <v>0</v>
      </c>
      <c r="H153" s="234"/>
      <c r="I153" s="233">
        <f>ROUND(E153*H153,2)</f>
        <v>0</v>
      </c>
      <c r="J153" s="234"/>
      <c r="K153" s="233">
        <f>ROUND(E153*J153,2)</f>
        <v>0</v>
      </c>
      <c r="L153" s="233">
        <v>21</v>
      </c>
      <c r="M153" s="233">
        <f>G153*(1+L153/100)</f>
        <v>0</v>
      </c>
      <c r="N153" s="232">
        <v>0</v>
      </c>
      <c r="O153" s="232">
        <f>ROUND(E153*N153,2)</f>
        <v>0</v>
      </c>
      <c r="P153" s="232">
        <v>0</v>
      </c>
      <c r="Q153" s="232">
        <f>ROUND(E153*P153,2)</f>
        <v>0</v>
      </c>
      <c r="R153" s="233"/>
      <c r="S153" s="233" t="s">
        <v>107</v>
      </c>
      <c r="T153" s="233" t="s">
        <v>107</v>
      </c>
      <c r="U153" s="233">
        <v>0</v>
      </c>
      <c r="V153" s="233">
        <f>ROUND(E153*U153,2)</f>
        <v>0</v>
      </c>
      <c r="W153" s="233"/>
      <c r="X153" s="233" t="s">
        <v>295</v>
      </c>
      <c r="Y153" s="233" t="s">
        <v>110</v>
      </c>
      <c r="Z153" s="212"/>
      <c r="AA153" s="212"/>
      <c r="AB153" s="212"/>
      <c r="AC153" s="212"/>
      <c r="AD153" s="212"/>
      <c r="AE153" s="212"/>
      <c r="AF153" s="212"/>
      <c r="AG153" s="212" t="s">
        <v>296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x14ac:dyDescent="0.25">
      <c r="A154" s="241" t="s">
        <v>102</v>
      </c>
      <c r="B154" s="242" t="s">
        <v>74</v>
      </c>
      <c r="C154" s="261" t="s">
        <v>29</v>
      </c>
      <c r="D154" s="243"/>
      <c r="E154" s="244"/>
      <c r="F154" s="245"/>
      <c r="G154" s="246">
        <f>SUMIF(AG155:AG157,"&lt;&gt;NOR",G155:G157)</f>
        <v>0</v>
      </c>
      <c r="H154" s="240"/>
      <c r="I154" s="240">
        <f>SUM(I155:I157)</f>
        <v>0</v>
      </c>
      <c r="J154" s="240"/>
      <c r="K154" s="240">
        <f>SUM(K155:K157)</f>
        <v>0</v>
      </c>
      <c r="L154" s="240"/>
      <c r="M154" s="240">
        <f>SUM(M155:M157)</f>
        <v>0</v>
      </c>
      <c r="N154" s="239"/>
      <c r="O154" s="239">
        <f>SUM(O155:O157)</f>
        <v>0</v>
      </c>
      <c r="P154" s="239"/>
      <c r="Q154" s="239">
        <f>SUM(Q155:Q157)</f>
        <v>0</v>
      </c>
      <c r="R154" s="240"/>
      <c r="S154" s="240"/>
      <c r="T154" s="240"/>
      <c r="U154" s="240"/>
      <c r="V154" s="240">
        <f>SUM(V155:V157)</f>
        <v>0</v>
      </c>
      <c r="W154" s="240"/>
      <c r="X154" s="240"/>
      <c r="Y154" s="240"/>
      <c r="AG154" t="s">
        <v>103</v>
      </c>
    </row>
    <row r="155" spans="1:60" outlineLevel="1" x14ac:dyDescent="0.25">
      <c r="A155" s="254">
        <v>69</v>
      </c>
      <c r="B155" s="255" t="s">
        <v>305</v>
      </c>
      <c r="C155" s="266" t="s">
        <v>306</v>
      </c>
      <c r="D155" s="256" t="s">
        <v>307</v>
      </c>
      <c r="E155" s="257">
        <v>1</v>
      </c>
      <c r="F155" s="258"/>
      <c r="G155" s="259">
        <f>ROUND(E155*F155,2)</f>
        <v>0</v>
      </c>
      <c r="H155" s="234"/>
      <c r="I155" s="233">
        <f>ROUND(E155*H155,2)</f>
        <v>0</v>
      </c>
      <c r="J155" s="234"/>
      <c r="K155" s="233">
        <f>ROUND(E155*J155,2)</f>
        <v>0</v>
      </c>
      <c r="L155" s="233">
        <v>21</v>
      </c>
      <c r="M155" s="233">
        <f>G155*(1+L155/100)</f>
        <v>0</v>
      </c>
      <c r="N155" s="232">
        <v>0</v>
      </c>
      <c r="O155" s="232">
        <f>ROUND(E155*N155,2)</f>
        <v>0</v>
      </c>
      <c r="P155" s="232">
        <v>0</v>
      </c>
      <c r="Q155" s="232">
        <f>ROUND(E155*P155,2)</f>
        <v>0</v>
      </c>
      <c r="R155" s="233"/>
      <c r="S155" s="233" t="s">
        <v>107</v>
      </c>
      <c r="T155" s="233" t="s">
        <v>108</v>
      </c>
      <c r="U155" s="233">
        <v>0</v>
      </c>
      <c r="V155" s="233">
        <f>ROUND(E155*U155,2)</f>
        <v>0</v>
      </c>
      <c r="W155" s="233"/>
      <c r="X155" s="233" t="s">
        <v>308</v>
      </c>
      <c r="Y155" s="233" t="s">
        <v>110</v>
      </c>
      <c r="Z155" s="212"/>
      <c r="AA155" s="212"/>
      <c r="AB155" s="212"/>
      <c r="AC155" s="212"/>
      <c r="AD155" s="212"/>
      <c r="AE155" s="212"/>
      <c r="AF155" s="212"/>
      <c r="AG155" s="212" t="s">
        <v>309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5">
      <c r="A156" s="254">
        <v>70</v>
      </c>
      <c r="B156" s="255" t="s">
        <v>310</v>
      </c>
      <c r="C156" s="266" t="s">
        <v>311</v>
      </c>
      <c r="D156" s="256" t="s">
        <v>307</v>
      </c>
      <c r="E156" s="257">
        <v>1</v>
      </c>
      <c r="F156" s="258"/>
      <c r="G156" s="259">
        <f>ROUND(E156*F156,2)</f>
        <v>0</v>
      </c>
      <c r="H156" s="234"/>
      <c r="I156" s="233">
        <f>ROUND(E156*H156,2)</f>
        <v>0</v>
      </c>
      <c r="J156" s="234"/>
      <c r="K156" s="233">
        <f>ROUND(E156*J156,2)</f>
        <v>0</v>
      </c>
      <c r="L156" s="233">
        <v>21</v>
      </c>
      <c r="M156" s="233">
        <f>G156*(1+L156/100)</f>
        <v>0</v>
      </c>
      <c r="N156" s="232">
        <v>0</v>
      </c>
      <c r="O156" s="232">
        <f>ROUND(E156*N156,2)</f>
        <v>0</v>
      </c>
      <c r="P156" s="232">
        <v>0</v>
      </c>
      <c r="Q156" s="232">
        <f>ROUND(E156*P156,2)</f>
        <v>0</v>
      </c>
      <c r="R156" s="233"/>
      <c r="S156" s="233" t="s">
        <v>107</v>
      </c>
      <c r="T156" s="233" t="s">
        <v>108</v>
      </c>
      <c r="U156" s="233">
        <v>0</v>
      </c>
      <c r="V156" s="233">
        <f>ROUND(E156*U156,2)</f>
        <v>0</v>
      </c>
      <c r="W156" s="233"/>
      <c r="X156" s="233" t="s">
        <v>308</v>
      </c>
      <c r="Y156" s="233" t="s">
        <v>110</v>
      </c>
      <c r="Z156" s="212"/>
      <c r="AA156" s="212"/>
      <c r="AB156" s="212"/>
      <c r="AC156" s="212"/>
      <c r="AD156" s="212"/>
      <c r="AE156" s="212"/>
      <c r="AF156" s="212"/>
      <c r="AG156" s="212" t="s">
        <v>309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5">
      <c r="A157" s="248">
        <v>71</v>
      </c>
      <c r="B157" s="249" t="s">
        <v>312</v>
      </c>
      <c r="C157" s="262" t="s">
        <v>313</v>
      </c>
      <c r="D157" s="250" t="s">
        <v>307</v>
      </c>
      <c r="E157" s="251">
        <v>1</v>
      </c>
      <c r="F157" s="252"/>
      <c r="G157" s="253">
        <f>ROUND(E157*F157,2)</f>
        <v>0</v>
      </c>
      <c r="H157" s="234"/>
      <c r="I157" s="233">
        <f>ROUND(E157*H157,2)</f>
        <v>0</v>
      </c>
      <c r="J157" s="234"/>
      <c r="K157" s="233">
        <f>ROUND(E157*J157,2)</f>
        <v>0</v>
      </c>
      <c r="L157" s="233">
        <v>21</v>
      </c>
      <c r="M157" s="233">
        <f>G157*(1+L157/100)</f>
        <v>0</v>
      </c>
      <c r="N157" s="232">
        <v>0</v>
      </c>
      <c r="O157" s="232">
        <f>ROUND(E157*N157,2)</f>
        <v>0</v>
      </c>
      <c r="P157" s="232">
        <v>0</v>
      </c>
      <c r="Q157" s="232">
        <f>ROUND(E157*P157,2)</f>
        <v>0</v>
      </c>
      <c r="R157" s="233"/>
      <c r="S157" s="233" t="s">
        <v>107</v>
      </c>
      <c r="T157" s="233" t="s">
        <v>108</v>
      </c>
      <c r="U157" s="233">
        <v>0</v>
      </c>
      <c r="V157" s="233">
        <f>ROUND(E157*U157,2)</f>
        <v>0</v>
      </c>
      <c r="W157" s="233"/>
      <c r="X157" s="233" t="s">
        <v>308</v>
      </c>
      <c r="Y157" s="233" t="s">
        <v>110</v>
      </c>
      <c r="Z157" s="212"/>
      <c r="AA157" s="212"/>
      <c r="AB157" s="212"/>
      <c r="AC157" s="212"/>
      <c r="AD157" s="212"/>
      <c r="AE157" s="212"/>
      <c r="AF157" s="212"/>
      <c r="AG157" s="212" t="s">
        <v>309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x14ac:dyDescent="0.25">
      <c r="A158" s="3"/>
      <c r="B158" s="4"/>
      <c r="C158" s="268"/>
      <c r="D158" s="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E158">
        <v>12</v>
      </c>
      <c r="AF158">
        <v>21</v>
      </c>
      <c r="AG158" t="s">
        <v>88</v>
      </c>
    </row>
    <row r="159" spans="1:60" x14ac:dyDescent="0.25">
      <c r="A159" s="215"/>
      <c r="B159" s="216" t="s">
        <v>31</v>
      </c>
      <c r="C159" s="269"/>
      <c r="D159" s="217"/>
      <c r="E159" s="218"/>
      <c r="F159" s="218"/>
      <c r="G159" s="247">
        <f>G8+G26+G46+G51+G53+G93+G120+G142+G146+G154</f>
        <v>0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E159">
        <f>SUMIF(L7:L157,AE158,G7:G157)</f>
        <v>0</v>
      </c>
      <c r="AF159">
        <f>SUMIF(L7:L157,AF158,G7:G157)</f>
        <v>0</v>
      </c>
      <c r="AG159" t="s">
        <v>314</v>
      </c>
    </row>
    <row r="160" spans="1:60" x14ac:dyDescent="0.25">
      <c r="A160" s="3"/>
      <c r="B160" s="4"/>
      <c r="C160" s="268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33" x14ac:dyDescent="0.25">
      <c r="A161" s="3"/>
      <c r="B161" s="4"/>
      <c r="C161" s="268"/>
      <c r="D161" s="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33" x14ac:dyDescent="0.25">
      <c r="A162" s="219" t="s">
        <v>315</v>
      </c>
      <c r="B162" s="219"/>
      <c r="C162" s="270"/>
      <c r="D162" s="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33" x14ac:dyDescent="0.25">
      <c r="A163" s="220"/>
      <c r="B163" s="221"/>
      <c r="C163" s="271"/>
      <c r="D163" s="221"/>
      <c r="E163" s="221"/>
      <c r="F163" s="221"/>
      <c r="G163" s="22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G163" t="s">
        <v>316</v>
      </c>
    </row>
    <row r="164" spans="1:33" x14ac:dyDescent="0.25">
      <c r="A164" s="223"/>
      <c r="B164" s="224"/>
      <c r="C164" s="272"/>
      <c r="D164" s="224"/>
      <c r="E164" s="224"/>
      <c r="F164" s="224"/>
      <c r="G164" s="22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33" x14ac:dyDescent="0.25">
      <c r="A165" s="223"/>
      <c r="B165" s="224"/>
      <c r="C165" s="272"/>
      <c r="D165" s="224"/>
      <c r="E165" s="224"/>
      <c r="F165" s="224"/>
      <c r="G165" s="22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33" x14ac:dyDescent="0.25">
      <c r="A166" s="223"/>
      <c r="B166" s="224"/>
      <c r="C166" s="272"/>
      <c r="D166" s="224"/>
      <c r="E166" s="224"/>
      <c r="F166" s="224"/>
      <c r="G166" s="22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33" x14ac:dyDescent="0.25">
      <c r="A167" s="226"/>
      <c r="B167" s="227"/>
      <c r="C167" s="273"/>
      <c r="D167" s="227"/>
      <c r="E167" s="227"/>
      <c r="F167" s="227"/>
      <c r="G167" s="22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33" x14ac:dyDescent="0.25">
      <c r="A168" s="3"/>
      <c r="B168" s="4"/>
      <c r="C168" s="268"/>
      <c r="D168" s="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33" x14ac:dyDescent="0.25">
      <c r="C169" s="274"/>
      <c r="D169" s="10"/>
      <c r="AG169" t="s">
        <v>317</v>
      </c>
    </row>
    <row r="170" spans="1:33" x14ac:dyDescent="0.25">
      <c r="D170" s="10"/>
    </row>
    <row r="171" spans="1:33" x14ac:dyDescent="0.25">
      <c r="D171" s="10"/>
    </row>
    <row r="172" spans="1:33" x14ac:dyDescent="0.25">
      <c r="D172" s="10"/>
    </row>
    <row r="173" spans="1:33" x14ac:dyDescent="0.25">
      <c r="D173" s="10"/>
    </row>
    <row r="174" spans="1:33" x14ac:dyDescent="0.25">
      <c r="D174" s="10"/>
    </row>
    <row r="175" spans="1:33" x14ac:dyDescent="0.25">
      <c r="D175" s="10"/>
    </row>
    <row r="176" spans="1:33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0kSAOWTqMNB+ZxHHkej0yskyVjsmaBYO7qy3MyDA1p1R4TYfM05XSrhSNUtbpxN6T/fH7+ABDBJIzx3le0hmog==" saltValue="oHfvuYq/eQ0bkt0LhwCIwg==" spinCount="100000" sheet="1" formatRows="0"/>
  <mergeCells count="6">
    <mergeCell ref="A1:G1"/>
    <mergeCell ref="C2:G2"/>
    <mergeCell ref="C3:G3"/>
    <mergeCell ref="C4:G4"/>
    <mergeCell ref="A162:C162"/>
    <mergeCell ref="A163:G16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Szwed</dc:creator>
  <cp:lastModifiedBy>Miroslav Szwed</cp:lastModifiedBy>
  <cp:lastPrinted>2019-03-19T12:27:02Z</cp:lastPrinted>
  <dcterms:created xsi:type="dcterms:W3CDTF">2009-04-08T07:15:50Z</dcterms:created>
  <dcterms:modified xsi:type="dcterms:W3CDTF">2025-08-01T04:57:32Z</dcterms:modified>
</cp:coreProperties>
</file>