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esktop\"/>
    </mc:Choice>
  </mc:AlternateContent>
  <xr:revisionPtr revIDLastSave="0" documentId="8_{7A1257D8-8A02-4A1F-80F4-6E5CD9BC4B32}" xr6:coauthVersionLast="47" xr6:coauthVersionMax="47" xr10:uidLastSave="{00000000-0000-0000-0000-000000000000}"/>
  <bookViews>
    <workbookView xWindow="-96" yWindow="-96" windowWidth="23232" windowHeight="12432" activeTab="4" xr2:uid="{00000000-000D-0000-FFFF-FFFF00000000}"/>
  </bookViews>
  <sheets>
    <sheet name="List1" sheetId="13" r:id="rId1"/>
    <sheet name="Pokyny pro vyplnění" sheetId="11" r:id="rId2"/>
    <sheet name="Stavba" sheetId="1" r:id="rId3"/>
    <sheet name="VzorPolozky" sheetId="10" state="hidden" r:id="rId4"/>
    <sheet name="01 03 Pol" sheetId="12" r:id="rId5"/>
  </sheets>
  <externalReferences>
    <externalReference r:id="rId6"/>
  </externalReferences>
  <definedNames>
    <definedName name="CelkemDPHVypocet" localSheetId="2">Stavba!$H$42</definedName>
    <definedName name="CenaCelkem">Stavba!$G$29</definedName>
    <definedName name="CenaCelkemBezDPH">Stavba!$G$28</definedName>
    <definedName name="CenaCelkemVypocet" localSheetId="2">Stavba!$I$42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_xlnm.Print_Titles" localSheetId="4">'01 03 Pol'!$1:$7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'01 03 Pol'!$A$1:$Y$47</definedName>
    <definedName name="_xlnm.Print_Area" localSheetId="2">Stavba!$A$1:$J$53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Stavba!$F$42</definedName>
    <definedName name="ZakladDPHZakl">Stavba!$G$25</definedName>
    <definedName name="ZakladDPHZaklVypocet" localSheetId="2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AE37" i="12"/>
  <c r="F41" i="1" s="1"/>
  <c r="I19" i="1"/>
  <c r="I18" i="1"/>
  <c r="I17" i="1"/>
  <c r="I16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O8" i="12" l="1"/>
  <c r="K8" i="12"/>
  <c r="I8" i="12"/>
  <c r="V8" i="12"/>
  <c r="Q8" i="12"/>
  <c r="G8" i="12"/>
  <c r="I52" i="1" s="1"/>
  <c r="I53" i="1" s="1"/>
  <c r="J52" i="1" s="1"/>
  <c r="J53" i="1" s="1"/>
  <c r="F39" i="1"/>
  <c r="F40" i="1"/>
  <c r="M9" i="12"/>
  <c r="M8" i="12" s="1"/>
  <c r="AF37" i="12"/>
  <c r="I20" i="1" l="1"/>
  <c r="I21" i="1" s="1"/>
  <c r="G37" i="12"/>
  <c r="G39" i="1"/>
  <c r="G42" i="1" s="1"/>
  <c r="G25" i="1" s="1"/>
  <c r="G41" i="1"/>
  <c r="I41" i="1" s="1"/>
  <c r="G40" i="1"/>
  <c r="I40" i="1" s="1"/>
  <c r="F42" i="1"/>
  <c r="G23" i="1" s="1"/>
  <c r="I39" i="1" l="1"/>
  <c r="I42" i="1" s="1"/>
  <c r="J40" i="1" s="1"/>
  <c r="A27" i="1"/>
  <c r="A28" i="1" s="1"/>
  <c r="J39" i="1" l="1"/>
  <c r="J42" i="1" s="1"/>
  <c r="J41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Mirek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ceny jsou vč. DPH 21%</t>
        </r>
      </text>
    </comment>
    <comment ref="S6" authorId="1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1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je součástí kuchyňské linky</t>
        </r>
      </text>
    </comment>
    <comment ref="E13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1ks</t>
        </r>
      </text>
    </comment>
    <comment ref="C19" authorId="0" shapeId="0" xr:uid="{00000000-0006-0000-0300-00000600000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nátěr stávajících podnoží+nové desky 1400x750x25mm</t>
        </r>
      </text>
    </comment>
    <comment ref="E31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4ks</t>
        </r>
      </text>
    </comment>
  </commentList>
</comments>
</file>

<file path=xl/sharedStrings.xml><?xml version="1.0" encoding="utf-8"?>
<sst xmlns="http://schemas.openxmlformats.org/spreadsheetml/2006/main" count="352" uniqueCount="155">
  <si>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</si>
  <si>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</si>
  <si>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</si>
  <si>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</si>
  <si>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</si>
  <si>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</si>
  <si>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</si>
  <si>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</si>
  <si>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</si>
  <si>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</si>
  <si>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</si>
  <si>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</si>
  <si>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</si>
  <si>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</si>
  <si>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</si>
  <si>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</si>
  <si>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</si>
  <si>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</si>
  <si>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</si>
  <si>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</si>
  <si>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</si>
  <si>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</si>
  <si>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</si>
  <si>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</si>
  <si>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</si>
  <si>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</si>
  <si>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</si>
  <si>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</si>
  <si>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</si>
  <si>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</si>
  <si>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</si>
  <si>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</si>
  <si>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</si>
  <si>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</si>
  <si>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</si>
  <si>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</si>
  <si>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</si>
  <si>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</si>
  <si>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</si>
  <si>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</si>
  <si>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</si>
  <si>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</si>
  <si>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</si>
  <si>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</si>
  <si>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Vybavení</t>
  </si>
  <si>
    <t>01</t>
  </si>
  <si>
    <t>Kulturní dům  - odstranění povodňových škod</t>
  </si>
  <si>
    <t>Objekt:</t>
  </si>
  <si>
    <t>Rozpočet:</t>
  </si>
  <si>
    <t>Opava Držkovice - Vávrovice</t>
  </si>
  <si>
    <t>Stavba</t>
  </si>
  <si>
    <t>Celkem za stavbu</t>
  </si>
  <si>
    <t>CZK</t>
  </si>
  <si>
    <t>#POPS</t>
  </si>
  <si>
    <t>Popis stavby: 01 - Opava Držkovice - Vávrovice</t>
  </si>
  <si>
    <t>#POPO</t>
  </si>
  <si>
    <t>Popis objektu: 01 - Kulturní dům  - odstranění povodňových škod</t>
  </si>
  <si>
    <t>#POPR</t>
  </si>
  <si>
    <t>Popis rozpočtu: 03 - Vybavení</t>
  </si>
  <si>
    <t>Rekapitulace dílů</t>
  </si>
  <si>
    <t>Typ dílu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</si>
  <si>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</si>
  <si>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</si>
  <si>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</si>
  <si>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</si>
  <si>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</si>
  <si>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</si>
  <si>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</si>
  <si>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</si>
  <si>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</si>
  <si>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</si>
  <si>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</si>
  <si>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</si>
  <si>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</si>
  <si>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</si>
  <si>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</si>
  <si>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</si>
  <si>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</si>
  <si>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</si>
  <si>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</si>
  <si>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</si>
  <si>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</si>
  <si>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</si>
  <si>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</si>
  <si>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</si>
  <si>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</si>
  <si>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</si>
  <si>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</si>
  <si>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</si>
  <si>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</si>
  <si>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</si>
  <si>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chodba 08</t>
  </si>
  <si>
    <t>Zrcadlo nástěnné, rozměr: 1500x650mm, typ: v bílé rámu.</t>
  </si>
  <si>
    <t xml:space="preserve">ks    </t>
  </si>
  <si>
    <t>Vlastní</t>
  </si>
  <si>
    <t>Indiv</t>
  </si>
  <si>
    <t>Práce</t>
  </si>
  <si>
    <t>Běžná</t>
  </si>
  <si>
    <t>POL1_</t>
  </si>
  <si>
    <t>chodba T11 T12</t>
  </si>
  <si>
    <t>Označení dveří piktogramem - rozměr: 80x80mm, materiál: nerez/mat, barva: stříbrná-mat/černá. Typ: W</t>
  </si>
  <si>
    <t>soubor</t>
  </si>
  <si>
    <t>chodba T18</t>
  </si>
  <si>
    <t>Odkládací pult na konzolách, materiál: laminát, barva: bílá, rozměr: 150x700x36mm. Konzola, materiál</t>
  </si>
  <si>
    <t>kompl</t>
  </si>
  <si>
    <t>kuch 12</t>
  </si>
  <si>
    <t>Regály na potravin, rozměr: š.1430xhl.460xv.1800, barva: stříbrná/mat, materiál: aloxovaný hiník, no</t>
  </si>
  <si>
    <t>kuch T 23</t>
  </si>
  <si>
    <t>Skládací stůl, rozměr: 1400x600x730mm, materiál deska i podnož: laminát, dekor: Dub Kansas hnědý.</t>
  </si>
  <si>
    <t xml:space="preserve">sál </t>
  </si>
  <si>
    <t>Závěsy, materiál: polestr? Barva: bílá, rozměr: 145x300cm, typ: s tunýlkem.</t>
  </si>
  <si>
    <t>sál 09</t>
  </si>
  <si>
    <t>sál 10</t>
  </si>
  <si>
    <t>Tyč na závěsy, teleskopická, materiál: kov, barva: stříbrná/lesk, délka: 200-340cm, koncovka: kuličk</t>
  </si>
  <si>
    <t>sál 11</t>
  </si>
  <si>
    <t>Projektor, uchycení: zápustná matka, barva: bílá, svítivost: 4000 lumenů, příkon lampy: 203W, dálkov</t>
  </si>
  <si>
    <t>sál 11a</t>
  </si>
  <si>
    <t>Držák na projektor, uchycení: zápustná matka, barva: bílá, nosnost: 15kg, typ: nástěnný, naklápěcí -</t>
  </si>
  <si>
    <t>sál T05</t>
  </si>
  <si>
    <t xml:space="preserve">Zasedací stůl, podnož kovová-STÁVAJÍCÍ, barva: stříbrná/mat. Deska nová: laminát, dekor: Dub Kansas </t>
  </si>
  <si>
    <t>šatna 09</t>
  </si>
  <si>
    <t>Odpadkový koš-pedálový, materiál: kov,  barva: stříbrná/lesk, objem: 20l.</t>
  </si>
  <si>
    <t>výčep 08</t>
  </si>
  <si>
    <t xml:space="preserve">Nástěnné hodiny, materiál: kov, rozměr: 330x330mm, barva: černá/stříbrná, </t>
  </si>
  <si>
    <t>výčep T06</t>
  </si>
  <si>
    <t>výčep T07</t>
  </si>
  <si>
    <t>Police do niky, rozměr: 450x1170x1440mm, materiál: laminát, dekor: Dub Kansas hnědý (stejné jako des</t>
  </si>
  <si>
    <t>výčep T08</t>
  </si>
  <si>
    <t>Police do niky, rozměr: 445x1000x2000mm, materiál: laminát, dekor: Dub Kansas hnědý (stejné jako des</t>
  </si>
  <si>
    <t>výčep T09</t>
  </si>
  <si>
    <t>Posuvné dveře z výčepu do předsálí, materiál: masiv/ocel, typ: zavěšené na nástěnné kolejnici, rozmě</t>
  </si>
  <si>
    <t>WC 07</t>
  </si>
  <si>
    <t>Madlo, materiál: kov, rozměr: 450x450mm, od zdi: 80mm, pr. madla: 32mm, nosnosti: 150kg, barva. stří</t>
  </si>
  <si>
    <t>WC 08</t>
  </si>
  <si>
    <t xml:space="preserve">Dávkovač na tekuté mýdlo, materiál: nerez, barva: stříbrná/mat, rozměr: v.150xš.98xhl.110mm, objem: </t>
  </si>
  <si>
    <t>WC 09</t>
  </si>
  <si>
    <t>Zásobník na papírové ručníky, materiál: nerez, barva: stříbrná/mat, rozměr: v.342xš.261xhl.133mm,</t>
  </si>
  <si>
    <t>WC 10</t>
  </si>
  <si>
    <t>Zásobník na toaletní papír ručníky, materiál: nerez, barva: stříbrná/mat, rozměr: pr.265xhl.125mm, u</t>
  </si>
  <si>
    <t>WC 11</t>
  </si>
  <si>
    <t>Zásobník na hygienické sáčky, materiál: chrom, barva: stříbrná/mat, rozměr: š.100xv.135xhl.25mm.</t>
  </si>
  <si>
    <t>WC 12</t>
  </si>
  <si>
    <t>WC set, materiál: nerez, barva: stříbrná/mat, rozměr: pr. 100xv.400mm,</t>
  </si>
  <si>
    <t>WC 13</t>
  </si>
  <si>
    <t>Zrcadlo nástěnné, rozměr: 1500x650mm, typ: v bílé rámu. 1x na šířku, 1x na výšku.</t>
  </si>
  <si>
    <t>WC 17</t>
  </si>
  <si>
    <t>WC 18</t>
  </si>
  <si>
    <t>Odpadkový koš, materiál: kov,  barva: stříbrná, objem: 18l.</t>
  </si>
  <si>
    <t>WC T18</t>
  </si>
  <si>
    <t>SUM</t>
  </si>
  <si>
    <t>Poznámky uchazeče k zadání</t>
  </si>
  <si>
    <t>POPUZIV</t>
  </si>
  <si>
    <t>END</t>
  </si>
  <si>
    <t>Výčepní pult, materiál nosné části: cihla plná pálená, barva: cihlově oranžová, materiál laminát-dub kansas</t>
  </si>
  <si>
    <r>
      <t xml:space="preserve">Zaseadcí židle </t>
    </r>
    <r>
      <rPr>
        <sz val="8"/>
        <color rgb="FF00B0F0"/>
        <rFont val="Arial CE"/>
        <family val="2"/>
        <charset val="238"/>
      </rPr>
      <t xml:space="preserve">- stohovatelná, podnož: materiál: kov, barva: nerez lesk, čalounění: textil, barva:  jednoduchá a lehká stohovatelná židle.
Nerezová, ohýbaná trubková podnož ø 18 mm, která je spojena s dřevěným lamelovým sedákem.
Podnož trubková, provedení nerez, dřevěná skořepina - buk, celočalouněná
</t>
    </r>
    <r>
      <rPr>
        <sz val="8"/>
        <rFont val="Arial CE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</si>
</sst>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00B0F0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21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390525</xdr:colOff>
      <xdr:row>30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7DFB8C-5A40-43A3-BB11-184527F5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4657725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F640-A6CB-4EF8-9132-AA21BAEC44BC}">
  <dimension ref="A1"/>
  <sheetViews>
    <sheetView workbookViewId="0">
      <selection activeCell="B3" sqref="B3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sheetProtection algorithmName="SHA-512" hashValue="XC02gh0qJO3XFXxnDLKdHLjCSEJ5QEcoYYpv9uIOmK4KX9eh29lSn77ANc9x3PmM/7FpnMTlpLzzrO2uy5HjNw==" saltValue="ltttfpXXZCsnavR1B5P5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7" zoomScaleNormal="100" zoomScaleSheetLayoutView="75" workbookViewId="0">
      <selection activeCell="P27" sqref="P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7" t="s">
        <v>24</v>
      </c>
      <c r="C2" s="78"/>
      <c r="D2" s="79" t="s">
        <v>45</v>
      </c>
      <c r="E2" s="202" t="s">
        <v>49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5" t="s">
        <v>46</v>
      </c>
      <c r="F3" s="206"/>
      <c r="G3" s="206"/>
      <c r="H3" s="206"/>
      <c r="I3" s="206"/>
      <c r="J3" s="207"/>
    </row>
    <row r="4" spans="1:15" ht="23.25" customHeight="1" x14ac:dyDescent="0.2">
      <c r="A4" s="76">
        <v>1371</v>
      </c>
      <c r="B4" s="82" t="s">
        <v>48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SUMIF(F52:F52,A16,I52:I52)+SUMIF(F52:F52,"PSU",I52:I52)</f>
        <v>0</v>
      </c>
      <c r="J16" s="201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SUMIF(F52:F52,A17,I52:I52)</f>
        <v>0</v>
      </c>
      <c r="J17" s="201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SUMIF(F52:F52,A18,I52:I52)</f>
        <v>0</v>
      </c>
      <c r="J18" s="201"/>
    </row>
    <row r="19" spans="1:10" ht="23.25" customHeight="1" x14ac:dyDescent="0.2">
      <c r="A19" s="143" t="s">
        <v>62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SUMIF(F52:F52,A19,I52:I52)</f>
        <v>0</v>
      </c>
      <c r="J19" s="201"/>
    </row>
    <row r="20" spans="1:10" ht="23.25" customHeight="1" x14ac:dyDescent="0.2">
      <c r="A20" s="143" t="s">
        <v>61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SUMIF(F52:F52,A20,I52:I52)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27">
        <f>I23*E23/100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I25*E25/100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8">
        <f>CenaCelkemBezDPH-(ZakladDPHSni+ZakladDPHZakl)</f>
        <v>0</v>
      </c>
      <c r="H27" s="198"/>
      <c r="I27" s="19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33">
        <f>A27</f>
        <v>0</v>
      </c>
      <c r="H28" s="233"/>
      <c r="I28" s="233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32">
        <f>ZakladDPHSni+DPHSni+ZakladDPHZakl+DPHZakl+Zaokrouhleni</f>
        <v>0</v>
      </c>
      <c r="H29" s="232"/>
      <c r="I29" s="232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50</v>
      </c>
      <c r="C39" s="238"/>
      <c r="D39" s="238"/>
      <c r="E39" s="238"/>
      <c r="F39" s="100">
        <f>'01 03 Pol'!AE37</f>
        <v>0</v>
      </c>
      <c r="G39" s="101">
        <f>'01 03 Pol'!AF37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 t="s">
        <v>45</v>
      </c>
      <c r="C40" s="239" t="s">
        <v>46</v>
      </c>
      <c r="D40" s="239"/>
      <c r="E40" s="239"/>
      <c r="F40" s="106">
        <f>'01 03 Pol'!AE37</f>
        <v>0</v>
      </c>
      <c r="G40" s="107">
        <f>'01 03 Pol'!AF37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88">
        <v>3</v>
      </c>
      <c r="B41" s="110" t="s">
        <v>43</v>
      </c>
      <c r="C41" s="238" t="s">
        <v>44</v>
      </c>
      <c r="D41" s="238"/>
      <c r="E41" s="238"/>
      <c r="F41" s="111">
        <f>'01 03 Pol'!AE37</f>
        <v>0</v>
      </c>
      <c r="G41" s="102">
        <f>'01 03 Pol'!AF37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88"/>
      <c r="B42" s="240" t="s">
        <v>51</v>
      </c>
      <c r="C42" s="241"/>
      <c r="D42" s="241"/>
      <c r="E42" s="241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4" spans="1:10" x14ac:dyDescent="0.2">
      <c r="A44" t="s">
        <v>53</v>
      </c>
      <c r="B44" t="s">
        <v>54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9" spans="1:10" ht="15.75" x14ac:dyDescent="0.25">
      <c r="B49" s="124" t="s">
        <v>59</v>
      </c>
    </row>
    <row r="51" spans="1:10" ht="25.5" customHeight="1" x14ac:dyDescent="0.2">
      <c r="A51" s="126"/>
      <c r="B51" s="129" t="s">
        <v>18</v>
      </c>
      <c r="C51" s="129" t="s">
        <v>6</v>
      </c>
      <c r="D51" s="130"/>
      <c r="E51" s="130"/>
      <c r="F51" s="131" t="s">
        <v>60</v>
      </c>
      <c r="G51" s="131"/>
      <c r="H51" s="131"/>
      <c r="I51" s="131" t="s">
        <v>31</v>
      </c>
      <c r="J51" s="131" t="s">
        <v>0</v>
      </c>
    </row>
    <row r="52" spans="1:10" ht="36.75" customHeight="1" x14ac:dyDescent="0.2">
      <c r="A52" s="127"/>
      <c r="B52" s="132" t="s">
        <v>61</v>
      </c>
      <c r="C52" s="242" t="s">
        <v>30</v>
      </c>
      <c r="D52" s="243"/>
      <c r="E52" s="243"/>
      <c r="F52" s="139" t="s">
        <v>61</v>
      </c>
      <c r="G52" s="140"/>
      <c r="H52" s="140"/>
      <c r="I52" s="140">
        <f>'01 03 Pol'!G8</f>
        <v>0</v>
      </c>
      <c r="J52" s="136" t="str">
        <f>IF(I53=0,"",I52/I53*100)</f>
        <v/>
      </c>
    </row>
    <row r="53" spans="1:10" ht="25.5" customHeight="1" x14ac:dyDescent="0.2">
      <c r="A53" s="128"/>
      <c r="B53" s="133" t="s">
        <v>1</v>
      </c>
      <c r="C53" s="134"/>
      <c r="D53" s="135"/>
      <c r="E53" s="135"/>
      <c r="F53" s="141"/>
      <c r="G53" s="142"/>
      <c r="H53" s="142"/>
      <c r="I53" s="142">
        <f>I52</f>
        <v>0</v>
      </c>
      <c r="J53" s="137" t="str">
        <f>J52</f>
        <v/>
      </c>
    </row>
    <row r="54" spans="1:10" x14ac:dyDescent="0.2">
      <c r="F54" s="87"/>
      <c r="G54" s="87"/>
      <c r="H54" s="87"/>
      <c r="I54" s="87"/>
      <c r="J54" s="138"/>
    </row>
    <row r="55" spans="1:10" x14ac:dyDescent="0.2">
      <c r="F55" s="87"/>
      <c r="G55" s="87"/>
      <c r="H55" s="87"/>
      <c r="I55" s="87"/>
      <c r="J55" s="138"/>
    </row>
    <row r="56" spans="1:10" x14ac:dyDescent="0.2">
      <c r="F56" s="87"/>
      <c r="G56" s="87"/>
      <c r="H56" s="87"/>
      <c r="I56" s="87"/>
      <c r="J56" s="138"/>
    </row>
  </sheetData>
  <sheetProtection algorithmName="SHA-512" hashValue="KCjv2L9UGyktshDE/wDvhAAdF+Fh3fRE1JOo1g/Np6dfS/DW934BnsVCK3W4Ta4cUI4lRAkg2uGn4UrS8BRNXw==" saltValue="q6JACpJzhU2gIeA/kFh/d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qhWshBlzgdCF5IavCH5yYT/DQh0w1OfnC5I4suXsRDfXL4qZ8TCd7JJqSCiYLTN/nK/qyZ3gwJI4vzYyeqx3ew==" saltValue="dlLFcfXUviKgjGmfATg00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7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38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63</v>
      </c>
    </row>
    <row r="2" spans="1:60" ht="25.15" customHeight="1" x14ac:dyDescent="0.2">
      <c r="A2" s="50" t="s">
        <v>8</v>
      </c>
      <c r="B2" s="189" t="s">
        <v>45</v>
      </c>
      <c r="C2" s="249" t="s">
        <v>49</v>
      </c>
      <c r="D2" s="250"/>
      <c r="E2" s="250"/>
      <c r="F2" s="250"/>
      <c r="G2" s="251"/>
      <c r="AG2" t="s">
        <v>64</v>
      </c>
    </row>
    <row r="3" spans="1:60" ht="25.15" customHeight="1" x14ac:dyDescent="0.2">
      <c r="A3" s="50" t="s">
        <v>9</v>
      </c>
      <c r="B3" s="189" t="s">
        <v>45</v>
      </c>
      <c r="C3" s="249" t="s">
        <v>46</v>
      </c>
      <c r="D3" s="250"/>
      <c r="E3" s="250"/>
      <c r="F3" s="250"/>
      <c r="G3" s="251"/>
      <c r="AC3" s="125" t="s">
        <v>64</v>
      </c>
      <c r="AG3" t="s">
        <v>65</v>
      </c>
    </row>
    <row r="4" spans="1:60" ht="25.15" customHeight="1" x14ac:dyDescent="0.2">
      <c r="A4" s="144" t="s">
        <v>10</v>
      </c>
      <c r="B4" s="190" t="s">
        <v>43</v>
      </c>
      <c r="C4" s="252" t="s">
        <v>44</v>
      </c>
      <c r="D4" s="253"/>
      <c r="E4" s="253"/>
      <c r="F4" s="253"/>
      <c r="G4" s="254"/>
      <c r="AG4" t="s">
        <v>66</v>
      </c>
    </row>
    <row r="5" spans="1:60" x14ac:dyDescent="0.2">
      <c r="D5" s="10"/>
    </row>
    <row r="6" spans="1:60" ht="38.25" x14ac:dyDescent="0.2">
      <c r="A6" s="146" t="s">
        <v>67</v>
      </c>
      <c r="B6" s="148" t="s">
        <v>68</v>
      </c>
      <c r="C6" s="148" t="s">
        <v>69</v>
      </c>
      <c r="D6" s="147" t="s">
        <v>70</v>
      </c>
      <c r="E6" s="146" t="s">
        <v>71</v>
      </c>
      <c r="F6" s="145" t="s">
        <v>72</v>
      </c>
      <c r="G6" s="146" t="s">
        <v>31</v>
      </c>
      <c r="H6" s="149" t="s">
        <v>32</v>
      </c>
      <c r="I6" s="149" t="s">
        <v>73</v>
      </c>
      <c r="J6" s="149" t="s">
        <v>33</v>
      </c>
      <c r="K6" s="149" t="s">
        <v>74</v>
      </c>
      <c r="L6" s="149" t="s">
        <v>75</v>
      </c>
      <c r="M6" s="149" t="s">
        <v>76</v>
      </c>
      <c r="N6" s="149" t="s">
        <v>77</v>
      </c>
      <c r="O6" s="149" t="s">
        <v>78</v>
      </c>
      <c r="P6" s="149" t="s">
        <v>79</v>
      </c>
      <c r="Q6" s="149" t="s">
        <v>80</v>
      </c>
      <c r="R6" s="149" t="s">
        <v>81</v>
      </c>
      <c r="S6" s="149" t="s">
        <v>82</v>
      </c>
      <c r="T6" s="149" t="s">
        <v>83</v>
      </c>
      <c r="U6" s="149" t="s">
        <v>84</v>
      </c>
      <c r="V6" s="149" t="s">
        <v>85</v>
      </c>
      <c r="W6" s="149" t="s">
        <v>86</v>
      </c>
      <c r="X6" s="149" t="s">
        <v>87</v>
      </c>
      <c r="Y6" s="149" t="s">
        <v>88</v>
      </c>
    </row>
    <row r="7" spans="1:60" hidden="1" x14ac:dyDescent="0.2">
      <c r="A7" s="191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89</v>
      </c>
      <c r="B8" s="163" t="s">
        <v>61</v>
      </c>
      <c r="C8" s="180" t="s">
        <v>30</v>
      </c>
      <c r="D8" s="164"/>
      <c r="E8" s="165"/>
      <c r="F8" s="166"/>
      <c r="G8" s="167">
        <f>SUMIF(AG9:AG35,"&lt;&gt;NOR",G9:G35)</f>
        <v>0</v>
      </c>
      <c r="H8" s="161"/>
      <c r="I8" s="161">
        <f>SUM(I9:I35)</f>
        <v>0</v>
      </c>
      <c r="J8" s="161"/>
      <c r="K8" s="161">
        <f>SUM(K9:K35)</f>
        <v>0</v>
      </c>
      <c r="L8" s="161"/>
      <c r="M8" s="161">
        <f>SUM(M9:M35)</f>
        <v>0</v>
      </c>
      <c r="N8" s="160"/>
      <c r="O8" s="160">
        <f>SUM(O9:O35)</f>
        <v>0</v>
      </c>
      <c r="P8" s="160"/>
      <c r="Q8" s="160">
        <f>SUM(Q9:Q35)</f>
        <v>0</v>
      </c>
      <c r="R8" s="161"/>
      <c r="S8" s="161"/>
      <c r="T8" s="161"/>
      <c r="U8" s="161"/>
      <c r="V8" s="161">
        <f>SUM(V9:V35)</f>
        <v>0</v>
      </c>
      <c r="W8" s="161"/>
      <c r="X8" s="161"/>
      <c r="Y8" s="161"/>
      <c r="AG8" t="s">
        <v>90</v>
      </c>
    </row>
    <row r="9" spans="1:60" ht="22.5" outlineLevel="1" x14ac:dyDescent="0.2">
      <c r="A9" s="174">
        <v>1</v>
      </c>
      <c r="B9" s="175" t="s">
        <v>91</v>
      </c>
      <c r="C9" s="181" t="s">
        <v>92</v>
      </c>
      <c r="D9" s="176" t="s">
        <v>93</v>
      </c>
      <c r="E9" s="177">
        <v>2</v>
      </c>
      <c r="F9" s="178"/>
      <c r="G9" s="179">
        <f t="shared" ref="G9:G35" si="0">ROUND(E9*F9,2)</f>
        <v>0</v>
      </c>
      <c r="H9" s="159"/>
      <c r="I9" s="158">
        <f t="shared" ref="I9:I35" si="1">ROUND(E9*H9,2)</f>
        <v>0</v>
      </c>
      <c r="J9" s="159"/>
      <c r="K9" s="158">
        <f t="shared" ref="K9:K35" si="2">ROUND(E9*J9,2)</f>
        <v>0</v>
      </c>
      <c r="L9" s="158">
        <v>21</v>
      </c>
      <c r="M9" s="158">
        <f t="shared" ref="M9:M35" si="3">G9*(1+L9/100)</f>
        <v>0</v>
      </c>
      <c r="N9" s="157">
        <v>0</v>
      </c>
      <c r="O9" s="157">
        <f t="shared" ref="O9:O35" si="4">ROUND(E9*N9,2)</f>
        <v>0</v>
      </c>
      <c r="P9" s="157">
        <v>0</v>
      </c>
      <c r="Q9" s="157">
        <f t="shared" ref="Q9:Q35" si="5">ROUND(E9*P9,2)</f>
        <v>0</v>
      </c>
      <c r="R9" s="158"/>
      <c r="S9" s="158" t="s">
        <v>94</v>
      </c>
      <c r="T9" s="158" t="s">
        <v>95</v>
      </c>
      <c r="U9" s="158">
        <v>0</v>
      </c>
      <c r="V9" s="158">
        <f t="shared" ref="V9:V35" si="6">ROUND(E9*U9,2)</f>
        <v>0</v>
      </c>
      <c r="W9" s="158"/>
      <c r="X9" s="158" t="s">
        <v>96</v>
      </c>
      <c r="Y9" s="158" t="s">
        <v>97</v>
      </c>
      <c r="Z9" s="150"/>
      <c r="AA9" s="150"/>
      <c r="AB9" s="150"/>
      <c r="AC9" s="150"/>
      <c r="AD9" s="150"/>
      <c r="AE9" s="150"/>
      <c r="AF9" s="150"/>
      <c r="AG9" s="150" t="s">
        <v>98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74">
        <v>2</v>
      </c>
      <c r="B10" s="175" t="s">
        <v>99</v>
      </c>
      <c r="C10" s="181" t="s">
        <v>100</v>
      </c>
      <c r="D10" s="176" t="s">
        <v>101</v>
      </c>
      <c r="E10" s="177">
        <v>4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94</v>
      </c>
      <c r="T10" s="158" t="s">
        <v>95</v>
      </c>
      <c r="U10" s="158">
        <v>0</v>
      </c>
      <c r="V10" s="158">
        <f t="shared" si="6"/>
        <v>0</v>
      </c>
      <c r="W10" s="158"/>
      <c r="X10" s="158" t="s">
        <v>96</v>
      </c>
      <c r="Y10" s="158" t="s">
        <v>97</v>
      </c>
      <c r="Z10" s="150"/>
      <c r="AA10" s="150"/>
      <c r="AB10" s="150"/>
      <c r="AC10" s="150"/>
      <c r="AD10" s="150"/>
      <c r="AE10" s="150"/>
      <c r="AF10" s="150"/>
      <c r="AG10" s="150" t="s">
        <v>98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4">
        <v>3</v>
      </c>
      <c r="B11" s="175" t="s">
        <v>102</v>
      </c>
      <c r="C11" s="181" t="s">
        <v>103</v>
      </c>
      <c r="D11" s="176" t="s">
        <v>104</v>
      </c>
      <c r="E11" s="177">
        <v>2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94</v>
      </c>
      <c r="T11" s="158" t="s">
        <v>95</v>
      </c>
      <c r="U11" s="158">
        <v>0</v>
      </c>
      <c r="V11" s="158">
        <f t="shared" si="6"/>
        <v>0</v>
      </c>
      <c r="W11" s="158"/>
      <c r="X11" s="158" t="s">
        <v>96</v>
      </c>
      <c r="Y11" s="158" t="s">
        <v>97</v>
      </c>
      <c r="Z11" s="150"/>
      <c r="AA11" s="150"/>
      <c r="AB11" s="150"/>
      <c r="AC11" s="150"/>
      <c r="AD11" s="150"/>
      <c r="AE11" s="150"/>
      <c r="AF11" s="150"/>
      <c r="AG11" s="150" t="s">
        <v>98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4">
        <v>4</v>
      </c>
      <c r="B12" s="175" t="s">
        <v>105</v>
      </c>
      <c r="C12" s="181" t="s">
        <v>106</v>
      </c>
      <c r="D12" s="176" t="s">
        <v>93</v>
      </c>
      <c r="E12" s="177">
        <v>1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94</v>
      </c>
      <c r="T12" s="158" t="s">
        <v>95</v>
      </c>
      <c r="U12" s="158">
        <v>0</v>
      </c>
      <c r="V12" s="158">
        <f t="shared" si="6"/>
        <v>0</v>
      </c>
      <c r="W12" s="158"/>
      <c r="X12" s="158" t="s">
        <v>96</v>
      </c>
      <c r="Y12" s="158" t="s">
        <v>97</v>
      </c>
      <c r="Z12" s="150"/>
      <c r="AA12" s="150"/>
      <c r="AB12" s="150"/>
      <c r="AC12" s="150"/>
      <c r="AD12" s="150"/>
      <c r="AE12" s="150"/>
      <c r="AF12" s="150"/>
      <c r="AG12" s="150" t="s">
        <v>98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4">
        <v>5</v>
      </c>
      <c r="B13" s="175" t="s">
        <v>107</v>
      </c>
      <c r="C13" s="181" t="s">
        <v>108</v>
      </c>
      <c r="D13" s="176" t="s">
        <v>93</v>
      </c>
      <c r="E13" s="177">
        <v>1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94</v>
      </c>
      <c r="T13" s="158" t="s">
        <v>95</v>
      </c>
      <c r="U13" s="158">
        <v>0</v>
      </c>
      <c r="V13" s="158">
        <f t="shared" si="6"/>
        <v>0</v>
      </c>
      <c r="W13" s="158"/>
      <c r="X13" s="158" t="s">
        <v>96</v>
      </c>
      <c r="Y13" s="158" t="s">
        <v>97</v>
      </c>
      <c r="Z13" s="150"/>
      <c r="AA13" s="150"/>
      <c r="AB13" s="150"/>
      <c r="AC13" s="150"/>
      <c r="AD13" s="150"/>
      <c r="AE13" s="150"/>
      <c r="AF13" s="150"/>
      <c r="AG13" s="150" t="s">
        <v>98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4">
        <v>6</v>
      </c>
      <c r="B14" s="175" t="s">
        <v>109</v>
      </c>
      <c r="C14" s="181" t="s">
        <v>110</v>
      </c>
      <c r="D14" s="176" t="s">
        <v>93</v>
      </c>
      <c r="E14" s="177">
        <v>3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94</v>
      </c>
      <c r="T14" s="158" t="s">
        <v>95</v>
      </c>
      <c r="U14" s="158">
        <v>0</v>
      </c>
      <c r="V14" s="158">
        <f t="shared" si="6"/>
        <v>0</v>
      </c>
      <c r="W14" s="158"/>
      <c r="X14" s="158" t="s">
        <v>96</v>
      </c>
      <c r="Y14" s="158" t="s">
        <v>97</v>
      </c>
      <c r="Z14" s="150"/>
      <c r="AA14" s="150"/>
      <c r="AB14" s="150"/>
      <c r="AC14" s="150"/>
      <c r="AD14" s="150"/>
      <c r="AE14" s="150"/>
      <c r="AF14" s="150"/>
      <c r="AG14" s="150" t="s">
        <v>98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81.75" customHeight="1" outlineLevel="1" x14ac:dyDescent="0.2">
      <c r="A15" s="174">
        <v>7</v>
      </c>
      <c r="B15" s="175" t="s">
        <v>111</v>
      </c>
      <c r="C15" s="267" t="s">
        <v>154</v>
      </c>
      <c r="D15" s="176" t="s">
        <v>93</v>
      </c>
      <c r="E15" s="177">
        <v>80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94</v>
      </c>
      <c r="T15" s="158" t="s">
        <v>95</v>
      </c>
      <c r="U15" s="158">
        <v>0</v>
      </c>
      <c r="V15" s="158">
        <f t="shared" si="6"/>
        <v>0</v>
      </c>
      <c r="W15" s="158"/>
      <c r="X15" s="158" t="s">
        <v>96</v>
      </c>
      <c r="Y15" s="158" t="s">
        <v>97</v>
      </c>
      <c r="Z15" s="150"/>
      <c r="AA15" s="150"/>
      <c r="AB15" s="150"/>
      <c r="AC15" s="150"/>
      <c r="AD15" s="150"/>
      <c r="AE15" s="150"/>
      <c r="AF15" s="150"/>
      <c r="AG15" s="150" t="s">
        <v>98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4">
        <v>8</v>
      </c>
      <c r="B16" s="175" t="s">
        <v>112</v>
      </c>
      <c r="C16" s="181" t="s">
        <v>113</v>
      </c>
      <c r="D16" s="176" t="s">
        <v>93</v>
      </c>
      <c r="E16" s="177">
        <v>3</v>
      </c>
      <c r="F16" s="178"/>
      <c r="G16" s="179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94</v>
      </c>
      <c r="T16" s="158" t="s">
        <v>95</v>
      </c>
      <c r="U16" s="158">
        <v>0</v>
      </c>
      <c r="V16" s="158">
        <f t="shared" si="6"/>
        <v>0</v>
      </c>
      <c r="W16" s="158"/>
      <c r="X16" s="158" t="s">
        <v>96</v>
      </c>
      <c r="Y16" s="158" t="s">
        <v>97</v>
      </c>
      <c r="Z16" s="150"/>
      <c r="AA16" s="150"/>
      <c r="AB16" s="150"/>
      <c r="AC16" s="150"/>
      <c r="AD16" s="150"/>
      <c r="AE16" s="150"/>
      <c r="AF16" s="150"/>
      <c r="AG16" s="150" t="s">
        <v>98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4">
        <v>9</v>
      </c>
      <c r="B17" s="175" t="s">
        <v>114</v>
      </c>
      <c r="C17" s="181" t="s">
        <v>115</v>
      </c>
      <c r="D17" s="176" t="s">
        <v>93</v>
      </c>
      <c r="E17" s="177">
        <v>1</v>
      </c>
      <c r="F17" s="178"/>
      <c r="G17" s="179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94</v>
      </c>
      <c r="T17" s="158" t="s">
        <v>95</v>
      </c>
      <c r="U17" s="158">
        <v>0</v>
      </c>
      <c r="V17" s="158">
        <f t="shared" si="6"/>
        <v>0</v>
      </c>
      <c r="W17" s="158"/>
      <c r="X17" s="158" t="s">
        <v>96</v>
      </c>
      <c r="Y17" s="158" t="s">
        <v>97</v>
      </c>
      <c r="Z17" s="150"/>
      <c r="AA17" s="150"/>
      <c r="AB17" s="150"/>
      <c r="AC17" s="150"/>
      <c r="AD17" s="150"/>
      <c r="AE17" s="150"/>
      <c r="AF17" s="150"/>
      <c r="AG17" s="150" t="s">
        <v>98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4">
        <v>10</v>
      </c>
      <c r="B18" s="175" t="s">
        <v>116</v>
      </c>
      <c r="C18" s="181" t="s">
        <v>117</v>
      </c>
      <c r="D18" s="176" t="s">
        <v>93</v>
      </c>
      <c r="E18" s="177">
        <v>1</v>
      </c>
      <c r="F18" s="178"/>
      <c r="G18" s="179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94</v>
      </c>
      <c r="T18" s="158" t="s">
        <v>95</v>
      </c>
      <c r="U18" s="158">
        <v>0</v>
      </c>
      <c r="V18" s="158">
        <f t="shared" si="6"/>
        <v>0</v>
      </c>
      <c r="W18" s="158"/>
      <c r="X18" s="158" t="s">
        <v>96</v>
      </c>
      <c r="Y18" s="158" t="s">
        <v>97</v>
      </c>
      <c r="Z18" s="150"/>
      <c r="AA18" s="150"/>
      <c r="AB18" s="150"/>
      <c r="AC18" s="150"/>
      <c r="AD18" s="150"/>
      <c r="AE18" s="150"/>
      <c r="AF18" s="150"/>
      <c r="AG18" s="150" t="s">
        <v>98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74">
        <v>11</v>
      </c>
      <c r="B19" s="175" t="s">
        <v>118</v>
      </c>
      <c r="C19" s="181" t="s">
        <v>119</v>
      </c>
      <c r="D19" s="176" t="s">
        <v>93</v>
      </c>
      <c r="E19" s="177">
        <v>20</v>
      </c>
      <c r="F19" s="178"/>
      <c r="G19" s="179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94</v>
      </c>
      <c r="T19" s="158" t="s">
        <v>95</v>
      </c>
      <c r="U19" s="158">
        <v>0</v>
      </c>
      <c r="V19" s="158">
        <f t="shared" si="6"/>
        <v>0</v>
      </c>
      <c r="W19" s="158"/>
      <c r="X19" s="158" t="s">
        <v>96</v>
      </c>
      <c r="Y19" s="158" t="s">
        <v>97</v>
      </c>
      <c r="Z19" s="150"/>
      <c r="AA19" s="150"/>
      <c r="AB19" s="150"/>
      <c r="AC19" s="150"/>
      <c r="AD19" s="150"/>
      <c r="AE19" s="150"/>
      <c r="AF19" s="150"/>
      <c r="AG19" s="150" t="s">
        <v>98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4">
        <v>12</v>
      </c>
      <c r="B20" s="175" t="s">
        <v>120</v>
      </c>
      <c r="C20" s="181" t="s">
        <v>121</v>
      </c>
      <c r="D20" s="176" t="s">
        <v>93</v>
      </c>
      <c r="E20" s="177">
        <v>1</v>
      </c>
      <c r="F20" s="178"/>
      <c r="G20" s="179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94</v>
      </c>
      <c r="T20" s="158" t="s">
        <v>95</v>
      </c>
      <c r="U20" s="158">
        <v>0</v>
      </c>
      <c r="V20" s="158">
        <f t="shared" si="6"/>
        <v>0</v>
      </c>
      <c r="W20" s="158"/>
      <c r="X20" s="158" t="s">
        <v>96</v>
      </c>
      <c r="Y20" s="158" t="s">
        <v>97</v>
      </c>
      <c r="Z20" s="150"/>
      <c r="AA20" s="150"/>
      <c r="AB20" s="150"/>
      <c r="AC20" s="150"/>
      <c r="AD20" s="150"/>
      <c r="AE20" s="150"/>
      <c r="AF20" s="150"/>
      <c r="AG20" s="150" t="s">
        <v>98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4">
        <v>13</v>
      </c>
      <c r="B21" s="175" t="s">
        <v>122</v>
      </c>
      <c r="C21" s="181" t="s">
        <v>123</v>
      </c>
      <c r="D21" s="176" t="s">
        <v>93</v>
      </c>
      <c r="E21" s="177">
        <v>1</v>
      </c>
      <c r="F21" s="178"/>
      <c r="G21" s="179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94</v>
      </c>
      <c r="T21" s="158" t="s">
        <v>95</v>
      </c>
      <c r="U21" s="158">
        <v>0</v>
      </c>
      <c r="V21" s="158">
        <f t="shared" si="6"/>
        <v>0</v>
      </c>
      <c r="W21" s="158"/>
      <c r="X21" s="158" t="s">
        <v>96</v>
      </c>
      <c r="Y21" s="158" t="s">
        <v>97</v>
      </c>
      <c r="Z21" s="150"/>
      <c r="AA21" s="150"/>
      <c r="AB21" s="150"/>
      <c r="AC21" s="150"/>
      <c r="AD21" s="150"/>
      <c r="AE21" s="150"/>
      <c r="AF21" s="150"/>
      <c r="AG21" s="150" t="s">
        <v>98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33.75" outlineLevel="1" x14ac:dyDescent="0.2">
      <c r="A22" s="174">
        <v>14</v>
      </c>
      <c r="B22" s="175" t="s">
        <v>124</v>
      </c>
      <c r="C22" s="181" t="s">
        <v>153</v>
      </c>
      <c r="D22" s="176" t="s">
        <v>93</v>
      </c>
      <c r="E22" s="177">
        <v>1</v>
      </c>
      <c r="F22" s="178"/>
      <c r="G22" s="179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94</v>
      </c>
      <c r="T22" s="158" t="s">
        <v>95</v>
      </c>
      <c r="U22" s="158">
        <v>0</v>
      </c>
      <c r="V22" s="158">
        <f t="shared" si="6"/>
        <v>0</v>
      </c>
      <c r="W22" s="158"/>
      <c r="X22" s="158" t="s">
        <v>96</v>
      </c>
      <c r="Y22" s="158" t="s">
        <v>97</v>
      </c>
      <c r="Z22" s="150"/>
      <c r="AA22" s="150"/>
      <c r="AB22" s="150"/>
      <c r="AC22" s="150"/>
      <c r="AD22" s="150"/>
      <c r="AE22" s="150"/>
      <c r="AF22" s="150"/>
      <c r="AG22" s="150" t="s">
        <v>98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4">
        <v>15</v>
      </c>
      <c r="B23" s="175" t="s">
        <v>125</v>
      </c>
      <c r="C23" s="181" t="s">
        <v>126</v>
      </c>
      <c r="D23" s="176" t="s">
        <v>101</v>
      </c>
      <c r="E23" s="177">
        <v>1</v>
      </c>
      <c r="F23" s="178"/>
      <c r="G23" s="179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94</v>
      </c>
      <c r="T23" s="158" t="s">
        <v>95</v>
      </c>
      <c r="U23" s="158">
        <v>0</v>
      </c>
      <c r="V23" s="158">
        <f t="shared" si="6"/>
        <v>0</v>
      </c>
      <c r="W23" s="158"/>
      <c r="X23" s="158" t="s">
        <v>96</v>
      </c>
      <c r="Y23" s="158" t="s">
        <v>97</v>
      </c>
      <c r="Z23" s="150"/>
      <c r="AA23" s="150"/>
      <c r="AB23" s="150"/>
      <c r="AC23" s="150"/>
      <c r="AD23" s="150"/>
      <c r="AE23" s="150"/>
      <c r="AF23" s="150"/>
      <c r="AG23" s="150" t="s">
        <v>98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4">
        <v>16</v>
      </c>
      <c r="B24" s="175" t="s">
        <v>127</v>
      </c>
      <c r="C24" s="181" t="s">
        <v>128</v>
      </c>
      <c r="D24" s="176" t="s">
        <v>101</v>
      </c>
      <c r="E24" s="177">
        <v>1</v>
      </c>
      <c r="F24" s="178"/>
      <c r="G24" s="179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94</v>
      </c>
      <c r="T24" s="158" t="s">
        <v>95</v>
      </c>
      <c r="U24" s="158">
        <v>0</v>
      </c>
      <c r="V24" s="158">
        <f t="shared" si="6"/>
        <v>0</v>
      </c>
      <c r="W24" s="158"/>
      <c r="X24" s="158" t="s">
        <v>96</v>
      </c>
      <c r="Y24" s="158" t="s">
        <v>97</v>
      </c>
      <c r="Z24" s="150"/>
      <c r="AA24" s="150"/>
      <c r="AB24" s="150"/>
      <c r="AC24" s="150"/>
      <c r="AD24" s="150"/>
      <c r="AE24" s="150"/>
      <c r="AF24" s="150"/>
      <c r="AG24" s="150" t="s">
        <v>98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74">
        <v>17</v>
      </c>
      <c r="B25" s="175" t="s">
        <v>129</v>
      </c>
      <c r="C25" s="181" t="s">
        <v>130</v>
      </c>
      <c r="D25" s="176" t="s">
        <v>101</v>
      </c>
      <c r="E25" s="177">
        <v>1</v>
      </c>
      <c r="F25" s="178"/>
      <c r="G25" s="179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94</v>
      </c>
      <c r="T25" s="158" t="s">
        <v>95</v>
      </c>
      <c r="U25" s="158">
        <v>0</v>
      </c>
      <c r="V25" s="158">
        <f t="shared" si="6"/>
        <v>0</v>
      </c>
      <c r="W25" s="158"/>
      <c r="X25" s="158" t="s">
        <v>96</v>
      </c>
      <c r="Y25" s="158" t="s">
        <v>97</v>
      </c>
      <c r="Z25" s="150"/>
      <c r="AA25" s="150"/>
      <c r="AB25" s="150"/>
      <c r="AC25" s="150"/>
      <c r="AD25" s="150"/>
      <c r="AE25" s="150"/>
      <c r="AF25" s="150"/>
      <c r="AG25" s="150" t="s">
        <v>98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4">
        <v>18</v>
      </c>
      <c r="B26" s="175" t="s">
        <v>131</v>
      </c>
      <c r="C26" s="181" t="s">
        <v>132</v>
      </c>
      <c r="D26" s="176" t="s">
        <v>93</v>
      </c>
      <c r="E26" s="177">
        <v>2</v>
      </c>
      <c r="F26" s="178"/>
      <c r="G26" s="179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94</v>
      </c>
      <c r="T26" s="158" t="s">
        <v>95</v>
      </c>
      <c r="U26" s="158">
        <v>0</v>
      </c>
      <c r="V26" s="158">
        <f t="shared" si="6"/>
        <v>0</v>
      </c>
      <c r="W26" s="158"/>
      <c r="X26" s="158" t="s">
        <v>96</v>
      </c>
      <c r="Y26" s="158" t="s">
        <v>97</v>
      </c>
      <c r="Z26" s="150"/>
      <c r="AA26" s="150"/>
      <c r="AB26" s="150"/>
      <c r="AC26" s="150"/>
      <c r="AD26" s="150"/>
      <c r="AE26" s="150"/>
      <c r="AF26" s="150"/>
      <c r="AG26" s="150" t="s">
        <v>98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4">
        <v>19</v>
      </c>
      <c r="B27" s="175" t="s">
        <v>133</v>
      </c>
      <c r="C27" s="181" t="s">
        <v>134</v>
      </c>
      <c r="D27" s="176" t="s">
        <v>93</v>
      </c>
      <c r="E27" s="177">
        <v>3</v>
      </c>
      <c r="F27" s="178"/>
      <c r="G27" s="179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94</v>
      </c>
      <c r="T27" s="158" t="s">
        <v>95</v>
      </c>
      <c r="U27" s="158">
        <v>0</v>
      </c>
      <c r="V27" s="158">
        <f t="shared" si="6"/>
        <v>0</v>
      </c>
      <c r="W27" s="158"/>
      <c r="X27" s="158" t="s">
        <v>96</v>
      </c>
      <c r="Y27" s="158" t="s">
        <v>97</v>
      </c>
      <c r="Z27" s="150"/>
      <c r="AA27" s="150"/>
      <c r="AB27" s="150"/>
      <c r="AC27" s="150"/>
      <c r="AD27" s="150"/>
      <c r="AE27" s="150"/>
      <c r="AF27" s="150"/>
      <c r="AG27" s="150" t="s">
        <v>98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4">
        <v>20</v>
      </c>
      <c r="B28" s="175" t="s">
        <v>135</v>
      </c>
      <c r="C28" s="181" t="s">
        <v>136</v>
      </c>
      <c r="D28" s="176" t="s">
        <v>93</v>
      </c>
      <c r="E28" s="177">
        <v>2</v>
      </c>
      <c r="F28" s="178"/>
      <c r="G28" s="179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94</v>
      </c>
      <c r="T28" s="158" t="s">
        <v>95</v>
      </c>
      <c r="U28" s="158">
        <v>0</v>
      </c>
      <c r="V28" s="158">
        <f t="shared" si="6"/>
        <v>0</v>
      </c>
      <c r="W28" s="158"/>
      <c r="X28" s="158" t="s">
        <v>96</v>
      </c>
      <c r="Y28" s="158" t="s">
        <v>97</v>
      </c>
      <c r="Z28" s="150"/>
      <c r="AA28" s="150"/>
      <c r="AB28" s="150"/>
      <c r="AC28" s="150"/>
      <c r="AD28" s="150"/>
      <c r="AE28" s="150"/>
      <c r="AF28" s="150"/>
      <c r="AG28" s="150" t="s">
        <v>98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4">
        <v>21</v>
      </c>
      <c r="B29" s="175" t="s">
        <v>137</v>
      </c>
      <c r="C29" s="181" t="s">
        <v>138</v>
      </c>
      <c r="D29" s="176" t="s">
        <v>93</v>
      </c>
      <c r="E29" s="177">
        <v>4</v>
      </c>
      <c r="F29" s="178"/>
      <c r="G29" s="179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94</v>
      </c>
      <c r="T29" s="158" t="s">
        <v>95</v>
      </c>
      <c r="U29" s="158">
        <v>0</v>
      </c>
      <c r="V29" s="158">
        <f t="shared" si="6"/>
        <v>0</v>
      </c>
      <c r="W29" s="158"/>
      <c r="X29" s="158" t="s">
        <v>96</v>
      </c>
      <c r="Y29" s="158" t="s">
        <v>97</v>
      </c>
      <c r="Z29" s="150"/>
      <c r="AA29" s="150"/>
      <c r="AB29" s="150"/>
      <c r="AC29" s="150"/>
      <c r="AD29" s="150"/>
      <c r="AE29" s="150"/>
      <c r="AF29" s="150"/>
      <c r="AG29" s="150" t="s">
        <v>98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4">
        <v>22</v>
      </c>
      <c r="B30" s="175" t="s">
        <v>139</v>
      </c>
      <c r="C30" s="181" t="s">
        <v>140</v>
      </c>
      <c r="D30" s="176" t="s">
        <v>93</v>
      </c>
      <c r="E30" s="177">
        <v>2</v>
      </c>
      <c r="F30" s="178"/>
      <c r="G30" s="179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94</v>
      </c>
      <c r="T30" s="158" t="s">
        <v>95</v>
      </c>
      <c r="U30" s="158">
        <v>0</v>
      </c>
      <c r="V30" s="158">
        <f t="shared" si="6"/>
        <v>0</v>
      </c>
      <c r="W30" s="158"/>
      <c r="X30" s="158" t="s">
        <v>96</v>
      </c>
      <c r="Y30" s="158" t="s">
        <v>97</v>
      </c>
      <c r="Z30" s="150"/>
      <c r="AA30" s="150"/>
      <c r="AB30" s="150"/>
      <c r="AC30" s="150"/>
      <c r="AD30" s="150"/>
      <c r="AE30" s="150"/>
      <c r="AF30" s="150"/>
      <c r="AG30" s="150" t="s">
        <v>98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4">
        <v>23</v>
      </c>
      <c r="B31" s="175" t="s">
        <v>141</v>
      </c>
      <c r="C31" s="181" t="s">
        <v>142</v>
      </c>
      <c r="D31" s="176" t="s">
        <v>93</v>
      </c>
      <c r="E31" s="177">
        <v>2</v>
      </c>
      <c r="F31" s="178"/>
      <c r="G31" s="179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94</v>
      </c>
      <c r="T31" s="158" t="s">
        <v>95</v>
      </c>
      <c r="U31" s="158">
        <v>0</v>
      </c>
      <c r="V31" s="158">
        <f t="shared" si="6"/>
        <v>0</v>
      </c>
      <c r="W31" s="158"/>
      <c r="X31" s="158" t="s">
        <v>96</v>
      </c>
      <c r="Y31" s="158" t="s">
        <v>97</v>
      </c>
      <c r="Z31" s="150"/>
      <c r="AA31" s="150"/>
      <c r="AB31" s="150"/>
      <c r="AC31" s="150"/>
      <c r="AD31" s="150"/>
      <c r="AE31" s="150"/>
      <c r="AF31" s="150"/>
      <c r="AG31" s="150" t="s">
        <v>98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4">
        <v>24</v>
      </c>
      <c r="B32" s="175" t="s">
        <v>143</v>
      </c>
      <c r="C32" s="181" t="s">
        <v>144</v>
      </c>
      <c r="D32" s="176" t="s">
        <v>93</v>
      </c>
      <c r="E32" s="177">
        <v>2</v>
      </c>
      <c r="F32" s="178"/>
      <c r="G32" s="179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94</v>
      </c>
      <c r="T32" s="158" t="s">
        <v>95</v>
      </c>
      <c r="U32" s="158">
        <v>0</v>
      </c>
      <c r="V32" s="158">
        <f t="shared" si="6"/>
        <v>0</v>
      </c>
      <c r="W32" s="158"/>
      <c r="X32" s="158" t="s">
        <v>96</v>
      </c>
      <c r="Y32" s="158" t="s">
        <v>97</v>
      </c>
      <c r="Z32" s="150"/>
      <c r="AA32" s="150"/>
      <c r="AB32" s="150"/>
      <c r="AC32" s="150"/>
      <c r="AD32" s="150"/>
      <c r="AE32" s="150"/>
      <c r="AF32" s="150"/>
      <c r="AG32" s="150" t="s">
        <v>98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4">
        <v>25</v>
      </c>
      <c r="B33" s="175" t="s">
        <v>145</v>
      </c>
      <c r="C33" s="181" t="s">
        <v>121</v>
      </c>
      <c r="D33" s="176" t="s">
        <v>93</v>
      </c>
      <c r="E33" s="177">
        <v>2</v>
      </c>
      <c r="F33" s="178"/>
      <c r="G33" s="179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94</v>
      </c>
      <c r="T33" s="158" t="s">
        <v>95</v>
      </c>
      <c r="U33" s="158">
        <v>0</v>
      </c>
      <c r="V33" s="158">
        <f t="shared" si="6"/>
        <v>0</v>
      </c>
      <c r="W33" s="158"/>
      <c r="X33" s="158" t="s">
        <v>96</v>
      </c>
      <c r="Y33" s="158" t="s">
        <v>97</v>
      </c>
      <c r="Z33" s="150"/>
      <c r="AA33" s="150"/>
      <c r="AB33" s="150"/>
      <c r="AC33" s="150"/>
      <c r="AD33" s="150"/>
      <c r="AE33" s="150"/>
      <c r="AF33" s="150"/>
      <c r="AG33" s="150" t="s">
        <v>98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4">
        <v>26</v>
      </c>
      <c r="B34" s="175" t="s">
        <v>146</v>
      </c>
      <c r="C34" s="181" t="s">
        <v>147</v>
      </c>
      <c r="D34" s="176" t="s">
        <v>93</v>
      </c>
      <c r="E34" s="177">
        <v>2</v>
      </c>
      <c r="F34" s="178"/>
      <c r="G34" s="179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94</v>
      </c>
      <c r="T34" s="158" t="s">
        <v>95</v>
      </c>
      <c r="U34" s="158">
        <v>0</v>
      </c>
      <c r="V34" s="158">
        <f t="shared" si="6"/>
        <v>0</v>
      </c>
      <c r="W34" s="158"/>
      <c r="X34" s="158" t="s">
        <v>96</v>
      </c>
      <c r="Y34" s="158" t="s">
        <v>97</v>
      </c>
      <c r="Z34" s="150"/>
      <c r="AA34" s="150"/>
      <c r="AB34" s="150"/>
      <c r="AC34" s="150"/>
      <c r="AD34" s="150"/>
      <c r="AE34" s="150"/>
      <c r="AF34" s="150"/>
      <c r="AG34" s="150" t="s">
        <v>98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4">
        <v>27</v>
      </c>
      <c r="B35" s="169" t="s">
        <v>148</v>
      </c>
      <c r="C35" s="182" t="s">
        <v>103</v>
      </c>
      <c r="D35" s="170" t="s">
        <v>93</v>
      </c>
      <c r="E35" s="171">
        <v>2</v>
      </c>
      <c r="F35" s="172"/>
      <c r="G35" s="173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94</v>
      </c>
      <c r="T35" s="158" t="s">
        <v>95</v>
      </c>
      <c r="U35" s="158">
        <v>0</v>
      </c>
      <c r="V35" s="158">
        <f t="shared" si="6"/>
        <v>0</v>
      </c>
      <c r="W35" s="158"/>
      <c r="X35" s="158" t="s">
        <v>96</v>
      </c>
      <c r="Y35" s="158" t="s">
        <v>97</v>
      </c>
      <c r="Z35" s="150"/>
      <c r="AA35" s="150"/>
      <c r="AB35" s="150"/>
      <c r="AC35" s="150"/>
      <c r="AD35" s="150"/>
      <c r="AE35" s="150"/>
      <c r="AF35" s="150"/>
      <c r="AG35" s="150" t="s">
        <v>98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91"/>
      <c r="B36" s="4"/>
      <c r="C36" s="183"/>
      <c r="D36" s="6"/>
      <c r="E36" s="191"/>
      <c r="F36" s="191"/>
      <c r="G36" s="19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75</v>
      </c>
    </row>
    <row r="37" spans="1:60" x14ac:dyDescent="0.2">
      <c r="A37" s="153"/>
      <c r="B37" s="154" t="s">
        <v>31</v>
      </c>
      <c r="C37" s="184"/>
      <c r="D37" s="155"/>
      <c r="E37" s="156"/>
      <c r="F37" s="156"/>
      <c r="G37" s="168">
        <f>G8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149</v>
      </c>
    </row>
    <row r="38" spans="1:60" x14ac:dyDescent="0.2">
      <c r="A38" s="191"/>
      <c r="B38" s="4"/>
      <c r="C38" s="183"/>
      <c r="D38" s="6"/>
      <c r="E38" s="191"/>
      <c r="F38" s="191"/>
      <c r="G38" s="19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191"/>
      <c r="B39" s="4"/>
      <c r="C39" s="183"/>
      <c r="D39" s="6"/>
      <c r="E39" s="191"/>
      <c r="F39" s="191"/>
      <c r="G39" s="19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55" t="s">
        <v>150</v>
      </c>
      <c r="B40" s="255"/>
      <c r="C40" s="256"/>
      <c r="D40" s="6"/>
      <c r="E40" s="191"/>
      <c r="F40" s="191"/>
      <c r="G40" s="19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57"/>
      <c r="B41" s="186"/>
      <c r="C41" s="186"/>
      <c r="D41" s="186"/>
      <c r="E41" s="186"/>
      <c r="F41" s="186"/>
      <c r="G41" s="25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151</v>
      </c>
    </row>
    <row r="42" spans="1:60" x14ac:dyDescent="0.2">
      <c r="A42" s="259"/>
      <c r="B42" s="187"/>
      <c r="C42" s="187"/>
      <c r="D42" s="187"/>
      <c r="E42" s="187"/>
      <c r="F42" s="187"/>
      <c r="G42" s="26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9"/>
      <c r="B43" s="187"/>
      <c r="C43" s="187"/>
      <c r="D43" s="187"/>
      <c r="E43" s="187"/>
      <c r="F43" s="187"/>
      <c r="G43" s="26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9"/>
      <c r="B44" s="187"/>
      <c r="C44" s="187"/>
      <c r="D44" s="187"/>
      <c r="E44" s="187"/>
      <c r="F44" s="187"/>
      <c r="G44" s="26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1"/>
      <c r="B45" s="188"/>
      <c r="C45" s="188"/>
      <c r="D45" s="188"/>
      <c r="E45" s="188"/>
      <c r="F45" s="188"/>
      <c r="G45" s="26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3"/>
      <c r="B46" s="264"/>
      <c r="C46" s="183"/>
      <c r="D46" s="263"/>
      <c r="E46" s="263"/>
      <c r="F46" s="263"/>
      <c r="G46" s="2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5"/>
      <c r="B47" s="266"/>
      <c r="C47" s="185"/>
      <c r="D47" s="265"/>
      <c r="E47" s="265"/>
      <c r="F47" s="265"/>
      <c r="G47" s="265"/>
      <c r="AG47" t="s">
        <v>152</v>
      </c>
    </row>
    <row r="48" spans="1:60" x14ac:dyDescent="0.2">
      <c r="A48" s="265"/>
      <c r="B48" s="266"/>
      <c r="C48" s="266"/>
      <c r="D48" s="265"/>
      <c r="E48" s="265"/>
      <c r="F48" s="265"/>
      <c r="G48" s="265"/>
    </row>
    <row r="49" spans="1:7" x14ac:dyDescent="0.2">
      <c r="A49" s="265"/>
      <c r="B49" s="266"/>
      <c r="C49" s="266"/>
      <c r="D49" s="265"/>
      <c r="E49" s="265"/>
      <c r="F49" s="265"/>
      <c r="G49" s="265"/>
    </row>
    <row r="50" spans="1:7" x14ac:dyDescent="0.2">
      <c r="A50" s="265"/>
      <c r="B50" s="266"/>
      <c r="C50" s="266"/>
      <c r="D50" s="265"/>
      <c r="E50" s="265"/>
      <c r="F50" s="265"/>
      <c r="G50" s="265"/>
    </row>
    <row r="51" spans="1:7" x14ac:dyDescent="0.2">
      <c r="A51" s="265"/>
      <c r="B51" s="266"/>
      <c r="C51" s="266"/>
      <c r="D51" s="265"/>
      <c r="E51" s="265"/>
      <c r="F51" s="265"/>
      <c r="G51" s="265"/>
    </row>
    <row r="52" spans="1:7" x14ac:dyDescent="0.2">
      <c r="D52" s="10"/>
    </row>
    <row r="53" spans="1:7" x14ac:dyDescent="0.2">
      <c r="D53" s="10"/>
    </row>
    <row r="54" spans="1:7" x14ac:dyDescent="0.2">
      <c r="D54" s="10"/>
    </row>
    <row r="55" spans="1:7" x14ac:dyDescent="0.2">
      <c r="D55" s="10"/>
    </row>
    <row r="56" spans="1:7" x14ac:dyDescent="0.2">
      <c r="D56" s="10"/>
    </row>
    <row r="57" spans="1:7" x14ac:dyDescent="0.2">
      <c r="D57" s="10"/>
    </row>
    <row r="58" spans="1:7" x14ac:dyDescent="0.2">
      <c r="D58" s="10"/>
    </row>
    <row r="59" spans="1:7" x14ac:dyDescent="0.2">
      <c r="D59" s="10"/>
    </row>
    <row r="60" spans="1:7" x14ac:dyDescent="0.2">
      <c r="D60" s="10"/>
    </row>
    <row r="61" spans="1:7" x14ac:dyDescent="0.2">
      <c r="D61" s="10"/>
    </row>
    <row r="62" spans="1:7" x14ac:dyDescent="0.2">
      <c r="D62" s="10"/>
    </row>
    <row r="63" spans="1:7" x14ac:dyDescent="0.2">
      <c r="D63" s="10"/>
    </row>
    <row r="64" spans="1:7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algorithmName="SHA-512" hashValue="0tPaPXcHdo4xKQm4KgZlpr5hCreBEjggJ/cjvXFndGfWk4+kJv8Z5J3xStvfzU2F01dq6ZYXIVKB083cmN+VGw==" saltValue="Ybv2nRcYv+NJzlwNn8wf1w==" spinCount="100000" sheet="1" formatRows="0"/>
  <mergeCells count="5"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horizontalDpi="360" verticalDpi="36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List1</vt:lpstr>
      <vt:lpstr>Pokyny pro vyplnění</vt:lpstr>
      <vt:lpstr>Stavba</vt:lpstr>
      <vt:lpstr>VzorPolozky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03 Pol'!Názvy_tisku</vt:lpstr>
      <vt:lpstr>oadresa</vt:lpstr>
      <vt:lpstr>Stavba!Objednatel</vt:lpstr>
      <vt:lpstr>Stavba!Objekt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Szwed</dc:creator>
  <cp:lastModifiedBy>Chalupski Martin</cp:lastModifiedBy>
  <cp:lastPrinted>2019-03-19T12:27:02Z</cp:lastPrinted>
  <dcterms:created xsi:type="dcterms:W3CDTF">2009-04-08T07:15:50Z</dcterms:created>
  <dcterms:modified xsi:type="dcterms:W3CDTF">2025-09-09T09:19:29Z</dcterms:modified>
</cp:coreProperties>
</file>