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2"/>
  </bookViews>
  <sheets>
    <sheet name="Slepý rozpočet - Hillova" sheetId="1" r:id="rId1"/>
    <sheet name="Slepý rozpočet - Nad stromkem" sheetId="2" r:id="rId2"/>
    <sheet name="Slepý rozpočet - Sad nad Velkou" sheetId="3" r:id="rId3"/>
  </sheets>
  <definedNames/>
  <calcPr fullCalcOnLoad="1"/>
</workbook>
</file>

<file path=xl/sharedStrings.xml><?xml version="1.0" encoding="utf-8"?>
<sst xmlns="http://schemas.openxmlformats.org/spreadsheetml/2006/main" count="474" uniqueCount="140">
  <si>
    <t>T001</t>
  </si>
  <si>
    <t>T007</t>
  </si>
  <si>
    <t>Celkem</t>
  </si>
  <si>
    <t>Celkem bez DPH</t>
  </si>
  <si>
    <t>Celkem s DPH</t>
  </si>
  <si>
    <t>P230</t>
  </si>
  <si>
    <t>následná péče 1. rok</t>
  </si>
  <si>
    <t>následná péče 2. rok</t>
  </si>
  <si>
    <t>následná péče 3. rok</t>
  </si>
  <si>
    <t xml:space="preserve">následná péče 1. rok </t>
  </si>
  <si>
    <t xml:space="preserve">následná péče 3. rok </t>
  </si>
  <si>
    <t>ks</t>
  </si>
  <si>
    <t>MJ</t>
  </si>
  <si>
    <t>Množství</t>
  </si>
  <si>
    <t>Cena Kč/MJ</t>
  </si>
  <si>
    <t>m2</t>
  </si>
  <si>
    <t xml:space="preserve">Zelené hradby Opava - Hillova, Nad stromkem, sad nad Velkou </t>
  </si>
  <si>
    <t>přípravné práce</t>
  </si>
  <si>
    <t>bm</t>
  </si>
  <si>
    <t>realizace</t>
  </si>
  <si>
    <t>instalace kůlu, uvázání</t>
  </si>
  <si>
    <t>vlastní výsadba</t>
  </si>
  <si>
    <t>zálivka jamky vč. dovozu vody</t>
  </si>
  <si>
    <t>v Kč</t>
  </si>
  <si>
    <r>
      <t>vykopání jamky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(70x70x40 cm)</t>
    </r>
  </si>
  <si>
    <t>T001 - Polní cesta, prodloužená ulice Hillova</t>
  </si>
  <si>
    <t>T007 - Polní cesta Nad stromkem</t>
  </si>
  <si>
    <t>P230 - Sad nad Velkou</t>
  </si>
  <si>
    <t>zálivka jamky vč. dovozu vody min. 3x60l</t>
  </si>
  <si>
    <t>kg</t>
  </si>
  <si>
    <r>
      <t>vykopání jamky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(70x70x40 cm)</t>
    </r>
  </si>
  <si>
    <t>kontrola a oprava fixace 2x (jaro, podzim)</t>
  </si>
  <si>
    <t>odplevelení a nakypření zálivkové mísy 1x</t>
  </si>
  <si>
    <t>výchovný řez (v předjaří po podzimní výsadbě) 1x</t>
  </si>
  <si>
    <t>shrabání  a odvoz biomasy do 7 dní od seče 1x</t>
  </si>
  <si>
    <t>shrabání  a odvoz biomasy do 7 dní od seče 2x</t>
  </si>
  <si>
    <t>výchovný řez (oprava řezů, dokončení výchovných zásahů pro vytvoření stabilní koruny) 1x</t>
  </si>
  <si>
    <t>osivo k založení květnatého travobylinného porostu, směs dle PD - 5g/m2</t>
  </si>
  <si>
    <r>
      <t xml:space="preserve">vykopání jamky </t>
    </r>
    <r>
      <rPr>
        <sz val="11"/>
        <rFont val="Calibri"/>
        <family val="2"/>
      </rPr>
      <t>(70x70x40 cm)</t>
    </r>
  </si>
  <si>
    <t>vlastní výsadba bez výměny zeminy</t>
  </si>
  <si>
    <t>zálivka jamky vč. dovozu vody min. 60l/1 ks)</t>
  </si>
  <si>
    <t>instalace ochrany (nátěr do výšky 1,5m a drátěné pletivo o výšce min. 1,5m)</t>
  </si>
  <si>
    <t>SLEPÝ ROZPOČET PROJEKTU</t>
  </si>
  <si>
    <t xml:space="preserve"> </t>
  </si>
  <si>
    <t>instalace ochrany (nátěr do výšky 1m a drátěné pletivo o výšce min. 1,2m)</t>
  </si>
  <si>
    <t>frézovaný kůl průměru 7 cm, délky 250cm, dva ke každému dubu zimnímu</t>
  </si>
  <si>
    <t>ochranné drátěné pletivo o výšce min. 1,2m fixováno ke kůlům z vnější strany, dělka 180cm/1 strom</t>
  </si>
  <si>
    <t>spojovací laťka, 2ks/1strom</t>
  </si>
  <si>
    <t>frézovaný kůl průměru 6 cm, délky 250cm, dva ke každému výpěstku ovocného stromu</t>
  </si>
  <si>
    <r>
      <t xml:space="preserve">sazenice stromu alejového tvaru (půběžný kmen, nasazení koruny ve výšce min. 2,2m) s balem, ok 12-14 cm, VSK, 2x přesazovaný, druh: </t>
    </r>
    <r>
      <rPr>
        <b/>
        <sz val="11"/>
        <color indexed="8"/>
        <rFont val="Calibri"/>
        <family val="2"/>
      </rPr>
      <t>dub zimní (Quercus petraea)</t>
    </r>
  </si>
  <si>
    <t>zálivka jamky vč. dovozu vody min. 60l/1 ks</t>
  </si>
  <si>
    <t>frézovaný kůl průměru 7 cm, délky 250cm, dva ke každé třešni ptačí</t>
  </si>
  <si>
    <t>ochranné drátěné pletivo o výšce min. 1,5m, fixováno ke kůlům z vnější strany, dělka 180cm/1 strom</t>
  </si>
  <si>
    <t>široký textilní úvazek, 160cm/1strom (80cm 2x ke každému stromu)</t>
  </si>
  <si>
    <r>
      <t xml:space="preserve">sazenice ovocných stromů (150+), sazenice s balem, druh: </t>
    </r>
    <r>
      <rPr>
        <b/>
        <sz val="11"/>
        <color indexed="8"/>
        <rFont val="Calibri"/>
        <family val="2"/>
      </rPr>
      <t>třešeň ptačí (Prunus avium)</t>
    </r>
  </si>
  <si>
    <r>
      <t>Třešně</t>
    </r>
    <r>
      <rPr>
        <sz val="11"/>
        <color indexed="8"/>
        <rFont val="Calibri"/>
        <family val="2"/>
      </rPr>
      <t xml:space="preserve"> (</t>
    </r>
    <r>
      <rPr>
        <i/>
        <sz val="11"/>
        <color indexed="8"/>
        <rFont val="Calibri"/>
        <family val="2"/>
      </rPr>
      <t>Prunus sp.)</t>
    </r>
    <r>
      <rPr>
        <sz val="11"/>
        <color indexed="8"/>
        <rFont val="Calibri"/>
        <family val="2"/>
      </rPr>
      <t xml:space="preserve"> - celkem </t>
    </r>
    <r>
      <rPr>
        <b/>
        <sz val="11"/>
        <color indexed="8"/>
        <rFont val="Calibri"/>
        <family val="2"/>
      </rPr>
      <t xml:space="preserve">41ks </t>
    </r>
    <r>
      <rPr>
        <sz val="11"/>
        <color indexed="8"/>
        <rFont val="Calibri"/>
        <family val="2"/>
      </rPr>
      <t>(150+, prostokořenný)</t>
    </r>
  </si>
  <si>
    <r>
      <t>Višně</t>
    </r>
    <r>
      <rPr>
        <sz val="11"/>
        <color indexed="8"/>
        <rFont val="Calibri"/>
        <family val="2"/>
      </rPr>
      <t xml:space="preserve"> (</t>
    </r>
    <r>
      <rPr>
        <i/>
        <sz val="11"/>
        <color indexed="8"/>
        <rFont val="Calibri"/>
        <family val="2"/>
      </rPr>
      <t>Prunus cerasus)</t>
    </r>
    <r>
      <rPr>
        <sz val="11"/>
        <color indexed="8"/>
        <rFont val="Calibri"/>
        <family val="2"/>
      </rPr>
      <t xml:space="preserve"> - celkem </t>
    </r>
    <r>
      <rPr>
        <b/>
        <sz val="11"/>
        <color indexed="8"/>
        <rFont val="Calibri"/>
        <family val="2"/>
      </rPr>
      <t xml:space="preserve">45ks </t>
    </r>
    <r>
      <rPr>
        <sz val="11"/>
        <color indexed="8"/>
        <rFont val="Calibri"/>
        <family val="2"/>
      </rPr>
      <t>(150+, prostokořenný)</t>
    </r>
  </si>
  <si>
    <r>
      <t xml:space="preserve">Slivoně </t>
    </r>
    <r>
      <rPr>
        <sz val="11"/>
        <color indexed="8"/>
        <rFont val="Calibri"/>
        <family val="2"/>
      </rPr>
      <t>(</t>
    </r>
    <r>
      <rPr>
        <i/>
        <sz val="11"/>
        <color indexed="8"/>
        <rFont val="Calibri"/>
        <family val="2"/>
      </rPr>
      <t>Prunus domestica)</t>
    </r>
    <r>
      <rPr>
        <sz val="11"/>
        <color indexed="8"/>
        <rFont val="Calibri"/>
        <family val="2"/>
      </rPr>
      <t xml:space="preserve"> - celkem </t>
    </r>
    <r>
      <rPr>
        <b/>
        <sz val="11"/>
        <color indexed="8"/>
        <rFont val="Calibri"/>
        <family val="2"/>
      </rPr>
      <t xml:space="preserve">45ks </t>
    </r>
    <r>
      <rPr>
        <sz val="11"/>
        <color indexed="8"/>
        <rFont val="Calibri"/>
        <family val="2"/>
      </rPr>
      <t>(150+, prostokořenný)</t>
    </r>
  </si>
  <si>
    <r>
      <t>Jabloně</t>
    </r>
    <r>
      <rPr>
        <sz val="11"/>
        <color indexed="8"/>
        <rFont val="Calibri"/>
        <family val="2"/>
      </rPr>
      <t xml:space="preserve"> (</t>
    </r>
    <r>
      <rPr>
        <i/>
        <sz val="11"/>
        <color indexed="8"/>
        <rFont val="Calibri"/>
        <family val="2"/>
      </rPr>
      <t>Malus sp</t>
    </r>
    <r>
      <rPr>
        <sz val="11"/>
        <color indexed="8"/>
        <rFont val="Calibri"/>
        <family val="2"/>
      </rPr>
      <t xml:space="preserve">.) – celkem </t>
    </r>
    <r>
      <rPr>
        <b/>
        <sz val="11"/>
        <color indexed="8"/>
        <rFont val="Calibri"/>
        <family val="2"/>
      </rPr>
      <t xml:space="preserve">14ks </t>
    </r>
    <r>
      <rPr>
        <sz val="11"/>
        <color indexed="8"/>
        <rFont val="Calibri"/>
        <family val="2"/>
      </rPr>
      <t>(150+, prostokořenný)</t>
    </r>
  </si>
  <si>
    <r>
      <t xml:space="preserve">Hrušně </t>
    </r>
    <r>
      <rPr>
        <sz val="11"/>
        <color indexed="8"/>
        <rFont val="Calibri"/>
        <family val="2"/>
      </rPr>
      <t>(</t>
    </r>
    <r>
      <rPr>
        <i/>
        <sz val="11"/>
        <color indexed="8"/>
        <rFont val="Calibri"/>
        <family val="2"/>
      </rPr>
      <t>Pyrus sp</t>
    </r>
    <r>
      <rPr>
        <sz val="11"/>
        <color indexed="8"/>
        <rFont val="Calibri"/>
        <family val="2"/>
      </rPr>
      <t xml:space="preserve">.) – celkem </t>
    </r>
    <r>
      <rPr>
        <b/>
        <sz val="11"/>
        <color indexed="8"/>
        <rFont val="Calibri"/>
        <family val="2"/>
      </rPr>
      <t xml:space="preserve">7ks </t>
    </r>
    <r>
      <rPr>
        <sz val="11"/>
        <color indexed="8"/>
        <rFont val="Calibri"/>
        <family val="2"/>
      </rPr>
      <t>(150+, prostokořenný)</t>
    </r>
  </si>
  <si>
    <t xml:space="preserve">založení květnatého travobylinného porostu výsevem v rovině a ve svahu do 1:5 </t>
  </si>
  <si>
    <t xml:space="preserve">uválcování květnatého travobylinného porostu v rovině nebo svahu do 1:5 </t>
  </si>
  <si>
    <t>první kosení květnatého travobylinného porostu lištovou nebo portálovou sekačkou při výšce porostu 20 cm 1x</t>
  </si>
  <si>
    <t>kosení květnatého travobylinného porostu lištovou nebo portálovou sekačkou 2x (první seč po odkvětu kopretin - přelom května až června, druhá seč - přelomu července až srpna)</t>
  </si>
  <si>
    <t xml:space="preserve">kosení květnatého travobylinného porostu lištovou nebo portálovou sekačkou 1x </t>
  </si>
  <si>
    <t>vytýčení výsadby v terénu</t>
  </si>
  <si>
    <t>zhotovení výsadbového plánu - rozmístění daných druhů a jejich odrůd dle situace v projektové dokumentaci (rozmístění výpěstků bude schváleno objednatelem před vytýčením výsadeb v terénu)</t>
  </si>
  <si>
    <t>ha</t>
  </si>
  <si>
    <t xml:space="preserve">odrůda ´Bopardská´ </t>
  </si>
  <si>
    <t xml:space="preserve">odrůda ´Dönissenova´ </t>
  </si>
  <si>
    <t xml:space="preserve">odrůda ´Droganova´ </t>
  </si>
  <si>
    <t xml:space="preserve">odrůda ´Germersdorfská´ </t>
  </si>
  <si>
    <t xml:space="preserve">odrůda ´Hedelfingenská´ </t>
  </si>
  <si>
    <t xml:space="preserve">odrůda ´Chlumecká raná´ </t>
  </si>
  <si>
    <t xml:space="preserve">odrůda ´Karešova´ </t>
  </si>
  <si>
    <t xml:space="preserve">odrůda ´Kaštánka´ </t>
  </si>
  <si>
    <t xml:space="preserve">odrůda ´Lyonská´ </t>
  </si>
  <si>
    <t xml:space="preserve">odrůda ´Napoleonova´ </t>
  </si>
  <si>
    <t xml:space="preserve">odrůda ´Rychlice německá´ </t>
  </si>
  <si>
    <t xml:space="preserve">odrůda ´Troprichterova´ </t>
  </si>
  <si>
    <t xml:space="preserve">odrůda ´Velká černá chrupka´ </t>
  </si>
  <si>
    <t xml:space="preserve">odrůda ´Vlkova´ </t>
  </si>
  <si>
    <t xml:space="preserve">odrůda ´Amarelka královská´ </t>
  </si>
  <si>
    <t xml:space="preserve">odrůda ´Královna Hortenzie´ </t>
  </si>
  <si>
    <t xml:space="preserve">odrůda ´Köröšská´ </t>
  </si>
  <si>
    <t xml:space="preserve">odrůda ´Sladkovišeň raná´ </t>
  </si>
  <si>
    <t xml:space="preserve">odrůda ´Vackova´ </t>
  </si>
  <si>
    <t xml:space="preserve">odrůda ´Anna spät´ </t>
  </si>
  <si>
    <t xml:space="preserve">odrůda ´Althanova renkloda´ </t>
  </si>
  <si>
    <t xml:space="preserve">odrůda ´Černošická´ </t>
  </si>
  <si>
    <t xml:space="preserve">odrůda ´Durancie´ </t>
  </si>
  <si>
    <t xml:space="preserve">odrůda ´Malvazinka´ </t>
  </si>
  <si>
    <t xml:space="preserve">odrůda ´Mirabelka nancyská´ </t>
  </si>
  <si>
    <t xml:space="preserve">odrůda ´Ontario´ </t>
  </si>
  <si>
    <t xml:space="preserve">odrůda ´Oulinská´ </t>
  </si>
  <si>
    <t xml:space="preserve">odrůda ´Špendlík žlutý´ </t>
  </si>
  <si>
    <t xml:space="preserve">odrůda ´Švestka domácí´ </t>
  </si>
  <si>
    <t xml:space="preserve">odrůda ´Viktorie´ </t>
  </si>
  <si>
    <t xml:space="preserve">odrůda ´Wangenheimova švestka´ </t>
  </si>
  <si>
    <t xml:space="preserve">odrůda ´Astrachán červený´ </t>
  </si>
  <si>
    <t xml:space="preserve">odrůda ´Batul´ </t>
  </si>
  <si>
    <t xml:space="preserve">odrůda ´Blenheimská reneta´ </t>
  </si>
  <si>
    <t xml:space="preserve">odrůda ´Borovinka´ </t>
  </si>
  <si>
    <t xml:space="preserve">odrůda ´Boskoopské´ </t>
  </si>
  <si>
    <t xml:space="preserve">odrůda ´Gascoygneho šarlatové´ </t>
  </si>
  <si>
    <t xml:space="preserve">odrůda ´Grávštýnské´ </t>
  </si>
  <si>
    <t xml:space="preserve">odrůda ´Jadernička moravská´ </t>
  </si>
  <si>
    <t xml:space="preserve">odrůda ´Kalvil červený podzimní´ </t>
  </si>
  <si>
    <t xml:space="preserve">odrůda ´Malinové holovouské´ </t>
  </si>
  <si>
    <t xml:space="preserve">odrůda ´Malinové hornokrajské´ </t>
  </si>
  <si>
    <t xml:space="preserve">odrůda ´Míšeňské´ </t>
  </si>
  <si>
    <t xml:space="preserve">odrůda ´Panenské české´ </t>
  </si>
  <si>
    <t xml:space="preserve">odrůda ´Sudetská reneta´ </t>
  </si>
  <si>
    <t xml:space="preserve">odrůda ´Kozačka stuttgartská´ </t>
  </si>
  <si>
    <t xml:space="preserve">odrůda ´Krvavka letní´ </t>
  </si>
  <si>
    <t xml:space="preserve">odrůda ´Mechelenská´ </t>
  </si>
  <si>
    <t xml:space="preserve">odrůda ´Muškatelka šedá´ </t>
  </si>
  <si>
    <t xml:space="preserve">odrůda ´Nagevicova´ </t>
  </si>
  <si>
    <t xml:space="preserve">odrůda ´Pstružka´ </t>
  </si>
  <si>
    <t xml:space="preserve">odrůda ´Špinka´ </t>
  </si>
  <si>
    <t>instalace ochrany (nátěr kmene do výšky 1m a kovové pletivo do výšky min. 1,2m)</t>
  </si>
  <si>
    <t>vytýčení výsadby s ohledem na aktuální stav ploch výsadby po odstranění stávajících stromů (odstranění zajišťuje investor)</t>
  </si>
  <si>
    <t>všeobecné konstrukce a práce</t>
  </si>
  <si>
    <t>kus</t>
  </si>
  <si>
    <t>pomocný materiál (vázací drát,hřebíky,nátěr - repelentní přípravek na dřeviny proti letnímu a zimnímu okusu zvěří a ohryzu krčku sazenic drobnými hlodavci)</t>
  </si>
  <si>
    <t>pomocný materiál (vázací drát, hřebíky, nátěr - repelentní přípravek na dřeviny proti letnímu a zimnímu okusu zvěří a ohryzu krčku sazenic drobnými hlodavci)</t>
  </si>
  <si>
    <t>geodetické vytýčení hranice předmětných pozemků</t>
  </si>
  <si>
    <t xml:space="preserve">REKAPITULACE - Souhrnná tabulka </t>
  </si>
  <si>
    <t>Celkem realizace</t>
  </si>
  <si>
    <t>celkem následná péče</t>
  </si>
  <si>
    <t>Celkem všeobecné konstrukce a práce</t>
  </si>
  <si>
    <t>Celkem přípravné práce</t>
  </si>
  <si>
    <t>Celkem následná péče</t>
  </si>
  <si>
    <t>dodávka o osazení informační tabule s uvedením názvu akce, investora, zhotovitele, termínu realizace a kontaktu na zodpovědnou osobu zhotovitele</t>
  </si>
  <si>
    <t>zajištění vyjádření k existenci sítí, v případě výskytu pak jejich vytyčení</t>
  </si>
  <si>
    <t>dokumentace skutečného provedení (geodetické zaměření, doklady k předání a převzetí díla, zápis o shodě s projektovaným sortimentem rostlin a dodržení kvalitativních parametrů určených projektovou dokumentací)</t>
  </si>
  <si>
    <t xml:space="preserve">vyhotovení pasportu nově vysazených stromů </t>
  </si>
  <si>
    <t>náklady zhotovitele spojené s prováděním výsadeb - čištění znečištěných komunikací, dopravní značení, ochrana chodců a cyklistů, náklady na zajištění meziskládek, oplocení uloženého materiálu atd.</t>
  </si>
  <si>
    <t>povinná rezerva na nepředvídatelné práce</t>
  </si>
  <si>
    <t>kosení travnatých pásů 2x pomocí křovinořezu bez sběru biomasy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</si>
</sst>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  <numFmt numFmtId="172" formatCode="0.0000"/>
    <numFmt numFmtId="173" formatCode="0.000000"/>
    <numFmt numFmtId="174" formatCode="0.00000"/>
    <numFmt numFmtId="175" formatCode="_-* #,##0.000\ _K_č_-;\-* #,##0.000\ _K_č_-;_-* &quot;-&quot;??\ _K_č_-;_-@_-"/>
    <numFmt numFmtId="176" formatCode="_-* #,##0.0000\ _K_č_-;\-* #,##0.0000\ _K_č_-;_-* &quot;-&quot;??\ _K_č_-;_-@_-"/>
    <numFmt numFmtId="177" formatCode="_-* #,##0.0\ _K_č_-;\-* #,##0.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 CE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31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1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2" fontId="49" fillId="33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3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31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31" fillId="0" borderId="12" xfId="0" applyFont="1" applyBorder="1" applyAlignment="1">
      <alignment/>
    </xf>
    <xf numFmtId="0" fontId="31" fillId="4" borderId="12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right"/>
    </xf>
    <xf numFmtId="43" fontId="0" fillId="33" borderId="10" xfId="34" applyFont="1" applyFill="1" applyBorder="1" applyAlignment="1">
      <alignment horizontal="center"/>
    </xf>
    <xf numFmtId="43" fontId="0" fillId="0" borderId="10" xfId="34" applyFont="1" applyBorder="1" applyAlignment="1">
      <alignment horizontal="center" vertical="center"/>
    </xf>
    <xf numFmtId="43" fontId="0" fillId="0" borderId="10" xfId="34" applyFont="1" applyFill="1" applyBorder="1" applyAlignment="1">
      <alignment horizontal="center" vertical="center"/>
    </xf>
    <xf numFmtId="43" fontId="0" fillId="0" borderId="10" xfId="34" applyFont="1" applyFill="1" applyBorder="1" applyAlignment="1">
      <alignment horizontal="center"/>
    </xf>
    <xf numFmtId="43" fontId="31" fillId="6" borderId="13" xfId="34" applyFont="1" applyFill="1" applyBorder="1" applyAlignment="1">
      <alignment horizontal="right"/>
    </xf>
    <xf numFmtId="43" fontId="31" fillId="6" borderId="11" xfId="34" applyFont="1" applyFill="1" applyBorder="1" applyAlignment="1">
      <alignment horizontal="center" vertical="center"/>
    </xf>
    <xf numFmtId="43" fontId="31" fillId="6" borderId="10" xfId="34" applyFont="1" applyFill="1" applyBorder="1" applyAlignment="1">
      <alignment horizontal="center" vertical="center"/>
    </xf>
    <xf numFmtId="43" fontId="0" fillId="0" borderId="10" xfId="34" applyFont="1" applyBorder="1" applyAlignment="1">
      <alignment/>
    </xf>
    <xf numFmtId="43" fontId="0" fillId="0" borderId="10" xfId="34" applyFont="1" applyFill="1" applyBorder="1" applyAlignment="1">
      <alignment/>
    </xf>
    <xf numFmtId="43" fontId="0" fillId="0" borderId="10" xfId="34" applyFont="1" applyFill="1" applyBorder="1" applyAlignment="1">
      <alignment vertical="center"/>
    </xf>
    <xf numFmtId="43" fontId="31" fillId="33" borderId="10" xfId="34" applyNumberFormat="1" applyFont="1" applyFill="1" applyBorder="1" applyAlignment="1">
      <alignment horizontal="center" vertical="center"/>
    </xf>
    <xf numFmtId="43" fontId="31" fillId="4" borderId="13" xfId="34" applyNumberFormat="1" applyFont="1" applyFill="1" applyBorder="1" applyAlignment="1">
      <alignment horizontal="center" vertical="center"/>
    </xf>
    <xf numFmtId="43" fontId="31" fillId="4" borderId="11" xfId="34" applyNumberFormat="1" applyFont="1" applyFill="1" applyBorder="1" applyAlignment="1">
      <alignment horizontal="center" vertical="center"/>
    </xf>
    <xf numFmtId="43" fontId="0" fillId="0" borderId="10" xfId="34" applyNumberFormat="1" applyFont="1" applyBorder="1" applyAlignment="1">
      <alignment vertical="center"/>
    </xf>
    <xf numFmtId="43" fontId="0" fillId="0" borderId="10" xfId="34" applyNumberFormat="1" applyFont="1" applyFill="1" applyBorder="1" applyAlignment="1">
      <alignment vertical="center"/>
    </xf>
    <xf numFmtId="43" fontId="31" fillId="4" borderId="12" xfId="34" applyNumberFormat="1" applyFont="1" applyFill="1" applyBorder="1" applyAlignment="1">
      <alignment horizontal="right" vertical="center"/>
    </xf>
    <xf numFmtId="43" fontId="31" fillId="4" borderId="13" xfId="34" applyNumberFormat="1" applyFont="1" applyFill="1" applyBorder="1" applyAlignment="1">
      <alignment horizontal="right" vertical="center"/>
    </xf>
    <xf numFmtId="43" fontId="31" fillId="4" borderId="11" xfId="34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/>
    </xf>
    <xf numFmtId="0" fontId="31" fillId="4" borderId="12" xfId="0" applyFont="1" applyFill="1" applyBorder="1" applyAlignment="1">
      <alignment horizontal="right"/>
    </xf>
    <xf numFmtId="0" fontId="31" fillId="4" borderId="13" xfId="0" applyFont="1" applyFill="1" applyBorder="1" applyAlignment="1">
      <alignment horizontal="right"/>
    </xf>
    <xf numFmtId="43" fontId="31" fillId="4" borderId="11" xfId="0" applyNumberFormat="1" applyFont="1" applyFill="1" applyBorder="1" applyAlignment="1">
      <alignment horizontal="right"/>
    </xf>
    <xf numFmtId="43" fontId="31" fillId="4" borderId="10" xfId="34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43" fontId="31" fillId="4" borderId="10" xfId="34" applyNumberFormat="1" applyFont="1" applyFill="1" applyBorder="1" applyAlignment="1">
      <alignment vertical="center"/>
    </xf>
    <xf numFmtId="43" fontId="31" fillId="4" borderId="10" xfId="0" applyNumberFormat="1" applyFont="1" applyFill="1" applyBorder="1" applyAlignment="1">
      <alignment/>
    </xf>
    <xf numFmtId="43" fontId="31" fillId="4" borderId="11" xfId="34" applyFont="1" applyFill="1" applyBorder="1" applyAlignment="1">
      <alignment/>
    </xf>
    <xf numFmtId="43" fontId="0" fillId="0" borderId="10" xfId="34" applyFont="1" applyFill="1" applyBorder="1" applyAlignment="1">
      <alignment horizontal="center" vertical="center"/>
    </xf>
    <xf numFmtId="43" fontId="0" fillId="0" borderId="10" xfId="34" applyFont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43" fontId="31" fillId="4" borderId="11" xfId="0" applyNumberFormat="1" applyFont="1" applyFill="1" applyBorder="1" applyAlignment="1">
      <alignment horizontal="center"/>
    </xf>
    <xf numFmtId="43" fontId="31" fillId="5" borderId="10" xfId="0" applyNumberFormat="1" applyFont="1" applyFill="1" applyBorder="1" applyAlignment="1">
      <alignment horizontal="center"/>
    </xf>
    <xf numFmtId="43" fontId="31" fillId="6" borderId="10" xfId="0" applyNumberFormat="1" applyFont="1" applyFill="1" applyBorder="1" applyAlignment="1">
      <alignment horizontal="center"/>
    </xf>
    <xf numFmtId="43" fontId="25" fillId="4" borderId="11" xfId="0" applyNumberFormat="1" applyFont="1" applyFill="1" applyBorder="1" applyAlignment="1">
      <alignment/>
    </xf>
    <xf numFmtId="43" fontId="25" fillId="5" borderId="10" xfId="0" applyNumberFormat="1" applyFont="1" applyFill="1" applyBorder="1" applyAlignment="1">
      <alignment/>
    </xf>
    <xf numFmtId="43" fontId="25" fillId="6" borderId="10" xfId="0" applyNumberFormat="1" applyFont="1" applyFill="1" applyBorder="1" applyAlignment="1">
      <alignment/>
    </xf>
    <xf numFmtId="43" fontId="25" fillId="4" borderId="10" xfId="0" applyNumberFormat="1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1" fillId="0" borderId="13" xfId="0" applyFont="1" applyBorder="1" applyAlignment="1">
      <alignment/>
    </xf>
    <xf numFmtId="0" fontId="51" fillId="0" borderId="11" xfId="0" applyFont="1" applyBorder="1" applyAlignment="1">
      <alignment/>
    </xf>
    <xf numFmtId="43" fontId="50" fillId="16" borderId="10" xfId="0" applyNumberFormat="1" applyFont="1" applyFill="1" applyBorder="1" applyAlignment="1">
      <alignment/>
    </xf>
    <xf numFmtId="43" fontId="50" fillId="17" borderId="10" xfId="0" applyNumberFormat="1" applyFont="1" applyFill="1" applyBorder="1" applyAlignment="1">
      <alignment/>
    </xf>
    <xf numFmtId="43" fontId="50" fillId="18" borderId="10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/>
    </xf>
    <xf numFmtId="43" fontId="0" fillId="7" borderId="10" xfId="34" applyFont="1" applyFill="1" applyBorder="1" applyAlignment="1" applyProtection="1">
      <alignment horizontal="center"/>
      <protection locked="0"/>
    </xf>
    <xf numFmtId="43" fontId="0" fillId="7" borderId="17" xfId="34" applyFont="1" applyFill="1" applyBorder="1" applyAlignment="1" applyProtection="1">
      <alignment horizontal="center"/>
      <protection locked="0"/>
    </xf>
    <xf numFmtId="43" fontId="0" fillId="7" borderId="10" xfId="34" applyFont="1" applyFill="1" applyBorder="1" applyAlignment="1" applyProtection="1">
      <alignment horizontal="center" vertical="center"/>
      <protection locked="0"/>
    </xf>
    <xf numFmtId="43" fontId="2" fillId="7" borderId="10" xfId="34" applyFont="1" applyFill="1" applyBorder="1" applyAlignment="1" applyProtection="1">
      <alignment horizontal="center" vertical="center"/>
      <protection locked="0"/>
    </xf>
    <xf numFmtId="0" fontId="52" fillId="18" borderId="0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2" fillId="17" borderId="0" xfId="0" applyFont="1" applyFill="1" applyBorder="1" applyAlignment="1">
      <alignment/>
    </xf>
    <xf numFmtId="0" fontId="52" fillId="17" borderId="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52" fillId="16" borderId="18" xfId="0" applyFont="1" applyFill="1" applyBorder="1" applyAlignment="1">
      <alignment/>
    </xf>
    <xf numFmtId="0" fontId="52" fillId="16" borderId="0" xfId="0" applyFont="1" applyFill="1" applyBorder="1" applyAlignment="1">
      <alignment/>
    </xf>
    <xf numFmtId="0" fontId="52" fillId="16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43" fontId="0" fillId="7" borderId="10" xfId="34" applyNumberFormat="1" applyFont="1" applyFill="1" applyBorder="1" applyAlignment="1" applyProtection="1">
      <alignment vertical="center"/>
      <protection locked="0"/>
    </xf>
    <xf numFmtId="43" fontId="0" fillId="7" borderId="10" xfId="34" applyNumberFormat="1" applyFont="1" applyFill="1" applyBorder="1" applyAlignment="1" applyProtection="1">
      <alignment horizontal="center" vertical="center"/>
      <protection locked="0"/>
    </xf>
    <xf numFmtId="43" fontId="0" fillId="0" borderId="10" xfId="34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43" fontId="0" fillId="33" borderId="10" xfId="34" applyNumberFormat="1" applyFont="1" applyFill="1" applyBorder="1" applyAlignment="1">
      <alignment horizontal="center" vertical="center"/>
    </xf>
    <xf numFmtId="43" fontId="0" fillId="7" borderId="17" xfId="34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>
      <alignment horizontal="left"/>
    </xf>
    <xf numFmtId="43" fontId="0" fillId="33" borderId="10" xfId="34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6" borderId="13" xfId="0" applyFont="1" applyFill="1" applyBorder="1" applyAlignment="1">
      <alignment horizontal="center"/>
    </xf>
    <xf numFmtId="0" fontId="31" fillId="6" borderId="13" xfId="0" applyFont="1" applyFill="1" applyBorder="1" applyAlignment="1">
      <alignment horizontal="center"/>
    </xf>
    <xf numFmtId="43" fontId="31" fillId="6" borderId="13" xfId="34" applyFont="1" applyFill="1" applyBorder="1" applyAlignment="1">
      <alignment horizontal="center"/>
    </xf>
    <xf numFmtId="43" fontId="31" fillId="6" borderId="11" xfId="34" applyFont="1" applyFill="1" applyBorder="1" applyAlignment="1">
      <alignment horizontal="center"/>
    </xf>
    <xf numFmtId="2" fontId="31" fillId="6" borderId="13" xfId="0" applyNumberFormat="1" applyFont="1" applyFill="1" applyBorder="1" applyAlignment="1">
      <alignment horizontal="right" vertical="center"/>
    </xf>
    <xf numFmtId="0" fontId="31" fillId="6" borderId="13" xfId="0" applyFont="1" applyFill="1" applyBorder="1" applyAlignment="1">
      <alignment horizontal="right" vertical="center"/>
    </xf>
    <xf numFmtId="43" fontId="31" fillId="6" borderId="10" xfId="34" applyFont="1" applyFill="1" applyBorder="1" applyAlignment="1">
      <alignment horizontal="center"/>
    </xf>
    <xf numFmtId="0" fontId="31" fillId="6" borderId="13" xfId="0" applyFont="1" applyFill="1" applyBorder="1" applyAlignment="1">
      <alignment/>
    </xf>
    <xf numFmtId="43" fontId="31" fillId="6" borderId="13" xfId="34" applyFont="1" applyFill="1" applyBorder="1" applyAlignment="1">
      <alignment/>
    </xf>
    <xf numFmtId="0" fontId="31" fillId="5" borderId="12" xfId="0" applyFont="1" applyFill="1" applyBorder="1" applyAlignment="1">
      <alignment horizontal="right"/>
    </xf>
    <xf numFmtId="0" fontId="31" fillId="5" borderId="13" xfId="0" applyFont="1" applyFill="1" applyBorder="1" applyAlignment="1">
      <alignment horizontal="right"/>
    </xf>
    <xf numFmtId="43" fontId="31" fillId="5" borderId="11" xfId="0" applyNumberFormat="1" applyFont="1" applyFill="1" applyBorder="1" applyAlignment="1">
      <alignment horizontal="right"/>
    </xf>
    <xf numFmtId="43" fontId="31" fillId="5" borderId="10" xfId="0" applyNumberFormat="1" applyFont="1" applyFill="1" applyBorder="1" applyAlignment="1">
      <alignment/>
    </xf>
    <xf numFmtId="0" fontId="31" fillId="5" borderId="12" xfId="0" applyFont="1" applyFill="1" applyBorder="1" applyAlignment="1">
      <alignment/>
    </xf>
    <xf numFmtId="0" fontId="31" fillId="5" borderId="13" xfId="0" applyFont="1" applyFill="1" applyBorder="1" applyAlignment="1">
      <alignment/>
    </xf>
    <xf numFmtId="43" fontId="31" fillId="5" borderId="11" xfId="0" applyNumberFormat="1" applyFont="1" applyFill="1" applyBorder="1" applyAlignment="1">
      <alignment/>
    </xf>
    <xf numFmtId="43" fontId="31" fillId="5" borderId="10" xfId="34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3" xfId="0" applyFont="1" applyFill="1" applyBorder="1" applyAlignment="1">
      <alignment horizontal="center"/>
    </xf>
    <xf numFmtId="43" fontId="31" fillId="5" borderId="13" xfId="34" applyNumberFormat="1" applyFont="1" applyFill="1" applyBorder="1" applyAlignment="1">
      <alignment horizontal="center" vertical="center"/>
    </xf>
    <xf numFmtId="43" fontId="31" fillId="5" borderId="11" xfId="34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43" fontId="31" fillId="34" borderId="10" xfId="0" applyNumberFormat="1" applyFont="1" applyFill="1" applyBorder="1" applyAlignment="1">
      <alignment horizontal="center"/>
    </xf>
    <xf numFmtId="43" fontId="50" fillId="35" borderId="10" xfId="34" applyFont="1" applyFill="1" applyBorder="1" applyAlignment="1">
      <alignment horizontal="center"/>
    </xf>
    <xf numFmtId="43" fontId="50" fillId="35" borderId="10" xfId="34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31" fillId="0" borderId="18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33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31" fillId="4" borderId="12" xfId="0" applyFont="1" applyFill="1" applyBorder="1" applyAlignment="1">
      <alignment horizontal="left"/>
    </xf>
    <xf numFmtId="0" fontId="31" fillId="4" borderId="13" xfId="0" applyFont="1" applyFill="1" applyBorder="1" applyAlignment="1">
      <alignment horizontal="left"/>
    </xf>
    <xf numFmtId="0" fontId="31" fillId="4" borderId="11" xfId="0" applyFont="1" applyFill="1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5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31" fillId="5" borderId="12" xfId="0" applyFont="1" applyFill="1" applyBorder="1" applyAlignment="1">
      <alignment horizontal="left"/>
    </xf>
    <xf numFmtId="0" fontId="31" fillId="5" borderId="13" xfId="0" applyFont="1" applyFill="1" applyBorder="1" applyAlignment="1">
      <alignment horizontal="left"/>
    </xf>
    <xf numFmtId="0" fontId="31" fillId="5" borderId="11" xfId="0" applyFont="1" applyFill="1" applyBorder="1" applyAlignment="1">
      <alignment horizontal="left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31" fillId="6" borderId="10" xfId="0" applyFont="1" applyFill="1" applyBorder="1" applyAlignment="1">
      <alignment horizontal="left"/>
    </xf>
    <xf numFmtId="0" fontId="31" fillId="6" borderId="12" xfId="0" applyFont="1" applyFill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2" fillId="0" borderId="10" xfId="47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wrapText="1"/>
    </xf>
    <xf numFmtId="0" fontId="31" fillId="0" borderId="12" xfId="0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31" fillId="0" borderId="12" xfId="0" applyFont="1" applyBorder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AA65"/>
  <sheetViews>
    <sheetView zoomScale="80" zoomScaleNormal="80" zoomScalePageLayoutView="0" workbookViewId="0" topLeftCell="A1">
      <selection activeCell="F23" sqref="F23"/>
    </sheetView>
  </sheetViews>
  <sheetFormatPr defaultColWidth="9.140625" defaultRowHeight="15"/>
  <cols>
    <col min="3" max="3" width="29.8515625" style="0" customWidth="1"/>
    <col min="4" max="6" width="15.7109375" style="0" customWidth="1"/>
    <col min="7" max="8" width="18.7109375" style="0" customWidth="1"/>
    <col min="9" max="9" width="5.8515625" style="0" customWidth="1"/>
    <col min="10" max="10" width="9.8515625" style="0" customWidth="1"/>
    <col min="11" max="11" width="10.8515625" style="0" customWidth="1"/>
    <col min="12" max="12" width="13.8515625" style="0" customWidth="1"/>
    <col min="13" max="13" width="11.140625" style="0" customWidth="1"/>
    <col min="14" max="14" width="9.421875" style="0" customWidth="1"/>
    <col min="15" max="15" width="11.421875" style="0" customWidth="1"/>
    <col min="16" max="16" width="16.421875" style="0" customWidth="1"/>
    <col min="17" max="17" width="13.140625" style="0" customWidth="1"/>
    <col min="18" max="18" width="6.421875" style="0" customWidth="1"/>
    <col min="21" max="21" width="17.57421875" style="0" customWidth="1"/>
    <col min="22" max="22" width="12.00390625" style="0" customWidth="1"/>
    <col min="23" max="23" width="9.28125" style="0" customWidth="1"/>
    <col min="24" max="24" width="12.421875" style="0" customWidth="1"/>
    <col min="25" max="25" width="15.421875" style="0" customWidth="1"/>
    <col min="26" max="26" width="14.00390625" style="0" customWidth="1"/>
  </cols>
  <sheetData>
    <row r="1" spans="1:4" ht="23.25">
      <c r="A1" s="20" t="s">
        <v>42</v>
      </c>
      <c r="B1" s="20"/>
      <c r="D1" s="29" t="s">
        <v>23</v>
      </c>
    </row>
    <row r="2" spans="1:5" ht="14.25">
      <c r="A2" s="19" t="s">
        <v>16</v>
      </c>
      <c r="B2" s="19"/>
      <c r="C2" s="19"/>
      <c r="D2" s="19"/>
      <c r="E2" s="19"/>
    </row>
    <row r="4" spans="1:8" ht="15">
      <c r="A4" s="192" t="s">
        <v>127</v>
      </c>
      <c r="B4" s="192"/>
      <c r="C4" s="192"/>
      <c r="D4" s="192"/>
      <c r="E4" s="192"/>
      <c r="F4" s="192"/>
      <c r="G4" s="192"/>
      <c r="H4" s="192"/>
    </row>
    <row r="5" spans="1:8" ht="14.25">
      <c r="A5" s="55"/>
      <c r="B5" s="35"/>
      <c r="C5" s="36"/>
      <c r="D5" s="4" t="s">
        <v>0</v>
      </c>
      <c r="E5" s="2" t="s">
        <v>1</v>
      </c>
      <c r="F5" s="2" t="s">
        <v>5</v>
      </c>
      <c r="G5" s="2" t="s">
        <v>3</v>
      </c>
      <c r="H5" s="2" t="s">
        <v>4</v>
      </c>
    </row>
    <row r="6" spans="1:8" ht="14.25">
      <c r="A6" s="49" t="s">
        <v>122</v>
      </c>
      <c r="B6" s="35"/>
      <c r="C6" s="36"/>
      <c r="D6" s="98">
        <f>G24</f>
        <v>50000</v>
      </c>
      <c r="E6" s="99">
        <f>'Slepý rozpočet - Nad stromkem'!G9</f>
        <v>50000</v>
      </c>
      <c r="F6" s="100">
        <f>'Slepý rozpočet - Sad nad Velkou'!G9</f>
        <v>50000</v>
      </c>
      <c r="G6" s="165">
        <f aca="true" t="shared" si="0" ref="G6:G11">D6+E6+F6</f>
        <v>150000</v>
      </c>
      <c r="H6" s="165">
        <f aca="true" t="shared" si="1" ref="H6:H11">G6*1.21</f>
        <v>181500</v>
      </c>
    </row>
    <row r="7" spans="1:8" ht="14.25">
      <c r="A7" s="37" t="s">
        <v>17</v>
      </c>
      <c r="B7" s="38"/>
      <c r="C7" s="36"/>
      <c r="D7" s="101">
        <f>G26</f>
        <v>0</v>
      </c>
      <c r="E7" s="102">
        <f>'Slepý rozpočet - Nad stromkem'!G12</f>
        <v>0</v>
      </c>
      <c r="F7" s="103">
        <f>'Slepý rozpočet - Sad nad Velkou'!G12</f>
        <v>0</v>
      </c>
      <c r="G7" s="165">
        <f t="shared" si="0"/>
        <v>0</v>
      </c>
      <c r="H7" s="165">
        <f t="shared" si="1"/>
        <v>0</v>
      </c>
    </row>
    <row r="8" spans="1:8" ht="14.25">
      <c r="A8" s="6" t="s">
        <v>19</v>
      </c>
      <c r="B8" s="7"/>
      <c r="C8" s="5"/>
      <c r="D8" s="101">
        <f>G41</f>
        <v>0</v>
      </c>
      <c r="E8" s="102">
        <f>'Slepý rozpočet - Nad stromkem'!G26</f>
        <v>0</v>
      </c>
      <c r="F8" s="103">
        <f>'Slepý rozpočet - Sad nad Velkou'!G86</f>
        <v>0</v>
      </c>
      <c r="G8" s="165">
        <f t="shared" si="0"/>
        <v>0</v>
      </c>
      <c r="H8" s="165">
        <f t="shared" si="1"/>
        <v>0</v>
      </c>
    </row>
    <row r="9" spans="1:8" ht="14.25">
      <c r="A9" s="6" t="s">
        <v>9</v>
      </c>
      <c r="B9" s="7"/>
      <c r="C9" s="5"/>
      <c r="D9" s="101">
        <f>G49</f>
        <v>0</v>
      </c>
      <c r="E9" s="102">
        <f>'Slepý rozpočet - Nad stromkem'!G33</f>
        <v>0</v>
      </c>
      <c r="F9" s="103">
        <f>'Slepý rozpočet - Sad nad Velkou'!G94</f>
        <v>0</v>
      </c>
      <c r="G9" s="165">
        <f t="shared" si="0"/>
        <v>0</v>
      </c>
      <c r="H9" s="165">
        <f t="shared" si="1"/>
        <v>0</v>
      </c>
    </row>
    <row r="10" spans="1:8" ht="14.25">
      <c r="A10" s="8" t="s">
        <v>7</v>
      </c>
      <c r="B10" s="7"/>
      <c r="C10" s="5"/>
      <c r="D10" s="104">
        <f>G56</f>
        <v>0</v>
      </c>
      <c r="E10" s="102">
        <f>'Slepý rozpočet - Nad stromkem'!G40</f>
        <v>0</v>
      </c>
      <c r="F10" s="103">
        <f>'Slepý rozpočet - Sad nad Velkou'!G102</f>
        <v>0</v>
      </c>
      <c r="G10" s="165">
        <f t="shared" si="0"/>
        <v>0</v>
      </c>
      <c r="H10" s="165">
        <f t="shared" si="1"/>
        <v>0</v>
      </c>
    </row>
    <row r="11" spans="1:8" ht="14.25">
      <c r="A11" s="8" t="s">
        <v>10</v>
      </c>
      <c r="B11" s="7"/>
      <c r="C11" s="5"/>
      <c r="D11" s="104">
        <f>G63</f>
        <v>0</v>
      </c>
      <c r="E11" s="102">
        <f>'Slepý rozpočet - Nad stromkem'!G47</f>
        <v>0</v>
      </c>
      <c r="F11" s="103">
        <f>'Slepý rozpočet - Sad nad Velkou'!G110</f>
        <v>0</v>
      </c>
      <c r="G11" s="165">
        <f t="shared" si="0"/>
        <v>0</v>
      </c>
      <c r="H11" s="165">
        <f t="shared" si="1"/>
        <v>0</v>
      </c>
    </row>
    <row r="12" spans="1:8" s="111" customFormat="1" ht="15">
      <c r="A12" s="105" t="s">
        <v>2</v>
      </c>
      <c r="B12" s="106"/>
      <c r="C12" s="107"/>
      <c r="D12" s="108">
        <f>SUM(D6:D11)</f>
        <v>50000</v>
      </c>
      <c r="E12" s="109">
        <f>SUM(E6:E11)</f>
        <v>50000</v>
      </c>
      <c r="F12" s="110">
        <f>SUM(F6:F11)</f>
        <v>50000</v>
      </c>
      <c r="G12" s="166">
        <f>SUM(G6:G11)</f>
        <v>150000</v>
      </c>
      <c r="H12" s="167">
        <f>SUM(H6:H11)</f>
        <v>181500</v>
      </c>
    </row>
    <row r="13" ht="14.25">
      <c r="H13" s="39"/>
    </row>
    <row r="15" spans="1:27" ht="14.25">
      <c r="A15" s="32"/>
      <c r="B15" s="32"/>
      <c r="C15" s="32"/>
      <c r="D15" s="13"/>
      <c r="E15" s="13"/>
      <c r="F15" s="13"/>
      <c r="G15" s="13"/>
      <c r="H15" s="13"/>
      <c r="I15" s="40"/>
      <c r="J15" s="32"/>
      <c r="K15" s="32"/>
      <c r="L15" s="32"/>
      <c r="M15" s="13"/>
      <c r="N15" s="13"/>
      <c r="O15" s="13"/>
      <c r="P15" s="13"/>
      <c r="Q15" s="13"/>
      <c r="R15" s="40"/>
      <c r="S15" s="32"/>
      <c r="T15" s="32"/>
      <c r="U15" s="32"/>
      <c r="V15" s="13"/>
      <c r="W15" s="13"/>
      <c r="X15" s="13"/>
      <c r="Y15" s="13"/>
      <c r="Z15" s="13"/>
      <c r="AA15" s="40"/>
    </row>
    <row r="16" spans="1:27" s="124" customFormat="1" ht="18">
      <c r="A16" s="128" t="s">
        <v>25</v>
      </c>
      <c r="B16" s="129"/>
      <c r="C16" s="129"/>
      <c r="D16" s="130"/>
      <c r="E16" s="130"/>
      <c r="F16" s="118"/>
      <c r="G16" s="119"/>
      <c r="H16" s="119"/>
      <c r="I16" s="127"/>
      <c r="J16" s="131"/>
      <c r="K16" s="131"/>
      <c r="L16" s="131"/>
      <c r="M16" s="120"/>
      <c r="N16" s="120"/>
      <c r="O16" s="120"/>
      <c r="P16" s="120"/>
      <c r="Q16" s="120"/>
      <c r="R16" s="127"/>
      <c r="S16" s="131"/>
      <c r="T16" s="131"/>
      <c r="U16" s="131"/>
      <c r="V16" s="120"/>
      <c r="W16" s="120"/>
      <c r="X16" s="120"/>
      <c r="Y16" s="120"/>
      <c r="Z16" s="120"/>
      <c r="AA16" s="127"/>
    </row>
    <row r="17" spans="1:27" ht="14.25">
      <c r="A17" s="25" t="s">
        <v>122</v>
      </c>
      <c r="B17" s="16"/>
      <c r="C17" s="17"/>
      <c r="D17" s="4" t="s">
        <v>12</v>
      </c>
      <c r="E17" s="2" t="s">
        <v>13</v>
      </c>
      <c r="F17" s="11" t="s">
        <v>14</v>
      </c>
      <c r="G17" s="11" t="s">
        <v>3</v>
      </c>
      <c r="H17" s="11" t="s">
        <v>4</v>
      </c>
      <c r="I17" s="40"/>
      <c r="J17" s="48"/>
      <c r="K17" s="48"/>
      <c r="L17" s="48"/>
      <c r="M17" s="13"/>
      <c r="N17" s="13"/>
      <c r="O17" s="13"/>
      <c r="P17" s="13"/>
      <c r="Q17" s="13"/>
      <c r="R17" s="40"/>
      <c r="S17" s="48"/>
      <c r="T17" s="48"/>
      <c r="U17" s="48"/>
      <c r="V17" s="13"/>
      <c r="W17" s="13"/>
      <c r="X17" s="13"/>
      <c r="Y17" s="13"/>
      <c r="Z17" s="13"/>
      <c r="AA17" s="40"/>
    </row>
    <row r="18" spans="1:27" ht="44.25" customHeight="1">
      <c r="A18" s="171" t="s">
        <v>133</v>
      </c>
      <c r="B18" s="171"/>
      <c r="C18" s="171"/>
      <c r="D18" s="51" t="s">
        <v>11</v>
      </c>
      <c r="E18" s="51">
        <v>1</v>
      </c>
      <c r="F18" s="133">
        <v>0</v>
      </c>
      <c r="G18" s="136">
        <f aca="true" t="shared" si="2" ref="G18:G23">E18*F18</f>
        <v>0</v>
      </c>
      <c r="H18" s="136">
        <f>G18*1.21</f>
        <v>0</v>
      </c>
      <c r="I18" s="40"/>
      <c r="J18" s="48"/>
      <c r="K18" s="48"/>
      <c r="L18" s="138"/>
      <c r="M18" s="13"/>
      <c r="N18" s="13"/>
      <c r="O18" s="13"/>
      <c r="P18" s="13"/>
      <c r="Q18" s="13"/>
      <c r="R18" s="40"/>
      <c r="S18" s="48"/>
      <c r="T18" s="48"/>
      <c r="U18" s="48"/>
      <c r="V18" s="13"/>
      <c r="W18" s="13"/>
      <c r="X18" s="13"/>
      <c r="Y18" s="13"/>
      <c r="Z18" s="13"/>
      <c r="AA18" s="40"/>
    </row>
    <row r="19" spans="1:27" ht="28.5" customHeight="1">
      <c r="A19" s="172" t="s">
        <v>134</v>
      </c>
      <c r="B19" s="172"/>
      <c r="C19" s="172"/>
      <c r="D19" s="51" t="s">
        <v>11</v>
      </c>
      <c r="E19" s="51">
        <v>1</v>
      </c>
      <c r="F19" s="133">
        <v>0</v>
      </c>
      <c r="G19" s="136">
        <f t="shared" si="2"/>
        <v>0</v>
      </c>
      <c r="H19" s="136">
        <f aca="true" t="shared" si="3" ref="H19:H24">G19*1.21</f>
        <v>0</v>
      </c>
      <c r="I19" s="40"/>
      <c r="J19" s="48"/>
      <c r="K19" s="48"/>
      <c r="L19" s="48"/>
      <c r="M19" s="13"/>
      <c r="N19" s="13"/>
      <c r="O19" s="13"/>
      <c r="P19" s="13"/>
      <c r="Q19" s="13"/>
      <c r="R19" s="40"/>
      <c r="S19" s="48"/>
      <c r="T19" s="48"/>
      <c r="U19" s="48"/>
      <c r="V19" s="13"/>
      <c r="W19" s="13"/>
      <c r="X19" s="13"/>
      <c r="Y19" s="13"/>
      <c r="Z19" s="13"/>
      <c r="AA19" s="40"/>
    </row>
    <row r="20" spans="1:27" ht="72" customHeight="1">
      <c r="A20" s="172" t="s">
        <v>135</v>
      </c>
      <c r="B20" s="172"/>
      <c r="C20" s="172"/>
      <c r="D20" s="52" t="s">
        <v>11</v>
      </c>
      <c r="E20" s="51">
        <v>1</v>
      </c>
      <c r="F20" s="133">
        <v>0</v>
      </c>
      <c r="G20" s="136">
        <f t="shared" si="2"/>
        <v>0</v>
      </c>
      <c r="H20" s="136">
        <f t="shared" si="3"/>
        <v>0</v>
      </c>
      <c r="I20" s="40"/>
      <c r="J20" s="48"/>
      <c r="K20" s="48"/>
      <c r="L20" s="48"/>
      <c r="M20" s="13"/>
      <c r="N20" s="13"/>
      <c r="O20" s="13"/>
      <c r="P20" s="13"/>
      <c r="Q20" s="13"/>
      <c r="R20" s="40"/>
      <c r="S20" s="48"/>
      <c r="T20" s="48"/>
      <c r="U20" s="48"/>
      <c r="V20" s="13"/>
      <c r="W20" s="13"/>
      <c r="X20" s="13"/>
      <c r="Y20" s="13"/>
      <c r="Z20" s="13"/>
      <c r="AA20" s="40"/>
    </row>
    <row r="21" spans="1:27" ht="14.25">
      <c r="A21" s="53" t="s">
        <v>136</v>
      </c>
      <c r="B21" s="53"/>
      <c r="C21" s="53"/>
      <c r="D21" s="54" t="s">
        <v>11</v>
      </c>
      <c r="E21" s="54">
        <v>1</v>
      </c>
      <c r="F21" s="137">
        <v>0</v>
      </c>
      <c r="G21" s="136">
        <f t="shared" si="2"/>
        <v>0</v>
      </c>
      <c r="H21" s="136">
        <f t="shared" si="3"/>
        <v>0</v>
      </c>
      <c r="I21" s="40"/>
      <c r="J21" s="48"/>
      <c r="K21" s="48"/>
      <c r="L21" s="48"/>
      <c r="M21" s="13"/>
      <c r="N21" s="13"/>
      <c r="O21" s="13"/>
      <c r="P21" s="13"/>
      <c r="Q21" s="13"/>
      <c r="R21" s="40"/>
      <c r="S21" s="48"/>
      <c r="T21" s="48"/>
      <c r="U21" s="48"/>
      <c r="V21" s="13"/>
      <c r="W21" s="13"/>
      <c r="X21" s="13"/>
      <c r="Y21" s="13"/>
      <c r="Z21" s="13"/>
      <c r="AA21" s="40"/>
    </row>
    <row r="22" spans="1:27" ht="57.75" customHeight="1">
      <c r="A22" s="172" t="s">
        <v>137</v>
      </c>
      <c r="B22" s="172"/>
      <c r="C22" s="172"/>
      <c r="D22" s="51" t="s">
        <v>11</v>
      </c>
      <c r="E22" s="51">
        <v>1</v>
      </c>
      <c r="F22" s="133">
        <v>0</v>
      </c>
      <c r="G22" s="136">
        <f t="shared" si="2"/>
        <v>0</v>
      </c>
      <c r="H22" s="136">
        <f t="shared" si="3"/>
        <v>0</v>
      </c>
      <c r="I22" s="40"/>
      <c r="J22" s="48"/>
      <c r="K22" s="48"/>
      <c r="L22" s="48"/>
      <c r="M22" s="13"/>
      <c r="N22" s="13"/>
      <c r="O22" s="13"/>
      <c r="P22" s="13"/>
      <c r="Q22" s="13"/>
      <c r="R22" s="40"/>
      <c r="S22" s="48"/>
      <c r="T22" s="48"/>
      <c r="U22" s="48"/>
      <c r="V22" s="13"/>
      <c r="W22" s="13"/>
      <c r="X22" s="13"/>
      <c r="Y22" s="13"/>
      <c r="Z22" s="13"/>
      <c r="AA22" s="40"/>
    </row>
    <row r="23" spans="1:27" ht="14.25">
      <c r="A23" s="56" t="s">
        <v>138</v>
      </c>
      <c r="B23" s="56"/>
      <c r="C23" s="56"/>
      <c r="D23" s="50" t="s">
        <v>11</v>
      </c>
      <c r="E23" s="50">
        <v>1</v>
      </c>
      <c r="F23" s="77">
        <v>50000</v>
      </c>
      <c r="G23" s="77">
        <f t="shared" si="2"/>
        <v>50000</v>
      </c>
      <c r="H23" s="77">
        <f t="shared" si="3"/>
        <v>60500</v>
      </c>
      <c r="I23" s="40"/>
      <c r="J23" s="48"/>
      <c r="K23" s="48"/>
      <c r="L23" s="48"/>
      <c r="M23" s="13"/>
      <c r="N23" s="13"/>
      <c r="O23" s="13"/>
      <c r="P23" s="13"/>
      <c r="Q23" s="13"/>
      <c r="R23" s="40"/>
      <c r="S23" s="48"/>
      <c r="T23" s="48"/>
      <c r="U23" s="48"/>
      <c r="V23" s="13"/>
      <c r="W23" s="13"/>
      <c r="X23" s="13"/>
      <c r="Y23" s="13"/>
      <c r="Z23" s="13"/>
      <c r="AA23" s="40"/>
    </row>
    <row r="24" spans="1:27" ht="14.25">
      <c r="A24" s="60" t="s">
        <v>130</v>
      </c>
      <c r="B24" s="61"/>
      <c r="C24" s="61"/>
      <c r="D24" s="62"/>
      <c r="E24" s="62"/>
      <c r="F24" s="78"/>
      <c r="G24" s="78">
        <f>SUM(G18:G23)</f>
        <v>50000</v>
      </c>
      <c r="H24" s="79">
        <f t="shared" si="3"/>
        <v>60500</v>
      </c>
      <c r="I24" s="40"/>
      <c r="J24" s="48"/>
      <c r="K24" s="48"/>
      <c r="L24" s="48"/>
      <c r="M24" s="13"/>
      <c r="N24" s="13"/>
      <c r="O24" s="13"/>
      <c r="P24" s="13"/>
      <c r="Q24" s="13"/>
      <c r="R24" s="40"/>
      <c r="S24" s="48"/>
      <c r="T24" s="48"/>
      <c r="U24" s="48"/>
      <c r="V24" s="13"/>
      <c r="W24" s="13"/>
      <c r="X24" s="13"/>
      <c r="Y24" s="13"/>
      <c r="Z24" s="13"/>
      <c r="AA24" s="40"/>
    </row>
    <row r="25" spans="1:27" ht="14.25">
      <c r="A25" s="25" t="s">
        <v>17</v>
      </c>
      <c r="B25" s="16"/>
      <c r="C25" s="17"/>
      <c r="D25" s="4" t="s">
        <v>12</v>
      </c>
      <c r="E25" s="2" t="s">
        <v>13</v>
      </c>
      <c r="F25" s="11" t="s">
        <v>14</v>
      </c>
      <c r="G25" s="11" t="s">
        <v>3</v>
      </c>
      <c r="H25" s="11" t="s">
        <v>4</v>
      </c>
      <c r="I25" s="40"/>
      <c r="J25" s="32"/>
      <c r="K25" s="32"/>
      <c r="L25" s="32"/>
      <c r="M25" s="13"/>
      <c r="N25" s="13"/>
      <c r="O25" s="13"/>
      <c r="P25" s="13"/>
      <c r="Q25" s="13"/>
      <c r="R25" s="40"/>
      <c r="S25" s="32"/>
      <c r="T25" s="32"/>
      <c r="U25" s="32"/>
      <c r="V25" s="13"/>
      <c r="W25" s="13"/>
      <c r="X25" s="13"/>
      <c r="Y25" s="13"/>
      <c r="Z25" s="13"/>
      <c r="AA25" s="40"/>
    </row>
    <row r="26" spans="1:27" ht="14.25">
      <c r="A26" s="6" t="s">
        <v>126</v>
      </c>
      <c r="B26" s="7"/>
      <c r="C26" s="5"/>
      <c r="D26" s="18" t="s">
        <v>18</v>
      </c>
      <c r="E26" s="12">
        <v>3068</v>
      </c>
      <c r="F26" s="132">
        <v>0</v>
      </c>
      <c r="G26" s="81">
        <f>E26*F26</f>
        <v>0</v>
      </c>
      <c r="H26" s="80">
        <f>PRODUCT(G26*1.21)</f>
        <v>0</v>
      </c>
      <c r="I26" s="40"/>
      <c r="J26" s="32"/>
      <c r="K26" s="32"/>
      <c r="L26" s="32"/>
      <c r="M26" s="13"/>
      <c r="N26" s="13"/>
      <c r="O26" s="13"/>
      <c r="P26" s="13"/>
      <c r="Q26" s="13"/>
      <c r="R26" s="40"/>
      <c r="S26" s="32"/>
      <c r="T26" s="32"/>
      <c r="U26" s="32"/>
      <c r="V26" s="13"/>
      <c r="W26" s="13"/>
      <c r="X26" s="13"/>
      <c r="Y26" s="13"/>
      <c r="Z26" s="13"/>
      <c r="AA26" s="40"/>
    </row>
    <row r="27" spans="1:27" s="19" customFormat="1" ht="14.25">
      <c r="A27" s="185" t="s">
        <v>131</v>
      </c>
      <c r="B27" s="186"/>
      <c r="C27" s="187"/>
      <c r="D27" s="82"/>
      <c r="E27" s="83"/>
      <c r="F27" s="83"/>
      <c r="G27" s="84">
        <f>SUM(G26)</f>
        <v>0</v>
      </c>
      <c r="H27" s="92">
        <f>PRODUCT(G27*1.21)</f>
        <v>0</v>
      </c>
      <c r="I27" s="85"/>
      <c r="J27" s="57"/>
      <c r="K27" s="57"/>
      <c r="L27" s="57"/>
      <c r="M27" s="10"/>
      <c r="N27" s="10"/>
      <c r="O27" s="10"/>
      <c r="P27" s="10"/>
      <c r="Q27" s="10"/>
      <c r="R27" s="85"/>
      <c r="S27" s="57"/>
      <c r="T27" s="57"/>
      <c r="U27" s="57"/>
      <c r="V27" s="10"/>
      <c r="W27" s="10"/>
      <c r="X27" s="10"/>
      <c r="Y27" s="10"/>
      <c r="Z27" s="10"/>
      <c r="AA27" s="85"/>
    </row>
    <row r="28" spans="1:27" ht="14.25">
      <c r="A28" s="25" t="s">
        <v>19</v>
      </c>
      <c r="B28" s="16"/>
      <c r="C28" s="17"/>
      <c r="D28" s="4" t="s">
        <v>12</v>
      </c>
      <c r="E28" s="2" t="s">
        <v>13</v>
      </c>
      <c r="F28" s="11" t="s">
        <v>14</v>
      </c>
      <c r="G28" s="11" t="s">
        <v>3</v>
      </c>
      <c r="H28" s="11" t="s">
        <v>4</v>
      </c>
      <c r="I28" s="40"/>
      <c r="J28" s="32"/>
      <c r="K28" s="32"/>
      <c r="L28" s="32"/>
      <c r="M28" s="13"/>
      <c r="N28" s="13"/>
      <c r="O28" s="13"/>
      <c r="P28" s="13"/>
      <c r="Q28" s="13"/>
      <c r="R28" s="40"/>
      <c r="S28" s="32"/>
      <c r="T28" s="32"/>
      <c r="U28" s="32"/>
      <c r="V28" s="13"/>
      <c r="W28" s="13"/>
      <c r="X28" s="13"/>
      <c r="Y28" s="13"/>
      <c r="Z28" s="13"/>
      <c r="AA28" s="40"/>
    </row>
    <row r="29" spans="1:27" ht="57" customHeight="1">
      <c r="A29" s="193" t="s">
        <v>49</v>
      </c>
      <c r="B29" s="193"/>
      <c r="C29" s="193"/>
      <c r="D29" s="45" t="s">
        <v>11</v>
      </c>
      <c r="E29" s="45">
        <v>310</v>
      </c>
      <c r="F29" s="132">
        <v>0</v>
      </c>
      <c r="G29" s="80">
        <f>E29*F29</f>
        <v>0</v>
      </c>
      <c r="H29" s="80">
        <f aca="true" t="shared" si="4" ref="H29:H40">PRODUCT(G29*1.21)</f>
        <v>0</v>
      </c>
      <c r="I29" s="40"/>
      <c r="J29" s="32"/>
      <c r="K29" s="32"/>
      <c r="L29" s="32"/>
      <c r="M29" s="13"/>
      <c r="N29" s="13"/>
      <c r="O29" s="13"/>
      <c r="P29" s="13"/>
      <c r="Q29" s="13"/>
      <c r="R29" s="40"/>
      <c r="S29" s="32"/>
      <c r="T29" s="32"/>
      <c r="U29" s="32"/>
      <c r="V29" s="13"/>
      <c r="W29" s="13"/>
      <c r="X29" s="13"/>
      <c r="Y29" s="13"/>
      <c r="Z29" s="13"/>
      <c r="AA29" s="40"/>
    </row>
    <row r="30" spans="1:27" ht="30" customHeight="1">
      <c r="A30" s="173" t="s">
        <v>45</v>
      </c>
      <c r="B30" s="174"/>
      <c r="C30" s="175"/>
      <c r="D30" s="45" t="s">
        <v>11</v>
      </c>
      <c r="E30" s="45">
        <v>620</v>
      </c>
      <c r="F30" s="132">
        <v>0</v>
      </c>
      <c r="G30" s="80">
        <f aca="true" t="shared" si="5" ref="G30:G40">E30*F30</f>
        <v>0</v>
      </c>
      <c r="H30" s="80">
        <f t="shared" si="4"/>
        <v>0</v>
      </c>
      <c r="I30" s="40"/>
      <c r="J30" s="32"/>
      <c r="K30" s="32"/>
      <c r="L30" s="32"/>
      <c r="M30" s="13"/>
      <c r="N30" s="13"/>
      <c r="O30" s="13"/>
      <c r="P30" s="13"/>
      <c r="Q30" s="13"/>
      <c r="R30" s="40"/>
      <c r="S30" s="32"/>
      <c r="T30" s="32"/>
      <c r="U30" s="32"/>
      <c r="V30" s="13"/>
      <c r="W30" s="13"/>
      <c r="X30" s="13"/>
      <c r="Y30" s="13"/>
      <c r="Z30" s="13"/>
      <c r="AA30" s="40"/>
    </row>
    <row r="31" spans="1:27" ht="17.25" customHeight="1">
      <c r="A31" s="189" t="s">
        <v>47</v>
      </c>
      <c r="B31" s="190"/>
      <c r="C31" s="191"/>
      <c r="D31" s="45" t="s">
        <v>11</v>
      </c>
      <c r="E31" s="45">
        <v>620</v>
      </c>
      <c r="F31" s="132">
        <v>0</v>
      </c>
      <c r="G31" s="80">
        <f t="shared" si="5"/>
        <v>0</v>
      </c>
      <c r="H31" s="80">
        <f>PRODUCT(G31*1.21)</f>
        <v>0</v>
      </c>
      <c r="I31" s="40"/>
      <c r="J31" s="47"/>
      <c r="K31" s="47"/>
      <c r="L31" s="47"/>
      <c r="M31" s="13"/>
      <c r="N31" s="13"/>
      <c r="O31" s="13"/>
      <c r="P31" s="13"/>
      <c r="Q31" s="13"/>
      <c r="R31" s="40"/>
      <c r="S31" s="47"/>
      <c r="T31" s="47"/>
      <c r="U31" s="47"/>
      <c r="V31" s="13"/>
      <c r="W31" s="13"/>
      <c r="X31" s="13"/>
      <c r="Y31" s="13"/>
      <c r="Z31" s="13"/>
      <c r="AA31" s="40"/>
    </row>
    <row r="32" spans="1:27" ht="31.5" customHeight="1">
      <c r="A32" s="173" t="s">
        <v>52</v>
      </c>
      <c r="B32" s="174"/>
      <c r="C32" s="175"/>
      <c r="D32" s="45" t="s">
        <v>11</v>
      </c>
      <c r="E32" s="45">
        <v>310</v>
      </c>
      <c r="F32" s="132">
        <v>0</v>
      </c>
      <c r="G32" s="80">
        <f t="shared" si="5"/>
        <v>0</v>
      </c>
      <c r="H32" s="80">
        <f t="shared" si="4"/>
        <v>0</v>
      </c>
      <c r="I32" s="40"/>
      <c r="J32" s="32"/>
      <c r="K32" s="32"/>
      <c r="L32" s="32"/>
      <c r="M32" s="13"/>
      <c r="N32" s="13"/>
      <c r="O32" s="13"/>
      <c r="P32" s="13"/>
      <c r="Q32" s="13"/>
      <c r="R32" s="40"/>
      <c r="S32" s="32"/>
      <c r="T32" s="32"/>
      <c r="U32" s="32"/>
      <c r="V32" s="13"/>
      <c r="W32" s="13"/>
      <c r="X32" s="13"/>
      <c r="Y32" s="13"/>
      <c r="Z32" s="13"/>
      <c r="AA32" s="40"/>
    </row>
    <row r="33" spans="1:27" ht="30" customHeight="1">
      <c r="A33" s="173" t="s">
        <v>53</v>
      </c>
      <c r="B33" s="174"/>
      <c r="C33" s="175"/>
      <c r="D33" s="45" t="s">
        <v>11</v>
      </c>
      <c r="E33" s="46">
        <v>620</v>
      </c>
      <c r="F33" s="132">
        <v>0</v>
      </c>
      <c r="G33" s="80">
        <f t="shared" si="5"/>
        <v>0</v>
      </c>
      <c r="H33" s="80">
        <f t="shared" si="4"/>
        <v>0</v>
      </c>
      <c r="I33" s="40"/>
      <c r="J33" s="32"/>
      <c r="K33" s="32"/>
      <c r="L33" s="32"/>
      <c r="M33" s="13"/>
      <c r="N33" s="13"/>
      <c r="O33" s="13"/>
      <c r="P33" s="13"/>
      <c r="Q33" s="13"/>
      <c r="R33" s="40"/>
      <c r="S33" s="32"/>
      <c r="T33" s="32"/>
      <c r="U33" s="32"/>
      <c r="V33" s="13"/>
      <c r="W33" s="13"/>
      <c r="X33" s="13"/>
      <c r="Y33" s="13"/>
      <c r="Z33" s="13"/>
      <c r="AA33" s="40"/>
    </row>
    <row r="34" spans="1:27" ht="58.5" customHeight="1">
      <c r="A34" s="194" t="s">
        <v>125</v>
      </c>
      <c r="B34" s="195"/>
      <c r="C34" s="196"/>
      <c r="D34" s="45" t="s">
        <v>11</v>
      </c>
      <c r="E34" s="45">
        <v>310</v>
      </c>
      <c r="F34" s="132">
        <v>0</v>
      </c>
      <c r="G34" s="80">
        <f t="shared" si="5"/>
        <v>0</v>
      </c>
      <c r="H34" s="80">
        <f t="shared" si="4"/>
        <v>0</v>
      </c>
      <c r="I34" s="40"/>
      <c r="J34" s="32"/>
      <c r="K34" s="32"/>
      <c r="L34" s="32"/>
      <c r="M34" s="13"/>
      <c r="N34" s="13"/>
      <c r="O34" s="13"/>
      <c r="P34" s="13"/>
      <c r="Q34" s="13"/>
      <c r="R34" s="40"/>
      <c r="S34" s="32"/>
      <c r="T34" s="32"/>
      <c r="U34" s="32"/>
      <c r="V34" s="13"/>
      <c r="W34" s="13"/>
      <c r="X34" s="13"/>
      <c r="Y34" s="13"/>
      <c r="Z34" s="13"/>
      <c r="AA34" s="40"/>
    </row>
    <row r="35" spans="1:27" ht="43.5" customHeight="1">
      <c r="A35" s="194" t="s">
        <v>121</v>
      </c>
      <c r="B35" s="195"/>
      <c r="C35" s="196"/>
      <c r="D35" s="45" t="s">
        <v>11</v>
      </c>
      <c r="E35" s="46">
        <v>310</v>
      </c>
      <c r="F35" s="132">
        <v>0</v>
      </c>
      <c r="G35" s="80">
        <f t="shared" si="5"/>
        <v>0</v>
      </c>
      <c r="H35" s="81">
        <f t="shared" si="4"/>
        <v>0</v>
      </c>
      <c r="I35" s="40"/>
      <c r="J35" s="32"/>
      <c r="K35" s="32"/>
      <c r="L35" s="32"/>
      <c r="M35" s="13"/>
      <c r="N35" s="13"/>
      <c r="O35" s="13"/>
      <c r="P35" s="13"/>
      <c r="Q35" s="13"/>
      <c r="R35" s="40"/>
      <c r="S35" s="32"/>
      <c r="T35" s="32"/>
      <c r="U35" s="32"/>
      <c r="V35" s="13"/>
      <c r="W35" s="13"/>
      <c r="X35" s="13"/>
      <c r="Y35" s="13"/>
      <c r="Z35" s="13"/>
      <c r="AA35" s="40"/>
    </row>
    <row r="36" spans="1:27" ht="14.25">
      <c r="A36" s="3" t="s">
        <v>38</v>
      </c>
      <c r="B36" s="1"/>
      <c r="C36" s="1"/>
      <c r="D36" s="45" t="s">
        <v>11</v>
      </c>
      <c r="E36" s="46">
        <v>310</v>
      </c>
      <c r="F36" s="132">
        <v>0</v>
      </c>
      <c r="G36" s="80">
        <f t="shared" si="5"/>
        <v>0</v>
      </c>
      <c r="H36" s="81">
        <f t="shared" si="4"/>
        <v>0</v>
      </c>
      <c r="I36" s="40"/>
      <c r="J36" s="32"/>
      <c r="K36" s="32"/>
      <c r="L36" s="32"/>
      <c r="M36" s="13"/>
      <c r="N36" s="13"/>
      <c r="O36" s="13"/>
      <c r="P36" s="13"/>
      <c r="Q36" s="13"/>
      <c r="R36" s="40"/>
      <c r="S36" s="32"/>
      <c r="T36" s="32"/>
      <c r="U36" s="32"/>
      <c r="V36" s="13"/>
      <c r="W36" s="13"/>
      <c r="X36" s="13"/>
      <c r="Y36" s="13"/>
      <c r="Z36" s="13"/>
      <c r="AA36" s="40"/>
    </row>
    <row r="37" spans="1:27" ht="14.25">
      <c r="A37" s="3" t="s">
        <v>20</v>
      </c>
      <c r="B37" s="1"/>
      <c r="C37" s="1"/>
      <c r="D37" s="45" t="s">
        <v>11</v>
      </c>
      <c r="E37" s="46">
        <v>310</v>
      </c>
      <c r="F37" s="132">
        <v>0</v>
      </c>
      <c r="G37" s="80">
        <f t="shared" si="5"/>
        <v>0</v>
      </c>
      <c r="H37" s="81">
        <f t="shared" si="4"/>
        <v>0</v>
      </c>
      <c r="I37" s="40"/>
      <c r="J37" s="32"/>
      <c r="K37" s="32"/>
      <c r="L37" s="32"/>
      <c r="M37" s="13"/>
      <c r="N37" s="13"/>
      <c r="O37" s="13"/>
      <c r="P37" s="13"/>
      <c r="Q37" s="13"/>
      <c r="R37" s="40"/>
      <c r="S37" s="32"/>
      <c r="T37" s="32"/>
      <c r="U37" s="32"/>
      <c r="V37" s="13"/>
      <c r="W37" s="13"/>
      <c r="X37" s="13"/>
      <c r="Y37" s="13"/>
      <c r="Z37" s="13"/>
      <c r="AA37" s="40"/>
    </row>
    <row r="38" spans="1:27" ht="14.25">
      <c r="A38" s="176" t="s">
        <v>39</v>
      </c>
      <c r="B38" s="177"/>
      <c r="C38" s="178"/>
      <c r="D38" s="45" t="s">
        <v>11</v>
      </c>
      <c r="E38" s="46">
        <v>310</v>
      </c>
      <c r="F38" s="132">
        <v>0</v>
      </c>
      <c r="G38" s="80">
        <f t="shared" si="5"/>
        <v>0</v>
      </c>
      <c r="H38" s="81">
        <f t="shared" si="4"/>
        <v>0</v>
      </c>
      <c r="I38" s="40"/>
      <c r="J38" s="32"/>
      <c r="K38" s="32"/>
      <c r="L38" s="32"/>
      <c r="M38" s="13"/>
      <c r="N38" s="13"/>
      <c r="O38" s="13"/>
      <c r="P38" s="13"/>
      <c r="Q38" s="13"/>
      <c r="R38" s="40"/>
      <c r="S38" s="32"/>
      <c r="T38" s="32"/>
      <c r="U38" s="32"/>
      <c r="V38" s="13"/>
      <c r="W38" s="13"/>
      <c r="X38" s="13"/>
      <c r="Y38" s="13"/>
      <c r="Z38" s="13"/>
      <c r="AA38" s="40"/>
    </row>
    <row r="39" spans="1:27" ht="30" customHeight="1">
      <c r="A39" s="182" t="s">
        <v>41</v>
      </c>
      <c r="B39" s="183"/>
      <c r="C39" s="184"/>
      <c r="D39" s="45" t="s">
        <v>11</v>
      </c>
      <c r="E39" s="46">
        <v>310</v>
      </c>
      <c r="F39" s="132">
        <v>0</v>
      </c>
      <c r="G39" s="80">
        <f t="shared" si="5"/>
        <v>0</v>
      </c>
      <c r="H39" s="81">
        <f t="shared" si="4"/>
        <v>0</v>
      </c>
      <c r="I39" s="40"/>
      <c r="J39" s="32"/>
      <c r="K39" s="32"/>
      <c r="L39" s="32"/>
      <c r="M39" s="13"/>
      <c r="N39" s="13"/>
      <c r="O39" s="13"/>
      <c r="P39" s="13"/>
      <c r="Q39" s="13"/>
      <c r="R39" s="40"/>
      <c r="S39" s="32"/>
      <c r="T39" s="32"/>
      <c r="U39" s="32"/>
      <c r="V39" s="13"/>
      <c r="W39" s="13"/>
      <c r="X39" s="13"/>
      <c r="Y39" s="13"/>
      <c r="Z39" s="13"/>
      <c r="AA39" s="40"/>
    </row>
    <row r="40" spans="1:27" ht="14.25">
      <c r="A40" s="3" t="s">
        <v>50</v>
      </c>
      <c r="B40" s="1"/>
      <c r="C40" s="1"/>
      <c r="D40" s="45" t="s">
        <v>11</v>
      </c>
      <c r="E40" s="46">
        <v>310</v>
      </c>
      <c r="F40" s="132">
        <v>0</v>
      </c>
      <c r="G40" s="80">
        <f t="shared" si="5"/>
        <v>0</v>
      </c>
      <c r="H40" s="81">
        <f t="shared" si="4"/>
        <v>0</v>
      </c>
      <c r="I40" s="40"/>
      <c r="J40" s="32"/>
      <c r="K40" s="32"/>
      <c r="L40" s="32"/>
      <c r="M40" s="13"/>
      <c r="N40" s="13"/>
      <c r="O40" s="13"/>
      <c r="P40" s="13"/>
      <c r="Q40" s="13"/>
      <c r="R40" s="40"/>
      <c r="S40" s="32"/>
      <c r="T40" s="32"/>
      <c r="U40" s="32"/>
      <c r="V40" s="13"/>
      <c r="W40" s="13"/>
      <c r="X40" s="13"/>
      <c r="Y40" s="13"/>
      <c r="Z40" s="13"/>
      <c r="AA40" s="40"/>
    </row>
    <row r="41" spans="1:27" s="19" customFormat="1" ht="14.25">
      <c r="A41" s="185" t="s">
        <v>128</v>
      </c>
      <c r="B41" s="186"/>
      <c r="C41" s="187"/>
      <c r="D41" s="86"/>
      <c r="E41" s="87"/>
      <c r="F41" s="87"/>
      <c r="G41" s="88">
        <f>SUM(G29:G40)</f>
        <v>0</v>
      </c>
      <c r="H41" s="89">
        <f>PRODUCT(G41*1.21)</f>
        <v>0</v>
      </c>
      <c r="I41" s="85"/>
      <c r="J41" s="57"/>
      <c r="K41" s="57"/>
      <c r="L41" s="57"/>
      <c r="M41" s="10"/>
      <c r="N41" s="10"/>
      <c r="O41" s="10"/>
      <c r="P41" s="10"/>
      <c r="Q41" s="10"/>
      <c r="R41" s="85"/>
      <c r="S41" s="57"/>
      <c r="T41" s="57"/>
      <c r="U41" s="57"/>
      <c r="V41" s="10"/>
      <c r="W41" s="10"/>
      <c r="X41" s="10"/>
      <c r="Y41" s="10"/>
      <c r="Z41" s="10"/>
      <c r="AA41" s="85"/>
    </row>
    <row r="42" spans="1:27" ht="14.25">
      <c r="A42" s="179"/>
      <c r="B42" s="180"/>
      <c r="C42" s="180"/>
      <c r="D42" s="181"/>
      <c r="E42" s="181"/>
      <c r="F42" s="181"/>
      <c r="G42" s="181"/>
      <c r="H42" s="13"/>
      <c r="I42" s="40"/>
      <c r="J42" s="32"/>
      <c r="K42" s="32"/>
      <c r="L42" s="32"/>
      <c r="M42" s="13"/>
      <c r="N42" s="13"/>
      <c r="O42" s="13"/>
      <c r="P42" s="13"/>
      <c r="Q42" s="13"/>
      <c r="R42" s="40"/>
      <c r="S42" s="32"/>
      <c r="T42" s="32"/>
      <c r="U42" s="32"/>
      <c r="V42" s="13"/>
      <c r="W42" s="13"/>
      <c r="X42" s="13"/>
      <c r="Y42" s="13"/>
      <c r="Z42" s="13"/>
      <c r="AA42" s="40"/>
    </row>
    <row r="43" spans="1:27" ht="14.25">
      <c r="A43" s="28" t="s">
        <v>6</v>
      </c>
      <c r="B43" s="3"/>
      <c r="C43" s="3"/>
      <c r="D43" s="2" t="s">
        <v>12</v>
      </c>
      <c r="E43" s="2" t="s">
        <v>13</v>
      </c>
      <c r="F43" s="11" t="s">
        <v>14</v>
      </c>
      <c r="G43" s="11" t="s">
        <v>3</v>
      </c>
      <c r="H43" s="11" t="s">
        <v>4</v>
      </c>
      <c r="I43" s="40"/>
      <c r="J43" s="32"/>
      <c r="K43" s="32"/>
      <c r="L43" s="32"/>
      <c r="M43" s="13"/>
      <c r="N43" s="13"/>
      <c r="O43" s="13"/>
      <c r="P43" s="13"/>
      <c r="Q43" s="13"/>
      <c r="R43" s="40"/>
      <c r="S43" s="32"/>
      <c r="T43" s="32"/>
      <c r="U43" s="32"/>
      <c r="V43" s="13"/>
      <c r="W43" s="13"/>
      <c r="X43" s="13"/>
      <c r="Y43" s="13"/>
      <c r="Z43" s="13"/>
      <c r="AA43" s="40"/>
    </row>
    <row r="44" spans="1:27" ht="29.25" customHeight="1">
      <c r="A44" s="169" t="s">
        <v>139</v>
      </c>
      <c r="B44" s="170"/>
      <c r="C44" s="170"/>
      <c r="D44" s="27" t="s">
        <v>15</v>
      </c>
      <c r="E44" s="43">
        <v>10157.4</v>
      </c>
      <c r="F44" s="133">
        <v>0</v>
      </c>
      <c r="G44" s="134">
        <f>E44*F44</f>
        <v>0</v>
      </c>
      <c r="H44" s="134">
        <f>G44*1.21</f>
        <v>0</v>
      </c>
      <c r="I44" s="40"/>
      <c r="J44" s="32"/>
      <c r="K44" s="32"/>
      <c r="L44" s="32"/>
      <c r="M44" s="13"/>
      <c r="N44" s="13"/>
      <c r="O44" s="13"/>
      <c r="P44" s="13"/>
      <c r="Q44" s="13"/>
      <c r="R44" s="40"/>
      <c r="S44" s="32"/>
      <c r="T44" s="32"/>
      <c r="U44" s="32"/>
      <c r="V44" s="13"/>
      <c r="W44" s="13"/>
      <c r="X44" s="13"/>
      <c r="Y44" s="13"/>
      <c r="Z44" s="13"/>
      <c r="AA44" s="40"/>
    </row>
    <row r="45" spans="1:27" ht="14.25">
      <c r="A45" s="15" t="s">
        <v>33</v>
      </c>
      <c r="B45" s="14"/>
      <c r="C45" s="14"/>
      <c r="D45" s="45" t="s">
        <v>11</v>
      </c>
      <c r="E45" s="43">
        <v>310</v>
      </c>
      <c r="F45" s="133">
        <v>0</v>
      </c>
      <c r="G45" s="134">
        <f>E45*F45</f>
        <v>0</v>
      </c>
      <c r="H45" s="134">
        <f>G45*1.21</f>
        <v>0</v>
      </c>
      <c r="I45" s="40"/>
      <c r="J45" s="32"/>
      <c r="K45" s="32"/>
      <c r="L45" s="32"/>
      <c r="M45" s="13"/>
      <c r="N45" s="13"/>
      <c r="O45" s="13"/>
      <c r="P45" s="13"/>
      <c r="Q45" s="13"/>
      <c r="R45" s="40"/>
      <c r="S45" s="32"/>
      <c r="T45" s="32"/>
      <c r="U45" s="32"/>
      <c r="V45" s="13"/>
      <c r="W45" s="13"/>
      <c r="X45" s="13"/>
      <c r="Y45" s="13"/>
      <c r="Z45" s="13"/>
      <c r="AA45" s="40"/>
    </row>
    <row r="46" spans="1:27" ht="14.25">
      <c r="A46" s="15" t="s">
        <v>28</v>
      </c>
      <c r="B46" s="14"/>
      <c r="C46" s="14"/>
      <c r="D46" s="45" t="s">
        <v>11</v>
      </c>
      <c r="E46" s="43">
        <v>310</v>
      </c>
      <c r="F46" s="133">
        <v>0</v>
      </c>
      <c r="G46" s="134">
        <f>E46*F46</f>
        <v>0</v>
      </c>
      <c r="H46" s="134">
        <f>G46*1.21</f>
        <v>0</v>
      </c>
      <c r="I46" s="40"/>
      <c r="J46" s="32"/>
      <c r="K46" s="32"/>
      <c r="L46" s="32"/>
      <c r="M46" s="13"/>
      <c r="N46" s="13"/>
      <c r="O46" s="13"/>
      <c r="P46" s="13"/>
      <c r="Q46" s="13"/>
      <c r="R46" s="40"/>
      <c r="S46" s="32"/>
      <c r="T46" s="32"/>
      <c r="U46" s="32"/>
      <c r="V46" s="13"/>
      <c r="W46" s="13"/>
      <c r="X46" s="13"/>
      <c r="Y46" s="13"/>
      <c r="Z46" s="13"/>
      <c r="AA46" s="40"/>
    </row>
    <row r="47" spans="1:27" ht="14.25">
      <c r="A47" s="15" t="s">
        <v>31</v>
      </c>
      <c r="B47" s="14"/>
      <c r="C47" s="14"/>
      <c r="D47" s="45" t="s">
        <v>11</v>
      </c>
      <c r="E47" s="43">
        <v>310</v>
      </c>
      <c r="F47" s="133">
        <v>0</v>
      </c>
      <c r="G47" s="134">
        <f>E47*F47</f>
        <v>0</v>
      </c>
      <c r="H47" s="134">
        <f>G47*1.21</f>
        <v>0</v>
      </c>
      <c r="I47" s="40"/>
      <c r="J47" s="32"/>
      <c r="K47" s="32"/>
      <c r="L47" s="32"/>
      <c r="M47" s="13"/>
      <c r="N47" s="13"/>
      <c r="O47" s="13"/>
      <c r="P47" s="13"/>
      <c r="Q47" s="13"/>
      <c r="R47" s="40"/>
      <c r="S47" s="32"/>
      <c r="T47" s="32"/>
      <c r="U47" s="32"/>
      <c r="V47" s="13"/>
      <c r="W47" s="13"/>
      <c r="X47" s="13"/>
      <c r="Y47" s="13"/>
      <c r="Z47" s="13"/>
      <c r="AA47" s="40"/>
    </row>
    <row r="48" spans="1:27" ht="14.25">
      <c r="A48" s="168" t="s">
        <v>32</v>
      </c>
      <c r="B48" s="168"/>
      <c r="C48" s="168"/>
      <c r="D48" s="45" t="s">
        <v>11</v>
      </c>
      <c r="E48" s="43">
        <v>310</v>
      </c>
      <c r="F48" s="133">
        <v>0</v>
      </c>
      <c r="G48" s="134">
        <f>E48*F48</f>
        <v>0</v>
      </c>
      <c r="H48" s="134">
        <f>G48*1.21</f>
        <v>0</v>
      </c>
      <c r="I48" s="40"/>
      <c r="J48" s="32"/>
      <c r="K48" s="32"/>
      <c r="L48" s="32"/>
      <c r="M48" s="13"/>
      <c r="N48" s="13"/>
      <c r="O48" s="13"/>
      <c r="P48" s="13"/>
      <c r="Q48" s="13"/>
      <c r="R48" s="40"/>
      <c r="S48" s="32"/>
      <c r="T48" s="32"/>
      <c r="U48" s="32"/>
      <c r="V48" s="13"/>
      <c r="W48" s="13"/>
      <c r="X48" s="13"/>
      <c r="Y48" s="13"/>
      <c r="Z48" s="13"/>
      <c r="AA48" s="40"/>
    </row>
    <row r="49" spans="1:27" s="19" customFormat="1" ht="14.25">
      <c r="A49" s="185" t="s">
        <v>2</v>
      </c>
      <c r="B49" s="186"/>
      <c r="C49" s="187"/>
      <c r="D49" s="86"/>
      <c r="E49" s="87"/>
      <c r="F49" s="87"/>
      <c r="G49" s="88">
        <f>SUM(G44:G48)</f>
        <v>0</v>
      </c>
      <c r="H49" s="93">
        <f>SUM(H44:H48)</f>
        <v>0</v>
      </c>
      <c r="I49" s="85"/>
      <c r="J49" s="57"/>
      <c r="K49" s="57"/>
      <c r="L49" s="57"/>
      <c r="M49" s="10"/>
      <c r="N49" s="10"/>
      <c r="O49" s="10"/>
      <c r="P49" s="10"/>
      <c r="Q49" s="10"/>
      <c r="R49" s="85"/>
      <c r="S49" s="57"/>
      <c r="T49" s="57"/>
      <c r="U49" s="57"/>
      <c r="V49" s="10"/>
      <c r="W49" s="10"/>
      <c r="X49" s="10"/>
      <c r="Y49" s="10"/>
      <c r="Z49" s="10"/>
      <c r="AA49" s="85"/>
    </row>
    <row r="50" spans="1:27" ht="14.25">
      <c r="A50" s="9" t="s">
        <v>7</v>
      </c>
      <c r="B50" s="30"/>
      <c r="C50" s="31"/>
      <c r="D50" s="2" t="s">
        <v>12</v>
      </c>
      <c r="E50" s="2" t="s">
        <v>13</v>
      </c>
      <c r="F50" s="11" t="s">
        <v>14</v>
      </c>
      <c r="G50" s="11" t="s">
        <v>3</v>
      </c>
      <c r="H50" s="11" t="s">
        <v>4</v>
      </c>
      <c r="I50" s="40"/>
      <c r="J50" s="32"/>
      <c r="K50" s="32"/>
      <c r="L50" s="32"/>
      <c r="M50" s="13"/>
      <c r="N50" s="13"/>
      <c r="O50" s="13"/>
      <c r="P50" s="13"/>
      <c r="Q50" s="13"/>
      <c r="R50" s="40"/>
      <c r="S50" s="32"/>
      <c r="T50" s="32"/>
      <c r="U50" s="32"/>
      <c r="V50" s="13"/>
      <c r="W50" s="13"/>
      <c r="X50" s="13"/>
      <c r="Y50" s="13"/>
      <c r="Z50" s="13"/>
      <c r="AA50" s="40"/>
    </row>
    <row r="51" spans="1:27" ht="30" customHeight="1">
      <c r="A51" s="169" t="s">
        <v>139</v>
      </c>
      <c r="B51" s="170"/>
      <c r="C51" s="170"/>
      <c r="D51" s="27" t="s">
        <v>15</v>
      </c>
      <c r="E51" s="43">
        <v>10157.4</v>
      </c>
      <c r="F51" s="113">
        <v>0</v>
      </c>
      <c r="G51" s="70">
        <f aca="true" t="shared" si="6" ref="G51:H55">E51*F51</f>
        <v>0</v>
      </c>
      <c r="H51" s="70">
        <f t="shared" si="6"/>
        <v>0</v>
      </c>
      <c r="I51" s="40"/>
      <c r="J51" s="32"/>
      <c r="K51" s="32"/>
      <c r="L51" s="32"/>
      <c r="M51" s="13"/>
      <c r="N51" s="13"/>
      <c r="O51" s="13"/>
      <c r="P51" s="13"/>
      <c r="Q51" s="13"/>
      <c r="R51" s="40"/>
      <c r="S51" s="32"/>
      <c r="T51" s="32"/>
      <c r="U51" s="32"/>
      <c r="V51" s="13"/>
      <c r="W51" s="13"/>
      <c r="X51" s="13"/>
      <c r="Y51" s="13"/>
      <c r="Z51" s="13"/>
      <c r="AA51" s="40"/>
    </row>
    <row r="52" spans="1:27" ht="30.75" customHeight="1">
      <c r="A52" s="188" t="s">
        <v>36</v>
      </c>
      <c r="B52" s="183"/>
      <c r="C52" s="184"/>
      <c r="D52" s="45" t="s">
        <v>11</v>
      </c>
      <c r="E52" s="43">
        <v>310</v>
      </c>
      <c r="F52" s="113">
        <v>0</v>
      </c>
      <c r="G52" s="70">
        <f t="shared" si="6"/>
        <v>0</v>
      </c>
      <c r="H52" s="70">
        <f t="shared" si="6"/>
        <v>0</v>
      </c>
      <c r="I52" s="40"/>
      <c r="J52" s="32"/>
      <c r="K52" s="32"/>
      <c r="L52" s="135"/>
      <c r="M52" s="13"/>
      <c r="N52" s="13"/>
      <c r="O52" s="13"/>
      <c r="P52" s="13"/>
      <c r="Q52" s="13"/>
      <c r="R52" s="40"/>
      <c r="S52" s="32"/>
      <c r="T52" s="32"/>
      <c r="U52" s="32"/>
      <c r="V52" s="13"/>
      <c r="W52" s="13"/>
      <c r="X52" s="13"/>
      <c r="Y52" s="13"/>
      <c r="Z52" s="13"/>
      <c r="AA52" s="40"/>
    </row>
    <row r="53" spans="1:27" ht="14.25">
      <c r="A53" s="15" t="s">
        <v>28</v>
      </c>
      <c r="B53" s="14"/>
      <c r="C53" s="14"/>
      <c r="D53" s="45" t="s">
        <v>11</v>
      </c>
      <c r="E53" s="43">
        <v>310</v>
      </c>
      <c r="F53" s="113">
        <v>0</v>
      </c>
      <c r="G53" s="70">
        <f t="shared" si="6"/>
        <v>0</v>
      </c>
      <c r="H53" s="70">
        <f t="shared" si="6"/>
        <v>0</v>
      </c>
      <c r="I53" s="40"/>
      <c r="J53" s="32"/>
      <c r="K53" s="32"/>
      <c r="L53" s="32"/>
      <c r="M53" s="13"/>
      <c r="N53" s="13"/>
      <c r="O53" s="13"/>
      <c r="P53" s="13"/>
      <c r="Q53" s="13"/>
      <c r="R53" s="40"/>
      <c r="S53" s="32"/>
      <c r="T53" s="32"/>
      <c r="U53" s="32"/>
      <c r="V53" s="13"/>
      <c r="W53" s="13"/>
      <c r="X53" s="13"/>
      <c r="Y53" s="13"/>
      <c r="Z53" s="13"/>
      <c r="AA53" s="40"/>
    </row>
    <row r="54" spans="1:27" ht="14.25">
      <c r="A54" s="15" t="s">
        <v>31</v>
      </c>
      <c r="B54" s="14"/>
      <c r="C54" s="14"/>
      <c r="D54" s="45" t="s">
        <v>11</v>
      </c>
      <c r="E54" s="43">
        <v>310</v>
      </c>
      <c r="F54" s="113">
        <v>0</v>
      </c>
      <c r="G54" s="70">
        <f t="shared" si="6"/>
        <v>0</v>
      </c>
      <c r="H54" s="70">
        <f t="shared" si="6"/>
        <v>0</v>
      </c>
      <c r="I54" s="40"/>
      <c r="J54" s="32"/>
      <c r="K54" s="32"/>
      <c r="L54" s="32"/>
      <c r="M54" s="13"/>
      <c r="N54" s="13"/>
      <c r="O54" s="13"/>
      <c r="P54" s="13"/>
      <c r="Q54" s="13"/>
      <c r="R54" s="40"/>
      <c r="S54" s="32"/>
      <c r="T54" s="32"/>
      <c r="U54" s="32"/>
      <c r="V54" s="13"/>
      <c r="W54" s="13"/>
      <c r="X54" s="13"/>
      <c r="Y54" s="13"/>
      <c r="Z54" s="13"/>
      <c r="AA54" s="40"/>
    </row>
    <row r="55" spans="1:27" ht="14.25">
      <c r="A55" s="168" t="s">
        <v>32</v>
      </c>
      <c r="B55" s="168"/>
      <c r="C55" s="168"/>
      <c r="D55" s="45" t="s">
        <v>11</v>
      </c>
      <c r="E55" s="43">
        <v>310</v>
      </c>
      <c r="F55" s="113">
        <v>0</v>
      </c>
      <c r="G55" s="70">
        <f t="shared" si="6"/>
        <v>0</v>
      </c>
      <c r="H55" s="70">
        <f t="shared" si="6"/>
        <v>0</v>
      </c>
      <c r="I55" s="40"/>
      <c r="J55" s="32"/>
      <c r="K55" s="32"/>
      <c r="L55" s="32"/>
      <c r="M55" s="13"/>
      <c r="N55" s="13"/>
      <c r="O55" s="13"/>
      <c r="P55" s="13"/>
      <c r="Q55" s="13"/>
      <c r="R55" s="40"/>
      <c r="S55" s="32"/>
      <c r="T55" s="32"/>
      <c r="U55" s="32"/>
      <c r="V55" s="13"/>
      <c r="W55" s="13"/>
      <c r="X55" s="13"/>
      <c r="Y55" s="13"/>
      <c r="Z55" s="13"/>
      <c r="AA55" s="40"/>
    </row>
    <row r="56" spans="1:27" s="19" customFormat="1" ht="14.25">
      <c r="A56" s="185" t="s">
        <v>2</v>
      </c>
      <c r="B56" s="186"/>
      <c r="C56" s="187"/>
      <c r="D56" s="86"/>
      <c r="E56" s="87"/>
      <c r="F56" s="87"/>
      <c r="G56" s="88">
        <f>SUM(G51:G55)</f>
        <v>0</v>
      </c>
      <c r="H56" s="93">
        <f>SUM(H51:H55)</f>
        <v>0</v>
      </c>
      <c r="I56" s="85"/>
      <c r="J56" s="57"/>
      <c r="K56" s="57"/>
      <c r="L56" s="57"/>
      <c r="M56" s="10"/>
      <c r="N56" s="10"/>
      <c r="O56" s="10"/>
      <c r="P56" s="10"/>
      <c r="Q56" s="10"/>
      <c r="R56" s="85"/>
      <c r="S56" s="57"/>
      <c r="T56" s="57"/>
      <c r="U56" s="57"/>
      <c r="V56" s="10"/>
      <c r="W56" s="10"/>
      <c r="X56" s="10"/>
      <c r="Y56" s="10"/>
      <c r="Z56" s="10"/>
      <c r="AA56" s="85"/>
    </row>
    <row r="57" spans="1:27" ht="14.25">
      <c r="A57" s="9" t="s">
        <v>8</v>
      </c>
      <c r="B57" s="30"/>
      <c r="C57" s="31"/>
      <c r="D57" s="2" t="s">
        <v>12</v>
      </c>
      <c r="E57" s="2" t="s">
        <v>13</v>
      </c>
      <c r="F57" s="11" t="s">
        <v>14</v>
      </c>
      <c r="G57" s="11" t="s">
        <v>3</v>
      </c>
      <c r="H57" s="11" t="s">
        <v>4</v>
      </c>
      <c r="I57" s="40"/>
      <c r="J57" s="32"/>
      <c r="K57" s="32"/>
      <c r="L57" s="32"/>
      <c r="M57" s="13"/>
      <c r="N57" s="13"/>
      <c r="O57" s="13"/>
      <c r="P57" s="13"/>
      <c r="Q57" s="13"/>
      <c r="R57" s="40"/>
      <c r="S57" s="32"/>
      <c r="T57" s="32"/>
      <c r="U57" s="32"/>
      <c r="V57" s="13"/>
      <c r="W57" s="13"/>
      <c r="X57" s="13"/>
      <c r="Y57" s="13"/>
      <c r="Z57" s="13"/>
      <c r="AA57" s="40"/>
    </row>
    <row r="58" spans="1:27" ht="30" customHeight="1">
      <c r="A58" s="169" t="s">
        <v>139</v>
      </c>
      <c r="B58" s="170"/>
      <c r="C58" s="170"/>
      <c r="D58" s="27" t="s">
        <v>15</v>
      </c>
      <c r="E58" s="43">
        <v>10157.4</v>
      </c>
      <c r="F58" s="113">
        <v>0</v>
      </c>
      <c r="G58" s="70">
        <f>E58*F58</f>
        <v>0</v>
      </c>
      <c r="H58" s="70">
        <f>G58*1.21</f>
        <v>0</v>
      </c>
      <c r="I58" s="40"/>
      <c r="J58" s="32"/>
      <c r="K58" s="32"/>
      <c r="L58" s="32"/>
      <c r="M58" s="13"/>
      <c r="N58" s="13"/>
      <c r="O58" s="13"/>
      <c r="P58" s="13"/>
      <c r="Q58" s="13"/>
      <c r="R58" s="40"/>
      <c r="S58" s="32"/>
      <c r="T58" s="32"/>
      <c r="U58" s="32"/>
      <c r="V58" s="13"/>
      <c r="W58" s="13"/>
      <c r="X58" s="13"/>
      <c r="Y58" s="13"/>
      <c r="Z58" s="13"/>
      <c r="AA58" s="40"/>
    </row>
    <row r="59" spans="1:27" ht="30" customHeight="1">
      <c r="A59" s="188" t="s">
        <v>36</v>
      </c>
      <c r="B59" s="183"/>
      <c r="C59" s="184"/>
      <c r="D59" s="45" t="s">
        <v>11</v>
      </c>
      <c r="E59" s="43">
        <v>310</v>
      </c>
      <c r="F59" s="113">
        <v>0</v>
      </c>
      <c r="G59" s="70">
        <f>E59*F59</f>
        <v>0</v>
      </c>
      <c r="H59" s="70">
        <f>G59*1.21</f>
        <v>0</v>
      </c>
      <c r="I59" s="40"/>
      <c r="J59" s="32"/>
      <c r="K59" s="32"/>
      <c r="L59" s="32"/>
      <c r="M59" s="13"/>
      <c r="N59" s="13"/>
      <c r="O59" s="13"/>
      <c r="P59" s="13"/>
      <c r="Q59" s="13"/>
      <c r="R59" s="40"/>
      <c r="S59" s="32"/>
      <c r="T59" s="32"/>
      <c r="U59" s="32"/>
      <c r="V59" s="13"/>
      <c r="W59" s="13"/>
      <c r="X59" s="13"/>
      <c r="Y59" s="13"/>
      <c r="Z59" s="13"/>
      <c r="AA59" s="40"/>
    </row>
    <row r="60" spans="1:27" ht="14.25">
      <c r="A60" s="15" t="s">
        <v>28</v>
      </c>
      <c r="B60" s="14"/>
      <c r="C60" s="14"/>
      <c r="D60" s="45" t="s">
        <v>11</v>
      </c>
      <c r="E60" s="43">
        <v>310</v>
      </c>
      <c r="F60" s="113">
        <v>0</v>
      </c>
      <c r="G60" s="70">
        <f>E60*F60</f>
        <v>0</v>
      </c>
      <c r="H60" s="70">
        <f>G60*1.21</f>
        <v>0</v>
      </c>
      <c r="I60" s="40"/>
      <c r="J60" s="32"/>
      <c r="K60" s="32"/>
      <c r="L60" s="32"/>
      <c r="M60" s="13"/>
      <c r="N60" s="13"/>
      <c r="O60" s="13"/>
      <c r="P60" s="13"/>
      <c r="Q60" s="13"/>
      <c r="R60" s="40"/>
      <c r="S60" s="32"/>
      <c r="T60" s="32"/>
      <c r="U60" s="32"/>
      <c r="V60" s="13"/>
      <c r="W60" s="13"/>
      <c r="X60" s="13"/>
      <c r="Y60" s="13"/>
      <c r="Z60" s="13"/>
      <c r="AA60" s="40"/>
    </row>
    <row r="61" spans="1:27" ht="14.25">
      <c r="A61" s="15" t="s">
        <v>31</v>
      </c>
      <c r="B61" s="14"/>
      <c r="C61" s="14"/>
      <c r="D61" s="45" t="s">
        <v>11</v>
      </c>
      <c r="E61" s="43">
        <v>310</v>
      </c>
      <c r="F61" s="113">
        <v>0</v>
      </c>
      <c r="G61" s="70">
        <f>E61*F61</f>
        <v>0</v>
      </c>
      <c r="H61" s="70">
        <f>G61*1.21</f>
        <v>0</v>
      </c>
      <c r="I61" s="40"/>
      <c r="J61" s="32"/>
      <c r="K61" s="32"/>
      <c r="L61" s="32"/>
      <c r="M61" s="13"/>
      <c r="N61" s="13"/>
      <c r="O61" s="13"/>
      <c r="P61" s="13"/>
      <c r="Q61" s="13"/>
      <c r="R61" s="40"/>
      <c r="S61" s="32"/>
      <c r="T61" s="32"/>
      <c r="U61" s="32"/>
      <c r="V61" s="13"/>
      <c r="W61" s="13"/>
      <c r="X61" s="13"/>
      <c r="Y61" s="13"/>
      <c r="Z61" s="13"/>
      <c r="AA61" s="40"/>
    </row>
    <row r="62" spans="1:27" ht="14.25">
      <c r="A62" s="168" t="s">
        <v>32</v>
      </c>
      <c r="B62" s="168"/>
      <c r="C62" s="168"/>
      <c r="D62" s="45" t="s">
        <v>11</v>
      </c>
      <c r="E62" s="43">
        <v>310</v>
      </c>
      <c r="F62" s="113">
        <v>0</v>
      </c>
      <c r="G62" s="70">
        <f>E62*F62</f>
        <v>0</v>
      </c>
      <c r="H62" s="70">
        <f>G62*1.21</f>
        <v>0</v>
      </c>
      <c r="I62" s="40"/>
      <c r="J62" s="32"/>
      <c r="K62" s="32"/>
      <c r="L62" s="32"/>
      <c r="M62" s="13"/>
      <c r="N62" s="13"/>
      <c r="O62" s="13"/>
      <c r="P62" s="13"/>
      <c r="Q62" s="13"/>
      <c r="R62" s="40"/>
      <c r="S62" s="32"/>
      <c r="T62" s="32"/>
      <c r="U62" s="32"/>
      <c r="V62" s="13"/>
      <c r="W62" s="13"/>
      <c r="X62" s="13"/>
      <c r="Y62" s="13"/>
      <c r="Z62" s="13"/>
      <c r="AA62" s="40"/>
    </row>
    <row r="63" spans="1:27" ht="14.25">
      <c r="A63" s="185" t="s">
        <v>2</v>
      </c>
      <c r="B63" s="186"/>
      <c r="C63" s="187"/>
      <c r="D63" s="163"/>
      <c r="E63" s="164"/>
      <c r="F63" s="164"/>
      <c r="G63" s="88">
        <f>SUM(G58:G62)</f>
        <v>0</v>
      </c>
      <c r="H63" s="93">
        <f>SUM(H58:H62)</f>
        <v>0</v>
      </c>
      <c r="I63" s="40"/>
      <c r="J63" s="32"/>
      <c r="K63" s="32"/>
      <c r="L63" s="32"/>
      <c r="M63" s="13"/>
      <c r="N63" s="13"/>
      <c r="O63" s="13"/>
      <c r="P63" s="13"/>
      <c r="Q63" s="13"/>
      <c r="R63" s="40"/>
      <c r="S63" s="32"/>
      <c r="T63" s="32"/>
      <c r="U63" s="32"/>
      <c r="V63" s="13"/>
      <c r="W63" s="13"/>
      <c r="X63" s="13"/>
      <c r="Y63" s="13"/>
      <c r="Z63" s="13"/>
      <c r="AA63" s="40"/>
    </row>
    <row r="64" spans="1:27" ht="14.25">
      <c r="A64" s="185" t="s">
        <v>129</v>
      </c>
      <c r="B64" s="186"/>
      <c r="C64" s="187"/>
      <c r="D64" s="90"/>
      <c r="E64" s="91"/>
      <c r="F64" s="91"/>
      <c r="G64" s="94">
        <f>SUM(G49+G49+G56+G63)</f>
        <v>0</v>
      </c>
      <c r="H64" s="89">
        <f>PRODUCT(G64*1.21)</f>
        <v>0</v>
      </c>
      <c r="I64" s="40"/>
      <c r="J64" s="32"/>
      <c r="K64" s="32"/>
      <c r="L64" s="32"/>
      <c r="M64" s="13"/>
      <c r="N64" s="13"/>
      <c r="O64" s="13"/>
      <c r="P64" s="13"/>
      <c r="Q64" s="13"/>
      <c r="R64" s="40"/>
      <c r="S64" s="32"/>
      <c r="T64" s="32"/>
      <c r="U64" s="32"/>
      <c r="V64" s="13"/>
      <c r="W64" s="13"/>
      <c r="X64" s="13"/>
      <c r="Y64" s="13"/>
      <c r="Z64" s="13"/>
      <c r="AA64" s="40"/>
    </row>
    <row r="65" spans="1:27" ht="14.25">
      <c r="A65" s="32"/>
      <c r="B65" s="32"/>
      <c r="C65" s="32"/>
      <c r="D65" s="13"/>
      <c r="E65" s="13"/>
      <c r="F65" s="13"/>
      <c r="G65" s="13"/>
      <c r="H65" s="13"/>
      <c r="I65" s="40"/>
      <c r="J65" s="32"/>
      <c r="K65" s="32"/>
      <c r="L65" s="32"/>
      <c r="M65" s="13"/>
      <c r="N65" s="13"/>
      <c r="O65" s="13"/>
      <c r="P65" s="13"/>
      <c r="Q65" s="13"/>
      <c r="R65" s="40"/>
      <c r="S65" s="32"/>
      <c r="T65" s="32"/>
      <c r="U65" s="32"/>
      <c r="V65" s="13"/>
      <c r="W65" s="13"/>
      <c r="X65" s="13"/>
      <c r="Y65" s="13"/>
      <c r="Z65" s="13"/>
      <c r="AA65" s="40"/>
    </row>
  </sheetData>
  <sheetProtection password="EF2E" sheet="1"/>
  <mergeCells count="30">
    <mergeCell ref="A31:C31"/>
    <mergeCell ref="A4:H4"/>
    <mergeCell ref="A56:C56"/>
    <mergeCell ref="A27:C27"/>
    <mergeCell ref="A29:C29"/>
    <mergeCell ref="A30:C30"/>
    <mergeCell ref="A33:C33"/>
    <mergeCell ref="A41:C41"/>
    <mergeCell ref="A34:C34"/>
    <mergeCell ref="A35:C35"/>
    <mergeCell ref="A38:C38"/>
    <mergeCell ref="A42:C42"/>
    <mergeCell ref="D42:G42"/>
    <mergeCell ref="A39:C39"/>
    <mergeCell ref="A64:C64"/>
    <mergeCell ref="A63:C63"/>
    <mergeCell ref="A51:C51"/>
    <mergeCell ref="A52:C52"/>
    <mergeCell ref="A49:C49"/>
    <mergeCell ref="A59:C59"/>
    <mergeCell ref="A62:C62"/>
    <mergeCell ref="A58:C58"/>
    <mergeCell ref="A18:C18"/>
    <mergeCell ref="A19:C19"/>
    <mergeCell ref="A20:C20"/>
    <mergeCell ref="A22:C22"/>
    <mergeCell ref="A44:C44"/>
    <mergeCell ref="A48:C48"/>
    <mergeCell ref="A55:C55"/>
    <mergeCell ref="A32:C3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AA49"/>
  <sheetViews>
    <sheetView zoomScale="80" zoomScaleNormal="80" zoomScalePageLayoutView="0" workbookViewId="0" topLeftCell="A4">
      <selection activeCell="F8" sqref="F8"/>
    </sheetView>
  </sheetViews>
  <sheetFormatPr defaultColWidth="9.140625" defaultRowHeight="15"/>
  <cols>
    <col min="3" max="3" width="29.8515625" style="0" customWidth="1"/>
    <col min="4" max="6" width="15.7109375" style="0" customWidth="1"/>
    <col min="7" max="8" width="18.7109375" style="0" customWidth="1"/>
    <col min="9" max="9" width="5.8515625" style="0" customWidth="1"/>
    <col min="10" max="10" width="9.8515625" style="0" customWidth="1"/>
    <col min="11" max="11" width="10.8515625" style="0" customWidth="1"/>
    <col min="12" max="12" width="13.8515625" style="0" customWidth="1"/>
    <col min="13" max="13" width="11.140625" style="0" customWidth="1"/>
    <col min="14" max="14" width="9.421875" style="0" customWidth="1"/>
    <col min="15" max="15" width="11.421875" style="0" customWidth="1"/>
    <col min="16" max="16" width="16.421875" style="0" customWidth="1"/>
    <col min="17" max="17" width="13.140625" style="0" customWidth="1"/>
    <col min="18" max="18" width="6.421875" style="0" customWidth="1"/>
    <col min="21" max="21" width="17.57421875" style="0" customWidth="1"/>
    <col min="22" max="22" width="12.00390625" style="0" customWidth="1"/>
    <col min="23" max="23" width="9.28125" style="0" customWidth="1"/>
    <col min="24" max="24" width="12.421875" style="0" customWidth="1"/>
    <col min="25" max="25" width="15.421875" style="0" customWidth="1"/>
    <col min="26" max="26" width="14.00390625" style="0" customWidth="1"/>
  </cols>
  <sheetData>
    <row r="1" spans="1:27" s="124" customFormat="1" ht="18">
      <c r="A1" s="125" t="s">
        <v>26</v>
      </c>
      <c r="B1" s="125"/>
      <c r="C1" s="125"/>
      <c r="D1" s="126"/>
      <c r="E1" s="126"/>
      <c r="F1" s="119"/>
      <c r="G1" s="119"/>
      <c r="H1" s="119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</row>
    <row r="2" spans="1:27" ht="14.25">
      <c r="A2" s="25" t="s">
        <v>122</v>
      </c>
      <c r="B2" s="16"/>
      <c r="C2" s="17"/>
      <c r="D2" s="4" t="s">
        <v>12</v>
      </c>
      <c r="E2" s="2" t="s">
        <v>13</v>
      </c>
      <c r="F2" s="11" t="s">
        <v>14</v>
      </c>
      <c r="G2" s="11" t="s">
        <v>3</v>
      </c>
      <c r="H2" s="11" t="s">
        <v>4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6" ht="44.25" customHeight="1">
      <c r="A3" s="171" t="s">
        <v>133</v>
      </c>
      <c r="B3" s="171"/>
      <c r="C3" s="171"/>
      <c r="D3" s="51" t="s">
        <v>11</v>
      </c>
      <c r="E3" s="51">
        <v>1</v>
      </c>
      <c r="F3" s="133">
        <v>0</v>
      </c>
      <c r="G3" s="136">
        <f aca="true" t="shared" si="0" ref="G3:G8">E3*F3</f>
        <v>0</v>
      </c>
      <c r="H3" s="136">
        <f>G3*1.21</f>
        <v>0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28.5" customHeight="1">
      <c r="A4" s="172" t="s">
        <v>134</v>
      </c>
      <c r="B4" s="172"/>
      <c r="C4" s="172"/>
      <c r="D4" s="51" t="s">
        <v>11</v>
      </c>
      <c r="E4" s="51">
        <v>1</v>
      </c>
      <c r="F4" s="133">
        <v>0</v>
      </c>
      <c r="G4" s="136">
        <f t="shared" si="0"/>
        <v>0</v>
      </c>
      <c r="H4" s="136">
        <f aca="true" t="shared" si="1" ref="H4:H9">G4*1.21</f>
        <v>0</v>
      </c>
      <c r="I4" s="13"/>
      <c r="J4" s="13"/>
      <c r="K4" s="13" t="s">
        <v>43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72" customHeight="1">
      <c r="A5" s="172" t="s">
        <v>135</v>
      </c>
      <c r="B5" s="172"/>
      <c r="C5" s="172"/>
      <c r="D5" s="52" t="s">
        <v>11</v>
      </c>
      <c r="E5" s="51">
        <v>1</v>
      </c>
      <c r="F5" s="133">
        <v>0</v>
      </c>
      <c r="G5" s="136">
        <f t="shared" si="0"/>
        <v>0</v>
      </c>
      <c r="H5" s="136">
        <f t="shared" si="1"/>
        <v>0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 customHeight="1">
      <c r="A6" s="53" t="s">
        <v>136</v>
      </c>
      <c r="B6" s="53"/>
      <c r="C6" s="53"/>
      <c r="D6" s="54" t="s">
        <v>11</v>
      </c>
      <c r="E6" s="54">
        <v>1</v>
      </c>
      <c r="F6" s="137">
        <v>0</v>
      </c>
      <c r="G6" s="136">
        <f t="shared" si="0"/>
        <v>0</v>
      </c>
      <c r="H6" s="136">
        <f t="shared" si="1"/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57.75" customHeight="1">
      <c r="A7" s="172" t="s">
        <v>137</v>
      </c>
      <c r="B7" s="172"/>
      <c r="C7" s="172"/>
      <c r="D7" s="51" t="s">
        <v>11</v>
      </c>
      <c r="E7" s="51">
        <v>1</v>
      </c>
      <c r="F7" s="133">
        <v>0</v>
      </c>
      <c r="G7" s="136">
        <f t="shared" si="0"/>
        <v>0</v>
      </c>
      <c r="H7" s="136">
        <f t="shared" si="1"/>
        <v>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 customHeight="1">
      <c r="A8" s="56" t="s">
        <v>138</v>
      </c>
      <c r="B8" s="56"/>
      <c r="C8" s="56"/>
      <c r="D8" s="50" t="s">
        <v>11</v>
      </c>
      <c r="E8" s="50">
        <v>1</v>
      </c>
      <c r="F8" s="77">
        <v>50000</v>
      </c>
      <c r="G8" s="77">
        <f t="shared" si="0"/>
        <v>50000</v>
      </c>
      <c r="H8" s="77">
        <f t="shared" si="1"/>
        <v>60500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4.25">
      <c r="A9" s="155" t="s">
        <v>130</v>
      </c>
      <c r="B9" s="159"/>
      <c r="C9" s="159"/>
      <c r="D9" s="160"/>
      <c r="E9" s="160"/>
      <c r="F9" s="161"/>
      <c r="G9" s="161">
        <f>SUM(G3:G8)</f>
        <v>50000</v>
      </c>
      <c r="H9" s="162">
        <f t="shared" si="1"/>
        <v>60500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75" customHeight="1">
      <c r="A10" s="25" t="s">
        <v>17</v>
      </c>
      <c r="B10" s="16"/>
      <c r="C10" s="17"/>
      <c r="D10" s="4" t="s">
        <v>12</v>
      </c>
      <c r="E10" s="2" t="s">
        <v>13</v>
      </c>
      <c r="F10" s="11" t="s">
        <v>14</v>
      </c>
      <c r="G10" s="11" t="s">
        <v>3</v>
      </c>
      <c r="H10" s="11" t="s">
        <v>4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4.25" customHeight="1">
      <c r="A11" s="24" t="s">
        <v>126</v>
      </c>
      <c r="B11" s="22"/>
      <c r="C11" s="23"/>
      <c r="D11" s="18" t="s">
        <v>18</v>
      </c>
      <c r="E11" s="12">
        <v>1540</v>
      </c>
      <c r="F11" s="115">
        <v>0</v>
      </c>
      <c r="G11" s="95">
        <f>E11*F11</f>
        <v>0</v>
      </c>
      <c r="H11" s="96">
        <f>PRODUCT(G11*1.21)</f>
        <v>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s="19" customFormat="1" ht="15" customHeight="1">
      <c r="A12" s="197" t="s">
        <v>2</v>
      </c>
      <c r="B12" s="198"/>
      <c r="C12" s="199"/>
      <c r="D12" s="151"/>
      <c r="E12" s="152"/>
      <c r="F12" s="152"/>
      <c r="G12" s="153">
        <f>SUM(G11)</f>
        <v>0</v>
      </c>
      <c r="H12" s="154">
        <f>SUM(H11)</f>
        <v>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4.25">
      <c r="A13" s="25" t="s">
        <v>19</v>
      </c>
      <c r="B13" s="16"/>
      <c r="C13" s="17"/>
      <c r="D13" s="4" t="s">
        <v>12</v>
      </c>
      <c r="E13" s="2" t="s">
        <v>13</v>
      </c>
      <c r="F13" s="11" t="s">
        <v>14</v>
      </c>
      <c r="G13" s="11" t="s">
        <v>3</v>
      </c>
      <c r="H13" s="11" t="s">
        <v>4</v>
      </c>
      <c r="I13" s="13"/>
      <c r="J13" s="10"/>
      <c r="K13" s="10"/>
      <c r="L13" s="10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4.25">
      <c r="A14" s="200" t="s">
        <v>54</v>
      </c>
      <c r="B14" s="201"/>
      <c r="C14" s="202"/>
      <c r="D14" s="45" t="s">
        <v>11</v>
      </c>
      <c r="E14" s="45">
        <v>148</v>
      </c>
      <c r="F14" s="113">
        <v>0</v>
      </c>
      <c r="G14" s="74">
        <f>E14*F14</f>
        <v>0</v>
      </c>
      <c r="H14" s="74">
        <f aca="true" t="shared" si="2" ref="H14:H25">PRODUCT(G14*1.21)</f>
        <v>0</v>
      </c>
      <c r="I14" s="13"/>
      <c r="J14" s="10"/>
      <c r="K14" s="10"/>
      <c r="L14" s="10"/>
      <c r="M14" s="34"/>
      <c r="N14" s="34"/>
      <c r="O14" s="34"/>
      <c r="P14" s="34"/>
      <c r="Q14" s="34"/>
      <c r="R14" s="13"/>
      <c r="S14" s="10"/>
      <c r="T14" s="10"/>
      <c r="U14" s="10"/>
      <c r="V14" s="34"/>
      <c r="W14" s="34"/>
      <c r="X14" s="34"/>
      <c r="Y14" s="34"/>
      <c r="Z14" s="34"/>
    </row>
    <row r="15" spans="1:26" ht="14.25">
      <c r="A15" s="173" t="s">
        <v>51</v>
      </c>
      <c r="B15" s="174"/>
      <c r="C15" s="175"/>
      <c r="D15" s="45" t="s">
        <v>11</v>
      </c>
      <c r="E15" s="45">
        <v>296</v>
      </c>
      <c r="F15" s="113">
        <v>0</v>
      </c>
      <c r="G15" s="74">
        <f aca="true" t="shared" si="3" ref="G15:G25">E15*F15</f>
        <v>0</v>
      </c>
      <c r="H15" s="74">
        <f t="shared" si="2"/>
        <v>0</v>
      </c>
      <c r="I15" s="13"/>
      <c r="J15" s="13"/>
      <c r="K15" s="13"/>
      <c r="L15" s="13"/>
      <c r="M15" s="33"/>
      <c r="N15" s="13"/>
      <c r="O15" s="13"/>
      <c r="P15" s="13"/>
      <c r="Q15" s="13"/>
      <c r="R15" s="13"/>
      <c r="S15" s="13"/>
      <c r="T15" s="13"/>
      <c r="U15" s="13"/>
      <c r="V15" s="33"/>
      <c r="W15" s="13"/>
      <c r="X15" s="13"/>
      <c r="Y15" s="13"/>
      <c r="Z15" s="13"/>
    </row>
    <row r="16" spans="1:26" ht="14.25">
      <c r="A16" s="189" t="s">
        <v>47</v>
      </c>
      <c r="B16" s="190"/>
      <c r="C16" s="191"/>
      <c r="D16" s="45" t="s">
        <v>11</v>
      </c>
      <c r="E16" s="45">
        <v>296</v>
      </c>
      <c r="F16" s="113">
        <v>0</v>
      </c>
      <c r="G16" s="74">
        <f t="shared" si="3"/>
        <v>0</v>
      </c>
      <c r="H16" s="74">
        <f t="shared" si="2"/>
        <v>0</v>
      </c>
      <c r="I16" s="13"/>
      <c r="J16" s="13"/>
      <c r="K16" s="13"/>
      <c r="L16" s="13"/>
      <c r="M16" s="33"/>
      <c r="N16" s="13"/>
      <c r="O16" s="13"/>
      <c r="P16" s="13"/>
      <c r="Q16" s="13"/>
      <c r="R16" s="13"/>
      <c r="S16" s="10"/>
      <c r="T16" s="10"/>
      <c r="U16" s="10"/>
      <c r="V16" s="34"/>
      <c r="W16" s="34"/>
      <c r="X16" s="34"/>
      <c r="Y16" s="34"/>
      <c r="Z16" s="34"/>
    </row>
    <row r="17" spans="1:26" ht="30" customHeight="1">
      <c r="A17" s="203" t="s">
        <v>46</v>
      </c>
      <c r="B17" s="204"/>
      <c r="C17" s="205"/>
      <c r="D17" s="45" t="s">
        <v>11</v>
      </c>
      <c r="E17" s="46">
        <v>148</v>
      </c>
      <c r="F17" s="113">
        <v>0</v>
      </c>
      <c r="G17" s="74">
        <f t="shared" si="3"/>
        <v>0</v>
      </c>
      <c r="H17" s="74">
        <f t="shared" si="2"/>
        <v>0</v>
      </c>
      <c r="I17" s="13"/>
      <c r="J17" s="13"/>
      <c r="K17" s="13"/>
      <c r="L17" s="13"/>
      <c r="M17" s="33"/>
      <c r="N17" s="26"/>
      <c r="O17" s="26"/>
      <c r="P17" s="13"/>
      <c r="Q17" s="13"/>
      <c r="R17" s="13"/>
      <c r="S17" s="13"/>
      <c r="T17" s="13"/>
      <c r="U17" s="13"/>
      <c r="V17" s="33"/>
      <c r="W17" s="13"/>
      <c r="X17" s="13"/>
      <c r="Y17" s="13"/>
      <c r="Z17" s="13"/>
    </row>
    <row r="18" spans="1:26" ht="14.25">
      <c r="A18" s="173" t="s">
        <v>53</v>
      </c>
      <c r="B18" s="174"/>
      <c r="C18" s="175"/>
      <c r="D18" s="45" t="s">
        <v>11</v>
      </c>
      <c r="E18" s="45">
        <v>296</v>
      </c>
      <c r="F18" s="113">
        <v>0</v>
      </c>
      <c r="G18" s="74">
        <f t="shared" si="3"/>
        <v>0</v>
      </c>
      <c r="H18" s="74">
        <f t="shared" si="2"/>
        <v>0</v>
      </c>
      <c r="I18" s="13"/>
      <c r="J18" s="21"/>
      <c r="K18" s="21"/>
      <c r="L18" s="21"/>
      <c r="M18" s="33"/>
      <c r="N18" s="26"/>
      <c r="O18" s="26"/>
      <c r="P18" s="13"/>
      <c r="Q18" s="13"/>
      <c r="R18" s="13"/>
      <c r="S18" s="13"/>
      <c r="T18" s="13"/>
      <c r="U18" s="13"/>
      <c r="V18" s="33"/>
      <c r="W18" s="13"/>
      <c r="X18" s="13"/>
      <c r="Y18" s="13"/>
      <c r="Z18" s="13"/>
    </row>
    <row r="19" spans="1:26" ht="59.25" customHeight="1">
      <c r="A19" s="194" t="s">
        <v>125</v>
      </c>
      <c r="B19" s="195"/>
      <c r="C19" s="196"/>
      <c r="D19" s="45" t="s">
        <v>11</v>
      </c>
      <c r="E19" s="46">
        <v>148</v>
      </c>
      <c r="F19" s="113">
        <v>0</v>
      </c>
      <c r="G19" s="74">
        <f t="shared" si="3"/>
        <v>0</v>
      </c>
      <c r="H19" s="75">
        <f t="shared" si="2"/>
        <v>0</v>
      </c>
      <c r="I19" s="13"/>
      <c r="J19" s="10"/>
      <c r="K19" s="10"/>
      <c r="L19" s="10"/>
      <c r="M19" s="13"/>
      <c r="N19" s="13"/>
      <c r="O19" s="13"/>
      <c r="P19" s="13"/>
      <c r="Q19" s="13"/>
      <c r="R19" s="13"/>
      <c r="S19" s="13"/>
      <c r="T19" s="13"/>
      <c r="U19" s="13"/>
      <c r="V19" s="33"/>
      <c r="W19" s="26"/>
      <c r="X19" s="26"/>
      <c r="Y19" s="13"/>
      <c r="Z19" s="13"/>
    </row>
    <row r="20" spans="1:26" ht="44.25" customHeight="1">
      <c r="A20" s="194" t="s">
        <v>121</v>
      </c>
      <c r="B20" s="195"/>
      <c r="C20" s="196"/>
      <c r="D20" s="45" t="s">
        <v>11</v>
      </c>
      <c r="E20" s="46">
        <v>148</v>
      </c>
      <c r="F20" s="113">
        <v>0</v>
      </c>
      <c r="G20" s="74">
        <f t="shared" si="3"/>
        <v>0</v>
      </c>
      <c r="H20" s="76">
        <f t="shared" si="2"/>
        <v>0</v>
      </c>
      <c r="I20" s="13"/>
      <c r="J20" s="10"/>
      <c r="K20" s="10"/>
      <c r="L20" s="10"/>
      <c r="M20" s="34"/>
      <c r="N20" s="34"/>
      <c r="O20" s="34"/>
      <c r="P20" s="34"/>
      <c r="Q20" s="34"/>
      <c r="R20" s="13"/>
      <c r="S20" s="21"/>
      <c r="T20" s="21"/>
      <c r="U20" s="21"/>
      <c r="V20" s="33"/>
      <c r="W20" s="26"/>
      <c r="X20" s="26"/>
      <c r="Y20" s="13"/>
      <c r="Z20" s="13"/>
    </row>
    <row r="21" spans="1:26" ht="15" customHeight="1">
      <c r="A21" s="3" t="s">
        <v>24</v>
      </c>
      <c r="B21" s="1"/>
      <c r="C21" s="1"/>
      <c r="D21" s="45" t="s">
        <v>11</v>
      </c>
      <c r="E21" s="46">
        <v>148</v>
      </c>
      <c r="F21" s="113">
        <v>0</v>
      </c>
      <c r="G21" s="74">
        <f t="shared" si="3"/>
        <v>0</v>
      </c>
      <c r="H21" s="75">
        <f t="shared" si="2"/>
        <v>0</v>
      </c>
      <c r="I21" s="13"/>
      <c r="J21" s="10"/>
      <c r="K21" s="10"/>
      <c r="L21" s="10"/>
      <c r="M21" s="34"/>
      <c r="N21" s="34"/>
      <c r="O21" s="34"/>
      <c r="P21" s="34"/>
      <c r="Q21" s="34"/>
      <c r="R21" s="13"/>
      <c r="S21" s="21"/>
      <c r="T21" s="21"/>
      <c r="U21" s="21"/>
      <c r="V21" s="33"/>
      <c r="W21" s="26"/>
      <c r="X21" s="26"/>
      <c r="Y21" s="13"/>
      <c r="Z21" s="13"/>
    </row>
    <row r="22" spans="1:26" ht="15" customHeight="1">
      <c r="A22" s="176" t="s">
        <v>20</v>
      </c>
      <c r="B22" s="177"/>
      <c r="C22" s="178"/>
      <c r="D22" s="45" t="s">
        <v>11</v>
      </c>
      <c r="E22" s="46">
        <v>148</v>
      </c>
      <c r="F22" s="113">
        <v>0</v>
      </c>
      <c r="G22" s="74">
        <f t="shared" si="3"/>
        <v>0</v>
      </c>
      <c r="H22" s="75">
        <f t="shared" si="2"/>
        <v>0</v>
      </c>
      <c r="I22" s="13"/>
      <c r="J22" s="10"/>
      <c r="K22" s="10"/>
      <c r="L22" s="10"/>
      <c r="M22" s="34"/>
      <c r="N22" s="34"/>
      <c r="O22" s="34"/>
      <c r="P22" s="34"/>
      <c r="Q22" s="34"/>
      <c r="R22" s="13"/>
      <c r="S22" s="21"/>
      <c r="T22" s="21"/>
      <c r="U22" s="21"/>
      <c r="V22" s="33"/>
      <c r="W22" s="26"/>
      <c r="X22" s="26"/>
      <c r="Y22" s="13"/>
      <c r="Z22" s="13"/>
    </row>
    <row r="23" spans="1:26" ht="15" customHeight="1">
      <c r="A23" s="176" t="s">
        <v>21</v>
      </c>
      <c r="B23" s="177"/>
      <c r="C23" s="178"/>
      <c r="D23" s="45" t="s">
        <v>11</v>
      </c>
      <c r="E23" s="46">
        <v>148</v>
      </c>
      <c r="F23" s="113">
        <v>0</v>
      </c>
      <c r="G23" s="74">
        <f t="shared" si="3"/>
        <v>0</v>
      </c>
      <c r="H23" s="75">
        <f t="shared" si="2"/>
        <v>0</v>
      </c>
      <c r="I23" s="13"/>
      <c r="J23" s="10"/>
      <c r="K23" s="10"/>
      <c r="L23" s="10"/>
      <c r="M23" s="34"/>
      <c r="N23" s="34"/>
      <c r="O23" s="34"/>
      <c r="P23" s="34"/>
      <c r="Q23" s="34"/>
      <c r="R23" s="13"/>
      <c r="S23" s="21"/>
      <c r="T23" s="21"/>
      <c r="U23" s="21"/>
      <c r="V23" s="33"/>
      <c r="W23" s="26"/>
      <c r="X23" s="26"/>
      <c r="Y23" s="13"/>
      <c r="Z23" s="13"/>
    </row>
    <row r="24" spans="1:26" ht="30" customHeight="1">
      <c r="A24" s="182" t="s">
        <v>44</v>
      </c>
      <c r="B24" s="183"/>
      <c r="C24" s="184"/>
      <c r="D24" s="45" t="s">
        <v>11</v>
      </c>
      <c r="E24" s="46">
        <v>148</v>
      </c>
      <c r="F24" s="113">
        <v>0</v>
      </c>
      <c r="G24" s="74">
        <f t="shared" si="3"/>
        <v>0</v>
      </c>
      <c r="H24" s="75">
        <f t="shared" si="2"/>
        <v>0</v>
      </c>
      <c r="I24" s="13"/>
      <c r="J24" s="10"/>
      <c r="K24" s="10"/>
      <c r="L24" s="10"/>
      <c r="M24" s="34"/>
      <c r="N24" s="34"/>
      <c r="O24" s="34"/>
      <c r="P24" s="34"/>
      <c r="Q24" s="34"/>
      <c r="R24" s="13"/>
      <c r="S24" s="21"/>
      <c r="T24" s="21"/>
      <c r="U24" s="21"/>
      <c r="V24" s="33"/>
      <c r="W24" s="26"/>
      <c r="X24" s="26"/>
      <c r="Y24" s="13"/>
      <c r="Z24" s="13"/>
    </row>
    <row r="25" spans="1:26" ht="15" customHeight="1">
      <c r="A25" s="3" t="s">
        <v>40</v>
      </c>
      <c r="B25" s="7"/>
      <c r="C25" s="5"/>
      <c r="D25" s="45" t="s">
        <v>11</v>
      </c>
      <c r="E25" s="46">
        <v>148</v>
      </c>
      <c r="F25" s="113">
        <v>0</v>
      </c>
      <c r="G25" s="74">
        <f t="shared" si="3"/>
        <v>0</v>
      </c>
      <c r="H25" s="75">
        <f t="shared" si="2"/>
        <v>0</v>
      </c>
      <c r="I25" s="13"/>
      <c r="J25" s="10"/>
      <c r="K25" s="10"/>
      <c r="L25" s="10"/>
      <c r="M25" s="34"/>
      <c r="N25" s="34"/>
      <c r="O25" s="34"/>
      <c r="P25" s="34"/>
      <c r="Q25" s="34"/>
      <c r="R25" s="13"/>
      <c r="S25" s="21"/>
      <c r="T25" s="21"/>
      <c r="U25" s="21"/>
      <c r="V25" s="33"/>
      <c r="W25" s="26"/>
      <c r="X25" s="26"/>
      <c r="Y25" s="13"/>
      <c r="Z25" s="13"/>
    </row>
    <row r="26" spans="1:26" s="19" customFormat="1" ht="14.25">
      <c r="A26" s="197" t="s">
        <v>128</v>
      </c>
      <c r="B26" s="198"/>
      <c r="C26" s="199"/>
      <c r="D26" s="151"/>
      <c r="E26" s="152"/>
      <c r="F26" s="152"/>
      <c r="G26" s="153">
        <f>SUM(G14:G25)</f>
        <v>0</v>
      </c>
      <c r="H26" s="154">
        <f>SUM(H14:H25)</f>
        <v>0</v>
      </c>
      <c r="I26" s="10"/>
      <c r="J26" s="10"/>
      <c r="K26" s="10"/>
      <c r="L26" s="10"/>
      <c r="M26" s="34"/>
      <c r="N26" s="10"/>
      <c r="O26" s="10"/>
      <c r="P26" s="10"/>
      <c r="Q26" s="10"/>
      <c r="R26" s="10"/>
      <c r="S26" s="10"/>
      <c r="T26" s="10"/>
      <c r="U26" s="10"/>
      <c r="V26" s="34"/>
      <c r="W26" s="34"/>
      <c r="X26" s="34"/>
      <c r="Y26" s="34"/>
      <c r="Z26" s="34"/>
    </row>
    <row r="27" spans="1:26" ht="15" customHeight="1">
      <c r="A27" s="9" t="s">
        <v>6</v>
      </c>
      <c r="B27" s="30"/>
      <c r="C27" s="31"/>
      <c r="D27" s="2" t="s">
        <v>12</v>
      </c>
      <c r="E27" s="2" t="s">
        <v>13</v>
      </c>
      <c r="F27" s="11" t="s">
        <v>14</v>
      </c>
      <c r="G27" s="11" t="s">
        <v>3</v>
      </c>
      <c r="H27" s="11" t="s">
        <v>4</v>
      </c>
      <c r="I27" s="13"/>
      <c r="J27" s="13"/>
      <c r="K27" s="13"/>
      <c r="L27" s="13"/>
      <c r="M27" s="33"/>
      <c r="N27" s="26"/>
      <c r="O27" s="26"/>
      <c r="P27" s="13"/>
      <c r="Q27" s="13"/>
      <c r="R27" s="13"/>
      <c r="S27" s="13"/>
      <c r="T27" s="13"/>
      <c r="U27" s="13"/>
      <c r="V27" s="33"/>
      <c r="W27" s="13"/>
      <c r="X27" s="13"/>
      <c r="Y27" s="13"/>
      <c r="Z27" s="13"/>
    </row>
    <row r="28" spans="1:26" ht="29.25" customHeight="1">
      <c r="A28" s="169" t="s">
        <v>139</v>
      </c>
      <c r="B28" s="170"/>
      <c r="C28" s="170"/>
      <c r="D28" s="27" t="s">
        <v>15</v>
      </c>
      <c r="E28" s="45">
        <v>4742.6</v>
      </c>
      <c r="F28" s="115">
        <v>0</v>
      </c>
      <c r="G28" s="69">
        <f>E28*F28</f>
        <v>0</v>
      </c>
      <c r="H28" s="69">
        <f>G28*1.21</f>
        <v>0</v>
      </c>
      <c r="I28" s="13"/>
      <c r="J28" s="13"/>
      <c r="K28" s="13"/>
      <c r="L28" s="13"/>
      <c r="M28" s="33"/>
      <c r="N28" s="26"/>
      <c r="O28" s="26"/>
      <c r="P28" s="13"/>
      <c r="Q28" s="13"/>
      <c r="R28" s="13"/>
      <c r="S28" s="13"/>
      <c r="T28" s="13"/>
      <c r="U28" s="13"/>
      <c r="V28" s="33"/>
      <c r="W28" s="13"/>
      <c r="X28" s="13"/>
      <c r="Y28" s="13"/>
      <c r="Z28" s="13"/>
    </row>
    <row r="29" spans="1:26" ht="15.75" customHeight="1">
      <c r="A29" s="15" t="s">
        <v>33</v>
      </c>
      <c r="B29" s="14"/>
      <c r="C29" s="14"/>
      <c r="D29" s="45" t="s">
        <v>11</v>
      </c>
      <c r="E29" s="43">
        <v>148</v>
      </c>
      <c r="F29" s="115">
        <v>0</v>
      </c>
      <c r="G29" s="69">
        <f>E29*F29</f>
        <v>0</v>
      </c>
      <c r="H29" s="69">
        <f>G29*1.21</f>
        <v>0</v>
      </c>
      <c r="I29" s="13"/>
      <c r="J29" s="13"/>
      <c r="K29" s="13"/>
      <c r="L29" s="13"/>
      <c r="M29" s="33"/>
      <c r="N29" s="26"/>
      <c r="O29" s="26"/>
      <c r="P29" s="13"/>
      <c r="Q29" s="13"/>
      <c r="R29" s="13"/>
      <c r="S29" s="13"/>
      <c r="T29" s="13"/>
      <c r="U29" s="13"/>
      <c r="V29" s="33"/>
      <c r="W29" s="13"/>
      <c r="X29" s="13"/>
      <c r="Y29" s="13"/>
      <c r="Z29" s="13"/>
    </row>
    <row r="30" spans="1:26" ht="15" customHeight="1">
      <c r="A30" s="15" t="s">
        <v>28</v>
      </c>
      <c r="B30" s="14"/>
      <c r="C30" s="14"/>
      <c r="D30" s="45" t="s">
        <v>11</v>
      </c>
      <c r="E30" s="43">
        <v>148</v>
      </c>
      <c r="F30" s="113">
        <v>0</v>
      </c>
      <c r="G30" s="70">
        <f>E30*F30</f>
        <v>0</v>
      </c>
      <c r="H30" s="70">
        <f>G30*1.21</f>
        <v>0</v>
      </c>
      <c r="I30" s="13"/>
      <c r="J30" s="13"/>
      <c r="K30" s="13"/>
      <c r="L30" s="13"/>
      <c r="M30" s="33"/>
      <c r="N30" s="26"/>
      <c r="O30" s="26"/>
      <c r="P30" s="13"/>
      <c r="Q30" s="13"/>
      <c r="R30" s="13"/>
      <c r="S30" s="13"/>
      <c r="T30" s="13"/>
      <c r="U30" s="13"/>
      <c r="V30" s="33"/>
      <c r="W30" s="13"/>
      <c r="X30" s="13"/>
      <c r="Y30" s="13"/>
      <c r="Z30" s="13"/>
    </row>
    <row r="31" spans="1:26" ht="15" customHeight="1">
      <c r="A31" s="15" t="s">
        <v>31</v>
      </c>
      <c r="B31" s="14"/>
      <c r="C31" s="14"/>
      <c r="D31" s="45" t="s">
        <v>11</v>
      </c>
      <c r="E31" s="43">
        <v>148</v>
      </c>
      <c r="F31" s="113">
        <v>0</v>
      </c>
      <c r="G31" s="70">
        <f>E31*F31</f>
        <v>0</v>
      </c>
      <c r="H31" s="70">
        <f>G31*1.21</f>
        <v>0</v>
      </c>
      <c r="I31" s="13"/>
      <c r="J31" s="13"/>
      <c r="K31" s="13"/>
      <c r="L31" s="13"/>
      <c r="M31" s="33"/>
      <c r="N31" s="26"/>
      <c r="O31" s="26"/>
      <c r="P31" s="13"/>
      <c r="Q31" s="13"/>
      <c r="R31" s="13"/>
      <c r="S31" s="13"/>
      <c r="T31" s="13"/>
      <c r="U31" s="13"/>
      <c r="V31" s="33"/>
      <c r="W31" s="13"/>
      <c r="X31" s="13"/>
      <c r="Y31" s="13"/>
      <c r="Z31" s="13"/>
    </row>
    <row r="32" spans="1:26" ht="15" customHeight="1">
      <c r="A32" s="168" t="s">
        <v>32</v>
      </c>
      <c r="B32" s="168"/>
      <c r="C32" s="168"/>
      <c r="D32" s="45" t="s">
        <v>11</v>
      </c>
      <c r="E32" s="43">
        <v>148</v>
      </c>
      <c r="F32" s="113">
        <v>0</v>
      </c>
      <c r="G32" s="70">
        <f>E32*F32</f>
        <v>0</v>
      </c>
      <c r="H32" s="70">
        <f>G32*1.21</f>
        <v>0</v>
      </c>
      <c r="I32" s="13"/>
      <c r="J32" s="13"/>
      <c r="K32" s="13"/>
      <c r="L32" s="13"/>
      <c r="M32" s="33"/>
      <c r="N32" s="26"/>
      <c r="O32" s="26"/>
      <c r="P32" s="13"/>
      <c r="Q32" s="13"/>
      <c r="R32" s="13"/>
      <c r="S32" s="13"/>
      <c r="T32" s="13"/>
      <c r="U32" s="13"/>
      <c r="V32" s="33"/>
      <c r="W32" s="13"/>
      <c r="X32" s="13"/>
      <c r="Y32" s="13"/>
      <c r="Z32" s="13"/>
    </row>
    <row r="33" spans="1:26" s="19" customFormat="1" ht="14.25">
      <c r="A33" s="197" t="s">
        <v>2</v>
      </c>
      <c r="B33" s="198"/>
      <c r="C33" s="199"/>
      <c r="D33" s="151"/>
      <c r="E33" s="152"/>
      <c r="F33" s="152"/>
      <c r="G33" s="153">
        <f>SUM(G28:G32)</f>
        <v>0</v>
      </c>
      <c r="H33" s="154">
        <f>PRODUCT(G33*1.21)</f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34"/>
      <c r="W33" s="97"/>
      <c r="X33" s="97"/>
      <c r="Y33" s="10"/>
      <c r="Z33" s="10"/>
    </row>
    <row r="34" spans="1:26" ht="15" customHeight="1">
      <c r="A34" s="9" t="s">
        <v>7</v>
      </c>
      <c r="B34" s="30"/>
      <c r="C34" s="31"/>
      <c r="D34" s="2" t="s">
        <v>12</v>
      </c>
      <c r="E34" s="2" t="s">
        <v>13</v>
      </c>
      <c r="F34" s="11" t="s">
        <v>14</v>
      </c>
      <c r="G34" s="11" t="s">
        <v>3</v>
      </c>
      <c r="H34" s="11" t="s">
        <v>4</v>
      </c>
      <c r="I34" s="13"/>
      <c r="J34" s="10"/>
      <c r="K34" s="10"/>
      <c r="L34" s="10"/>
      <c r="M34" s="34"/>
      <c r="N34" s="34"/>
      <c r="O34" s="34"/>
      <c r="P34" s="34"/>
      <c r="Q34" s="34"/>
      <c r="R34" s="13"/>
      <c r="S34" s="21"/>
      <c r="T34" s="21"/>
      <c r="U34" s="21"/>
      <c r="V34" s="33"/>
      <c r="W34" s="26"/>
      <c r="X34" s="26"/>
      <c r="Y34" s="13"/>
      <c r="Z34" s="13"/>
    </row>
    <row r="35" spans="1:26" ht="29.25" customHeight="1">
      <c r="A35" s="169" t="s">
        <v>139</v>
      </c>
      <c r="B35" s="170"/>
      <c r="C35" s="170"/>
      <c r="D35" s="27" t="s">
        <v>15</v>
      </c>
      <c r="E35" s="45">
        <v>4742.6</v>
      </c>
      <c r="F35" s="115">
        <v>0</v>
      </c>
      <c r="G35" s="69">
        <f>E35*F35</f>
        <v>0</v>
      </c>
      <c r="H35" s="69">
        <f>G35*1.21</f>
        <v>0</v>
      </c>
      <c r="I35" s="13"/>
      <c r="J35" s="10"/>
      <c r="K35" s="10"/>
      <c r="L35" s="10"/>
      <c r="M35" s="34"/>
      <c r="N35" s="34"/>
      <c r="O35" s="34"/>
      <c r="P35" s="34"/>
      <c r="Q35" s="34"/>
      <c r="R35" s="13"/>
      <c r="S35" s="21"/>
      <c r="T35" s="21"/>
      <c r="U35" s="21"/>
      <c r="V35" s="33"/>
      <c r="W35" s="26"/>
      <c r="X35" s="26"/>
      <c r="Y35" s="13"/>
      <c r="Z35" s="13"/>
    </row>
    <row r="36" spans="1:26" ht="30" customHeight="1">
      <c r="A36" s="188" t="s">
        <v>36</v>
      </c>
      <c r="B36" s="183"/>
      <c r="C36" s="184"/>
      <c r="D36" s="45" t="s">
        <v>11</v>
      </c>
      <c r="E36" s="43">
        <v>148</v>
      </c>
      <c r="F36" s="115">
        <v>0</v>
      </c>
      <c r="G36" s="69">
        <f>E36*F36</f>
        <v>0</v>
      </c>
      <c r="H36" s="69">
        <f>G36*1.21</f>
        <v>0</v>
      </c>
      <c r="I36" s="13"/>
      <c r="J36" s="10"/>
      <c r="K36" s="10"/>
      <c r="L36" s="10"/>
      <c r="M36" s="34"/>
      <c r="N36" s="34"/>
      <c r="O36" s="34"/>
      <c r="P36" s="34"/>
      <c r="Q36" s="34"/>
      <c r="R36" s="13"/>
      <c r="S36" s="21"/>
      <c r="T36" s="21"/>
      <c r="U36" s="21"/>
      <c r="V36" s="33"/>
      <c r="W36" s="26"/>
      <c r="X36" s="26"/>
      <c r="Y36" s="13"/>
      <c r="Z36" s="13"/>
    </row>
    <row r="37" spans="1:26" ht="15" customHeight="1">
      <c r="A37" s="15" t="s">
        <v>28</v>
      </c>
      <c r="B37" s="14"/>
      <c r="C37" s="14"/>
      <c r="D37" s="45" t="s">
        <v>11</v>
      </c>
      <c r="E37" s="43">
        <v>148</v>
      </c>
      <c r="F37" s="113">
        <v>0</v>
      </c>
      <c r="G37" s="69">
        <f>E37*F37</f>
        <v>0</v>
      </c>
      <c r="H37" s="69">
        <f>G37*1.21</f>
        <v>0</v>
      </c>
      <c r="I37" s="13"/>
      <c r="J37" s="10"/>
      <c r="K37" s="10"/>
      <c r="L37" s="10"/>
      <c r="M37" s="34"/>
      <c r="N37" s="34"/>
      <c r="O37" s="34"/>
      <c r="P37" s="34"/>
      <c r="Q37" s="34"/>
      <c r="R37" s="13"/>
      <c r="S37" s="21"/>
      <c r="T37" s="21"/>
      <c r="U37" s="21"/>
      <c r="V37" s="33"/>
      <c r="W37" s="26"/>
      <c r="X37" s="26"/>
      <c r="Y37" s="13"/>
      <c r="Z37" s="13"/>
    </row>
    <row r="38" spans="1:26" ht="15" customHeight="1">
      <c r="A38" s="15" t="s">
        <v>31</v>
      </c>
      <c r="B38" s="14"/>
      <c r="C38" s="14"/>
      <c r="D38" s="45" t="s">
        <v>11</v>
      </c>
      <c r="E38" s="43">
        <v>148</v>
      </c>
      <c r="F38" s="113">
        <v>0</v>
      </c>
      <c r="G38" s="69">
        <f>E38*F38</f>
        <v>0</v>
      </c>
      <c r="H38" s="69">
        <f>G38*1.21</f>
        <v>0</v>
      </c>
      <c r="I38" s="13"/>
      <c r="J38" s="10"/>
      <c r="K38" s="10"/>
      <c r="L38" s="10"/>
      <c r="M38" s="34"/>
      <c r="N38" s="34"/>
      <c r="O38" s="34"/>
      <c r="P38" s="34"/>
      <c r="Q38" s="34"/>
      <c r="R38" s="13"/>
      <c r="S38" s="21"/>
      <c r="T38" s="21"/>
      <c r="U38" s="21"/>
      <c r="V38" s="33"/>
      <c r="W38" s="26"/>
      <c r="X38" s="26"/>
      <c r="Y38" s="13"/>
      <c r="Z38" s="13"/>
    </row>
    <row r="39" spans="1:26" ht="15" customHeight="1">
      <c r="A39" s="168" t="s">
        <v>32</v>
      </c>
      <c r="B39" s="168"/>
      <c r="C39" s="168"/>
      <c r="D39" s="45" t="s">
        <v>11</v>
      </c>
      <c r="E39" s="43">
        <v>148</v>
      </c>
      <c r="F39" s="113">
        <v>0</v>
      </c>
      <c r="G39" s="69">
        <f>E39*F39</f>
        <v>0</v>
      </c>
      <c r="H39" s="69">
        <f>G39*1.21</f>
        <v>0</v>
      </c>
      <c r="I39" s="13"/>
      <c r="J39" s="10"/>
      <c r="K39" s="10"/>
      <c r="L39" s="10"/>
      <c r="M39" s="34"/>
      <c r="N39" s="34"/>
      <c r="O39" s="34"/>
      <c r="P39" s="34"/>
      <c r="Q39" s="34"/>
      <c r="R39" s="13"/>
      <c r="S39" s="21"/>
      <c r="T39" s="21"/>
      <c r="U39" s="21"/>
      <c r="V39" s="33"/>
      <c r="W39" s="26"/>
      <c r="X39" s="26"/>
      <c r="Y39" s="13"/>
      <c r="Z39" s="13"/>
    </row>
    <row r="40" spans="1:26" s="19" customFormat="1" ht="14.25">
      <c r="A40" s="197" t="s">
        <v>2</v>
      </c>
      <c r="B40" s="198"/>
      <c r="C40" s="199"/>
      <c r="D40" s="151"/>
      <c r="E40" s="152"/>
      <c r="F40" s="152"/>
      <c r="G40" s="153">
        <f>SUM(G35:G39)</f>
        <v>0</v>
      </c>
      <c r="H40" s="154">
        <f>SUM(H35:H39)</f>
        <v>0</v>
      </c>
      <c r="I40" s="10"/>
      <c r="J40" s="10"/>
      <c r="K40" s="10"/>
      <c r="L40" s="10"/>
      <c r="M40" s="34"/>
      <c r="N40" s="10"/>
      <c r="O40" s="10"/>
      <c r="P40" s="10"/>
      <c r="Q40" s="10"/>
      <c r="R40" s="10"/>
      <c r="S40" s="10"/>
      <c r="T40" s="10"/>
      <c r="U40" s="10"/>
      <c r="V40" s="34"/>
      <c r="W40" s="34"/>
      <c r="X40" s="34"/>
      <c r="Y40" s="34"/>
      <c r="Z40" s="34"/>
    </row>
    <row r="41" spans="1:26" ht="14.25">
      <c r="A41" s="9" t="s">
        <v>8</v>
      </c>
      <c r="B41" s="30"/>
      <c r="C41" s="31"/>
      <c r="D41" s="2" t="s">
        <v>12</v>
      </c>
      <c r="E41" s="2" t="s">
        <v>13</v>
      </c>
      <c r="F41" s="11" t="s">
        <v>14</v>
      </c>
      <c r="G41" s="11" t="s">
        <v>3</v>
      </c>
      <c r="H41" s="11" t="s">
        <v>4</v>
      </c>
      <c r="I41" s="13"/>
      <c r="J41" s="13"/>
      <c r="K41" s="13"/>
      <c r="L41" s="13"/>
      <c r="M41" s="33"/>
      <c r="N41" s="26"/>
      <c r="O41" s="26"/>
      <c r="P41" s="13"/>
      <c r="Q41" s="13"/>
      <c r="R41" s="13"/>
      <c r="S41" s="13"/>
      <c r="T41" s="13"/>
      <c r="U41" s="13"/>
      <c r="V41" s="33"/>
      <c r="W41" s="13"/>
      <c r="X41" s="13"/>
      <c r="Y41" s="13"/>
      <c r="Z41" s="13"/>
    </row>
    <row r="42" spans="1:26" ht="29.25" customHeight="1">
      <c r="A42" s="169" t="s">
        <v>139</v>
      </c>
      <c r="B42" s="170"/>
      <c r="C42" s="170"/>
      <c r="D42" s="27" t="s">
        <v>15</v>
      </c>
      <c r="E42" s="45">
        <v>4742.6</v>
      </c>
      <c r="F42" s="113">
        <v>0</v>
      </c>
      <c r="G42" s="70">
        <f>E42*F42</f>
        <v>0</v>
      </c>
      <c r="H42" s="70">
        <f>G42*1.21</f>
        <v>0</v>
      </c>
      <c r="I42" s="13"/>
      <c r="J42" s="21"/>
      <c r="K42" s="21"/>
      <c r="L42" s="21"/>
      <c r="M42" s="33"/>
      <c r="N42" s="26"/>
      <c r="O42" s="26"/>
      <c r="P42" s="13"/>
      <c r="Q42" s="13"/>
      <c r="R42" s="13"/>
      <c r="S42" s="13"/>
      <c r="T42" s="13"/>
      <c r="U42" s="13"/>
      <c r="V42" s="33"/>
      <c r="W42" s="13"/>
      <c r="X42" s="13"/>
      <c r="Y42" s="13"/>
      <c r="Z42" s="13"/>
    </row>
    <row r="43" spans="1:8" ht="29.25" customHeight="1">
      <c r="A43" s="188" t="s">
        <v>36</v>
      </c>
      <c r="B43" s="183"/>
      <c r="C43" s="184"/>
      <c r="D43" s="45" t="s">
        <v>11</v>
      </c>
      <c r="E43" s="43">
        <v>148</v>
      </c>
      <c r="F43" s="113">
        <v>0</v>
      </c>
      <c r="G43" s="70">
        <f>E43*F43</f>
        <v>0</v>
      </c>
      <c r="H43" s="70">
        <f>G43*1.21</f>
        <v>0</v>
      </c>
    </row>
    <row r="44" spans="1:16" ht="14.25">
      <c r="A44" s="15" t="s">
        <v>28</v>
      </c>
      <c r="B44" s="14"/>
      <c r="C44" s="14"/>
      <c r="D44" s="45" t="s">
        <v>11</v>
      </c>
      <c r="E44" s="43">
        <v>148</v>
      </c>
      <c r="F44" s="113">
        <v>0</v>
      </c>
      <c r="G44" s="70">
        <f>E44*F44</f>
        <v>0</v>
      </c>
      <c r="H44" s="70">
        <f>G44*1.21</f>
        <v>0</v>
      </c>
      <c r="P44" s="112"/>
    </row>
    <row r="45" spans="1:8" ht="14.25">
      <c r="A45" s="15" t="s">
        <v>31</v>
      </c>
      <c r="B45" s="14"/>
      <c r="C45" s="14"/>
      <c r="D45" s="45" t="s">
        <v>11</v>
      </c>
      <c r="E45" s="43">
        <v>148</v>
      </c>
      <c r="F45" s="113">
        <v>0</v>
      </c>
      <c r="G45" s="70">
        <f>E45*F45</f>
        <v>0</v>
      </c>
      <c r="H45" s="70">
        <f>G45*1.21</f>
        <v>0</v>
      </c>
    </row>
    <row r="46" spans="1:8" ht="14.25">
      <c r="A46" s="168" t="s">
        <v>32</v>
      </c>
      <c r="B46" s="168"/>
      <c r="C46" s="168"/>
      <c r="D46" s="45" t="s">
        <v>11</v>
      </c>
      <c r="E46" s="43">
        <v>148</v>
      </c>
      <c r="F46" s="113">
        <v>0</v>
      </c>
      <c r="G46" s="70">
        <f>E46*F46</f>
        <v>0</v>
      </c>
      <c r="H46" s="70">
        <f>G46*1.21</f>
        <v>0</v>
      </c>
    </row>
    <row r="47" spans="1:8" s="19" customFormat="1" ht="14.25">
      <c r="A47" s="197" t="s">
        <v>2</v>
      </c>
      <c r="B47" s="198"/>
      <c r="C47" s="199"/>
      <c r="D47" s="151"/>
      <c r="E47" s="152"/>
      <c r="F47" s="152"/>
      <c r="G47" s="153">
        <f>SUM(G42:G46)</f>
        <v>0</v>
      </c>
      <c r="H47" s="154">
        <f>SUM(H42:H46)</f>
        <v>0</v>
      </c>
    </row>
    <row r="48" spans="1:8" s="19" customFormat="1" ht="14.25">
      <c r="A48" s="197" t="s">
        <v>132</v>
      </c>
      <c r="B48" s="198"/>
      <c r="C48" s="199"/>
      <c r="D48" s="155"/>
      <c r="E48" s="156"/>
      <c r="F48" s="156"/>
      <c r="G48" s="157">
        <f>G33+G40+G47</f>
        <v>0</v>
      </c>
      <c r="H48" s="158">
        <f>PRODUCT(G48*1.21)</f>
        <v>0</v>
      </c>
    </row>
    <row r="49" spans="1:8" ht="14.25">
      <c r="A49" s="10"/>
      <c r="B49" s="13"/>
      <c r="C49" s="13"/>
      <c r="D49" s="13"/>
      <c r="E49" s="13"/>
      <c r="F49" s="13"/>
      <c r="G49" s="13"/>
      <c r="H49" s="13"/>
    </row>
  </sheetData>
  <sheetProtection password="EF2E" sheet="1"/>
  <mergeCells count="28">
    <mergeCell ref="A19:C19"/>
    <mergeCell ref="A7:C7"/>
    <mergeCell ref="A5:C5"/>
    <mergeCell ref="A4:C4"/>
    <mergeCell ref="A3:C3"/>
    <mergeCell ref="A12:C12"/>
    <mergeCell ref="A20:C20"/>
    <mergeCell ref="A22:C22"/>
    <mergeCell ref="A23:C23"/>
    <mergeCell ref="A24:C24"/>
    <mergeCell ref="A26:C26"/>
    <mergeCell ref="A14:C14"/>
    <mergeCell ref="A15:C15"/>
    <mergeCell ref="A16:C16"/>
    <mergeCell ref="A17:C17"/>
    <mergeCell ref="A18:C18"/>
    <mergeCell ref="A28:C28"/>
    <mergeCell ref="A43:C43"/>
    <mergeCell ref="A32:C32"/>
    <mergeCell ref="A33:C33"/>
    <mergeCell ref="A35:C35"/>
    <mergeCell ref="A36:C36"/>
    <mergeCell ref="A46:C46"/>
    <mergeCell ref="A47:C47"/>
    <mergeCell ref="A48:C48"/>
    <mergeCell ref="A39:C39"/>
    <mergeCell ref="A40:C40"/>
    <mergeCell ref="A42:C42"/>
  </mergeCells>
  <printOptions/>
  <pageMargins left="0.7" right="0.7" top="0.787401575" bottom="0.787401575" header="0.3" footer="0.3"/>
  <pageSetup fitToHeight="1" fitToWidth="1" horizontalDpi="600" verticalDpi="600" orientation="portrait" paperSize="8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Z111"/>
  <sheetViews>
    <sheetView tabSelected="1" zoomScale="80" zoomScaleNormal="80" zoomScalePageLayoutView="0" workbookViewId="0" topLeftCell="A1">
      <selection activeCell="L5" sqref="L5"/>
    </sheetView>
  </sheetViews>
  <sheetFormatPr defaultColWidth="9.140625" defaultRowHeight="15"/>
  <cols>
    <col min="3" max="3" width="29.8515625" style="0" customWidth="1"/>
    <col min="4" max="6" width="15.7109375" style="0" customWidth="1"/>
    <col min="7" max="8" width="18.7109375" style="0" customWidth="1"/>
    <col min="9" max="9" width="5.8515625" style="0" customWidth="1"/>
    <col min="10" max="10" width="9.8515625" style="0" customWidth="1"/>
    <col min="11" max="11" width="10.8515625" style="0" customWidth="1"/>
    <col min="12" max="12" width="13.8515625" style="0" customWidth="1"/>
    <col min="13" max="13" width="11.140625" style="0" customWidth="1"/>
    <col min="14" max="14" width="9.421875" style="0" customWidth="1"/>
    <col min="15" max="15" width="11.421875" style="0" customWidth="1"/>
    <col min="16" max="16" width="16.421875" style="0" customWidth="1"/>
    <col min="17" max="17" width="13.140625" style="0" customWidth="1"/>
    <col min="18" max="18" width="6.421875" style="0" customWidth="1"/>
    <col min="21" max="21" width="17.57421875" style="0" customWidth="1"/>
    <col min="22" max="22" width="12.00390625" style="0" customWidth="1"/>
    <col min="23" max="23" width="9.28125" style="0" customWidth="1"/>
    <col min="24" max="24" width="12.421875" style="0" customWidth="1"/>
    <col min="25" max="25" width="15.421875" style="0" customWidth="1"/>
    <col min="26" max="26" width="14.00390625" style="0" customWidth="1"/>
  </cols>
  <sheetData>
    <row r="1" spans="1:26" s="124" customFormat="1" ht="18">
      <c r="A1" s="117" t="s">
        <v>27</v>
      </c>
      <c r="B1" s="117"/>
      <c r="C1" s="117"/>
      <c r="D1" s="118"/>
      <c r="E1" s="118"/>
      <c r="F1" s="118"/>
      <c r="G1" s="119"/>
      <c r="H1" s="119"/>
      <c r="I1" s="120"/>
      <c r="J1" s="121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2"/>
      <c r="W1" s="123"/>
      <c r="X1" s="123"/>
      <c r="Y1" s="120"/>
      <c r="Z1" s="120"/>
    </row>
    <row r="2" spans="1:26" ht="14.25">
      <c r="A2" s="25" t="s">
        <v>122</v>
      </c>
      <c r="B2" s="16"/>
      <c r="C2" s="17"/>
      <c r="D2" s="4" t="s">
        <v>12</v>
      </c>
      <c r="E2" s="2" t="s">
        <v>13</v>
      </c>
      <c r="F2" s="11" t="s">
        <v>14</v>
      </c>
      <c r="G2" s="11" t="s">
        <v>3</v>
      </c>
      <c r="H2" s="11" t="s">
        <v>4</v>
      </c>
      <c r="I2" s="13"/>
      <c r="J2" s="10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33"/>
      <c r="W2" s="26"/>
      <c r="X2" s="26"/>
      <c r="Y2" s="13"/>
      <c r="Z2" s="13"/>
    </row>
    <row r="3" spans="1:26" ht="44.25" customHeight="1">
      <c r="A3" s="171" t="s">
        <v>133</v>
      </c>
      <c r="B3" s="171"/>
      <c r="C3" s="171"/>
      <c r="D3" s="51" t="s">
        <v>123</v>
      </c>
      <c r="E3" s="51">
        <v>1</v>
      </c>
      <c r="F3" s="115">
        <v>0</v>
      </c>
      <c r="G3" s="139">
        <f aca="true" t="shared" si="0" ref="G3:G8">E3*F3</f>
        <v>0</v>
      </c>
      <c r="H3" s="139">
        <f>G3*1.21</f>
        <v>0</v>
      </c>
      <c r="I3" s="13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33"/>
      <c r="W3" s="26"/>
      <c r="X3" s="26"/>
      <c r="Y3" s="13"/>
      <c r="Z3" s="13"/>
    </row>
    <row r="4" spans="1:26" ht="28.5" customHeight="1">
      <c r="A4" s="172" t="s">
        <v>134</v>
      </c>
      <c r="B4" s="172"/>
      <c r="C4" s="172"/>
      <c r="D4" s="51" t="s">
        <v>123</v>
      </c>
      <c r="E4" s="51">
        <v>1</v>
      </c>
      <c r="F4" s="113">
        <v>0</v>
      </c>
      <c r="G4" s="67">
        <f t="shared" si="0"/>
        <v>0</v>
      </c>
      <c r="H4" s="67">
        <f aca="true" t="shared" si="1" ref="H4:H9">G4*1.21</f>
        <v>0</v>
      </c>
      <c r="I4" s="13"/>
      <c r="J4" s="10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33"/>
      <c r="W4" s="26"/>
      <c r="X4" s="26"/>
      <c r="Y4" s="13"/>
      <c r="Z4" s="13"/>
    </row>
    <row r="5" spans="1:26" ht="72" customHeight="1">
      <c r="A5" s="172" t="s">
        <v>135</v>
      </c>
      <c r="B5" s="172"/>
      <c r="C5" s="172"/>
      <c r="D5" s="52" t="s">
        <v>123</v>
      </c>
      <c r="E5" s="51">
        <v>1</v>
      </c>
      <c r="F5" s="115">
        <v>0</v>
      </c>
      <c r="G5" s="139">
        <f t="shared" si="0"/>
        <v>0</v>
      </c>
      <c r="H5" s="139">
        <f t="shared" si="1"/>
        <v>0</v>
      </c>
      <c r="I5" s="13"/>
      <c r="J5" s="10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33"/>
      <c r="W5" s="26"/>
      <c r="X5" s="26"/>
      <c r="Y5" s="13"/>
      <c r="Z5" s="13"/>
    </row>
    <row r="6" spans="1:26" ht="15" customHeight="1">
      <c r="A6" s="53" t="s">
        <v>136</v>
      </c>
      <c r="B6" s="53"/>
      <c r="C6" s="53"/>
      <c r="D6" s="54" t="s">
        <v>123</v>
      </c>
      <c r="E6" s="54">
        <v>1</v>
      </c>
      <c r="F6" s="114">
        <v>0</v>
      </c>
      <c r="G6" s="67">
        <f t="shared" si="0"/>
        <v>0</v>
      </c>
      <c r="H6" s="67">
        <f t="shared" si="1"/>
        <v>0</v>
      </c>
      <c r="I6" s="13"/>
      <c r="J6" s="10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3"/>
      <c r="W6" s="26"/>
      <c r="X6" s="26"/>
      <c r="Y6" s="13"/>
      <c r="Z6" s="13"/>
    </row>
    <row r="7" spans="1:26" ht="57.75" customHeight="1">
      <c r="A7" s="172" t="s">
        <v>137</v>
      </c>
      <c r="B7" s="172"/>
      <c r="C7" s="172"/>
      <c r="D7" s="51" t="s">
        <v>123</v>
      </c>
      <c r="E7" s="51">
        <v>1</v>
      </c>
      <c r="F7" s="115">
        <v>0</v>
      </c>
      <c r="G7" s="139">
        <f t="shared" si="0"/>
        <v>0</v>
      </c>
      <c r="H7" s="139">
        <f t="shared" si="1"/>
        <v>0</v>
      </c>
      <c r="I7" s="13"/>
      <c r="J7" s="10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33"/>
      <c r="W7" s="26"/>
      <c r="X7" s="26"/>
      <c r="Y7" s="13"/>
      <c r="Z7" s="13"/>
    </row>
    <row r="8" spans="1:26" ht="15" customHeight="1">
      <c r="A8" s="56" t="s">
        <v>138</v>
      </c>
      <c r="B8" s="56"/>
      <c r="C8" s="56"/>
      <c r="D8" s="50" t="s">
        <v>123</v>
      </c>
      <c r="E8" s="50">
        <v>1</v>
      </c>
      <c r="F8" s="67">
        <v>50000</v>
      </c>
      <c r="G8" s="67">
        <f t="shared" si="0"/>
        <v>50000</v>
      </c>
      <c r="H8" s="67">
        <f t="shared" si="1"/>
        <v>60500</v>
      </c>
      <c r="I8" s="13"/>
      <c r="J8" s="10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33"/>
      <c r="W8" s="26"/>
      <c r="X8" s="26"/>
      <c r="Y8" s="13"/>
      <c r="Z8" s="13"/>
    </row>
    <row r="9" spans="1:26" ht="14.25">
      <c r="A9" s="140" t="s">
        <v>130</v>
      </c>
      <c r="B9" s="141"/>
      <c r="C9" s="141"/>
      <c r="D9" s="142"/>
      <c r="E9" s="142"/>
      <c r="F9" s="143"/>
      <c r="G9" s="144">
        <f>SUM(G3:G8)</f>
        <v>50000</v>
      </c>
      <c r="H9" s="145">
        <f t="shared" si="1"/>
        <v>60500</v>
      </c>
      <c r="I9" s="13"/>
      <c r="J9" s="10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33"/>
      <c r="W9" s="26"/>
      <c r="X9" s="26"/>
      <c r="Y9" s="13"/>
      <c r="Z9" s="13"/>
    </row>
    <row r="10" spans="1:26" ht="14.25">
      <c r="A10" s="41" t="s">
        <v>17</v>
      </c>
      <c r="B10" s="59"/>
      <c r="C10" s="58"/>
      <c r="D10" s="2" t="s">
        <v>12</v>
      </c>
      <c r="E10" s="2" t="s">
        <v>13</v>
      </c>
      <c r="F10" s="11" t="s">
        <v>14</v>
      </c>
      <c r="G10" s="11" t="s">
        <v>3</v>
      </c>
      <c r="H10" s="11" t="s">
        <v>4</v>
      </c>
      <c r="I10" s="13"/>
      <c r="J10" s="10"/>
      <c r="K10" s="13"/>
      <c r="L10" s="13"/>
      <c r="M10" s="13"/>
      <c r="N10" s="13"/>
      <c r="O10" s="13"/>
      <c r="P10" s="13"/>
      <c r="Q10" s="13"/>
      <c r="R10" s="13"/>
      <c r="S10" s="21"/>
      <c r="T10" s="21"/>
      <c r="U10" s="21"/>
      <c r="V10" s="33"/>
      <c r="W10" s="26"/>
      <c r="X10" s="26"/>
      <c r="Y10" s="13"/>
      <c r="Z10" s="13"/>
    </row>
    <row r="11" spans="1:26" ht="14.25">
      <c r="A11" s="15" t="s">
        <v>126</v>
      </c>
      <c r="B11" s="15"/>
      <c r="C11" s="15"/>
      <c r="D11" s="42" t="s">
        <v>18</v>
      </c>
      <c r="E11" s="42">
        <v>650</v>
      </c>
      <c r="F11" s="115">
        <v>0</v>
      </c>
      <c r="G11" s="69">
        <f>E11*F11</f>
        <v>0</v>
      </c>
      <c r="H11" s="68">
        <f>PRODUCT(G11*1.21)</f>
        <v>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0"/>
      <c r="T11" s="13"/>
      <c r="U11" s="13"/>
      <c r="V11" s="13"/>
      <c r="W11" s="13"/>
      <c r="X11" s="13"/>
      <c r="Y11" s="13"/>
      <c r="Z11" s="13"/>
    </row>
    <row r="12" spans="1:26" ht="14.25">
      <c r="A12" s="206" t="s">
        <v>131</v>
      </c>
      <c r="B12" s="206"/>
      <c r="C12" s="207"/>
      <c r="D12" s="146"/>
      <c r="E12" s="147"/>
      <c r="F12" s="147"/>
      <c r="G12" s="72">
        <f>SUM(G11)</f>
        <v>0</v>
      </c>
      <c r="H12" s="73">
        <f>PRODUCT(G12*1.21)</f>
        <v>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0"/>
      <c r="T12" s="13"/>
      <c r="U12" s="13"/>
      <c r="V12" s="13"/>
      <c r="W12" s="13"/>
      <c r="X12" s="13"/>
      <c r="Y12" s="13"/>
      <c r="Z12" s="13"/>
    </row>
    <row r="13" spans="1:26" ht="14.25">
      <c r="A13" s="219" t="s">
        <v>19</v>
      </c>
      <c r="B13" s="214"/>
      <c r="C13" s="215"/>
      <c r="D13" s="2" t="s">
        <v>12</v>
      </c>
      <c r="E13" s="2" t="s">
        <v>13</v>
      </c>
      <c r="F13" s="11" t="s">
        <v>14</v>
      </c>
      <c r="G13" s="11" t="s">
        <v>3</v>
      </c>
      <c r="H13" s="11" t="s">
        <v>4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30" customHeight="1">
      <c r="A14" s="221" t="s">
        <v>55</v>
      </c>
      <c r="B14" s="183"/>
      <c r="C14" s="184"/>
      <c r="D14" s="43"/>
      <c r="E14" s="43"/>
      <c r="F14" s="63"/>
      <c r="G14" s="63"/>
      <c r="H14" s="6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4.25">
      <c r="A15" s="41"/>
      <c r="B15" s="219" t="s">
        <v>68</v>
      </c>
      <c r="C15" s="215"/>
      <c r="D15" s="43" t="s">
        <v>11</v>
      </c>
      <c r="E15" s="43">
        <v>2</v>
      </c>
      <c r="F15" s="115">
        <v>0</v>
      </c>
      <c r="G15" s="70">
        <f>E15*F15</f>
        <v>0</v>
      </c>
      <c r="H15" s="70">
        <f>G15*1.21</f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4.25">
      <c r="A16" s="41"/>
      <c r="B16" s="219" t="s">
        <v>69</v>
      </c>
      <c r="C16" s="215"/>
      <c r="D16" s="43" t="s">
        <v>11</v>
      </c>
      <c r="E16" s="43">
        <v>3</v>
      </c>
      <c r="F16" s="115">
        <v>0</v>
      </c>
      <c r="G16" s="70">
        <f aca="true" t="shared" si="2" ref="G16:G79">E16*F16</f>
        <v>0</v>
      </c>
      <c r="H16" s="70">
        <f aca="true" t="shared" si="3" ref="H16:H70">G16*1.21</f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4.25">
      <c r="A17" s="41"/>
      <c r="B17" s="219" t="s">
        <v>70</v>
      </c>
      <c r="C17" s="215"/>
      <c r="D17" s="43" t="s">
        <v>11</v>
      </c>
      <c r="E17" s="43">
        <v>2</v>
      </c>
      <c r="F17" s="115">
        <v>0</v>
      </c>
      <c r="G17" s="70">
        <f t="shared" si="2"/>
        <v>0</v>
      </c>
      <c r="H17" s="70">
        <f t="shared" si="3"/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4.25">
      <c r="A18" s="41"/>
      <c r="B18" s="219" t="s">
        <v>71</v>
      </c>
      <c r="C18" s="215"/>
      <c r="D18" s="43" t="s">
        <v>11</v>
      </c>
      <c r="E18" s="43">
        <v>3</v>
      </c>
      <c r="F18" s="115">
        <v>0</v>
      </c>
      <c r="G18" s="70">
        <f t="shared" si="2"/>
        <v>0</v>
      </c>
      <c r="H18" s="70">
        <f t="shared" si="3"/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4.25">
      <c r="A19" s="41"/>
      <c r="B19" s="219" t="s">
        <v>72</v>
      </c>
      <c r="C19" s="215"/>
      <c r="D19" s="43" t="s">
        <v>11</v>
      </c>
      <c r="E19" s="43">
        <v>4</v>
      </c>
      <c r="F19" s="115">
        <v>0</v>
      </c>
      <c r="G19" s="70">
        <f t="shared" si="2"/>
        <v>0</v>
      </c>
      <c r="H19" s="70">
        <f t="shared" si="3"/>
        <v>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4.25">
      <c r="A20" s="41"/>
      <c r="B20" s="219" t="s">
        <v>73</v>
      </c>
      <c r="C20" s="215"/>
      <c r="D20" s="43" t="s">
        <v>11</v>
      </c>
      <c r="E20" s="43">
        <v>2</v>
      </c>
      <c r="F20" s="115">
        <v>0</v>
      </c>
      <c r="G20" s="70">
        <f t="shared" si="2"/>
        <v>0</v>
      </c>
      <c r="H20" s="70">
        <f t="shared" si="3"/>
        <v>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4.25">
      <c r="A21" s="41"/>
      <c r="B21" s="219" t="s">
        <v>74</v>
      </c>
      <c r="C21" s="215"/>
      <c r="D21" s="43" t="s">
        <v>11</v>
      </c>
      <c r="E21" s="43">
        <v>4</v>
      </c>
      <c r="F21" s="115">
        <v>0</v>
      </c>
      <c r="G21" s="70">
        <f t="shared" si="2"/>
        <v>0</v>
      </c>
      <c r="H21" s="70">
        <f t="shared" si="3"/>
        <v>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4.25">
      <c r="A22" s="41"/>
      <c r="B22" s="219" t="s">
        <v>75</v>
      </c>
      <c r="C22" s="215"/>
      <c r="D22" s="43" t="s">
        <v>11</v>
      </c>
      <c r="E22" s="43">
        <v>4</v>
      </c>
      <c r="F22" s="115">
        <v>0</v>
      </c>
      <c r="G22" s="70">
        <f t="shared" si="2"/>
        <v>0</v>
      </c>
      <c r="H22" s="70">
        <f t="shared" si="3"/>
        <v>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4.25">
      <c r="A23" s="41"/>
      <c r="B23" s="219" t="s">
        <v>76</v>
      </c>
      <c r="C23" s="215"/>
      <c r="D23" s="43" t="s">
        <v>11</v>
      </c>
      <c r="E23" s="43">
        <v>2</v>
      </c>
      <c r="F23" s="115">
        <v>0</v>
      </c>
      <c r="G23" s="70">
        <f t="shared" si="2"/>
        <v>0</v>
      </c>
      <c r="H23" s="70">
        <f t="shared" si="3"/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4.25">
      <c r="A24" s="41"/>
      <c r="B24" s="219" t="s">
        <v>77</v>
      </c>
      <c r="C24" s="215"/>
      <c r="D24" s="43" t="s">
        <v>11</v>
      </c>
      <c r="E24" s="43">
        <v>3</v>
      </c>
      <c r="F24" s="115">
        <v>0</v>
      </c>
      <c r="G24" s="70">
        <f t="shared" si="2"/>
        <v>0</v>
      </c>
      <c r="H24" s="70">
        <f t="shared" si="3"/>
        <v>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4.25">
      <c r="A25" s="41"/>
      <c r="B25" s="219" t="s">
        <v>78</v>
      </c>
      <c r="C25" s="215"/>
      <c r="D25" s="43" t="s">
        <v>11</v>
      </c>
      <c r="E25" s="43">
        <v>3</v>
      </c>
      <c r="F25" s="115">
        <v>0</v>
      </c>
      <c r="G25" s="70">
        <f t="shared" si="2"/>
        <v>0</v>
      </c>
      <c r="H25" s="70">
        <f t="shared" si="3"/>
        <v>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4.25">
      <c r="A26" s="41"/>
      <c r="B26" s="219" t="s">
        <v>79</v>
      </c>
      <c r="C26" s="215"/>
      <c r="D26" s="43" t="s">
        <v>11</v>
      </c>
      <c r="E26" s="43">
        <v>3</v>
      </c>
      <c r="F26" s="115">
        <v>0</v>
      </c>
      <c r="G26" s="70">
        <f t="shared" si="2"/>
        <v>0</v>
      </c>
      <c r="H26" s="70">
        <f t="shared" si="3"/>
        <v>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4.25">
      <c r="A27" s="41"/>
      <c r="B27" s="219" t="s">
        <v>80</v>
      </c>
      <c r="C27" s="215"/>
      <c r="D27" s="43" t="s">
        <v>11</v>
      </c>
      <c r="E27" s="43">
        <v>3</v>
      </c>
      <c r="F27" s="115">
        <v>0</v>
      </c>
      <c r="G27" s="70">
        <f t="shared" si="2"/>
        <v>0</v>
      </c>
      <c r="H27" s="70">
        <f t="shared" si="3"/>
        <v>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4.25">
      <c r="A28" s="41"/>
      <c r="B28" s="219" t="s">
        <v>81</v>
      </c>
      <c r="C28" s="215"/>
      <c r="D28" s="43" t="s">
        <v>11</v>
      </c>
      <c r="E28" s="43">
        <v>3</v>
      </c>
      <c r="F28" s="115">
        <v>0</v>
      </c>
      <c r="G28" s="70">
        <f t="shared" si="2"/>
        <v>0</v>
      </c>
      <c r="H28" s="70">
        <f t="shared" si="3"/>
        <v>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30" customHeight="1">
      <c r="A29" s="221" t="s">
        <v>56</v>
      </c>
      <c r="B29" s="183"/>
      <c r="C29" s="184"/>
      <c r="D29" s="43"/>
      <c r="E29" s="43"/>
      <c r="F29" s="65"/>
      <c r="G29" s="64"/>
      <c r="H29" s="6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4.25">
      <c r="A30" s="41"/>
      <c r="B30" s="219" t="s">
        <v>82</v>
      </c>
      <c r="C30" s="215"/>
      <c r="D30" s="43" t="s">
        <v>11</v>
      </c>
      <c r="E30" s="43">
        <v>15</v>
      </c>
      <c r="F30" s="115">
        <v>0</v>
      </c>
      <c r="G30" s="70">
        <f t="shared" si="2"/>
        <v>0</v>
      </c>
      <c r="H30" s="70">
        <f t="shared" si="3"/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4.25">
      <c r="A31" s="41"/>
      <c r="B31" s="219" t="s">
        <v>83</v>
      </c>
      <c r="C31" s="215"/>
      <c r="D31" s="43" t="s">
        <v>11</v>
      </c>
      <c r="E31" s="43">
        <v>15</v>
      </c>
      <c r="F31" s="115">
        <v>0</v>
      </c>
      <c r="G31" s="70">
        <f t="shared" si="2"/>
        <v>0</v>
      </c>
      <c r="H31" s="70">
        <f t="shared" si="3"/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4.25">
      <c r="A32" s="41"/>
      <c r="B32" s="219" t="s">
        <v>84</v>
      </c>
      <c r="C32" s="215"/>
      <c r="D32" s="43" t="s">
        <v>11</v>
      </c>
      <c r="E32" s="43">
        <v>5</v>
      </c>
      <c r="F32" s="115">
        <v>0</v>
      </c>
      <c r="G32" s="70">
        <f t="shared" si="2"/>
        <v>0</v>
      </c>
      <c r="H32" s="70">
        <f t="shared" si="3"/>
        <v>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4.25">
      <c r="A33" s="41"/>
      <c r="B33" s="219" t="s">
        <v>85</v>
      </c>
      <c r="C33" s="215"/>
      <c r="D33" s="43" t="s">
        <v>11</v>
      </c>
      <c r="E33" s="43">
        <v>5</v>
      </c>
      <c r="F33" s="115">
        <v>0</v>
      </c>
      <c r="G33" s="70">
        <f t="shared" si="2"/>
        <v>0</v>
      </c>
      <c r="H33" s="70">
        <f t="shared" si="3"/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4.25">
      <c r="A34" s="41"/>
      <c r="B34" s="219" t="s">
        <v>86</v>
      </c>
      <c r="C34" s="215"/>
      <c r="D34" s="43" t="s">
        <v>11</v>
      </c>
      <c r="E34" s="43">
        <v>5</v>
      </c>
      <c r="F34" s="115">
        <v>0</v>
      </c>
      <c r="G34" s="70">
        <f t="shared" si="2"/>
        <v>0</v>
      </c>
      <c r="H34" s="70">
        <f t="shared" si="3"/>
        <v>0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30" customHeight="1">
      <c r="A35" s="221" t="s">
        <v>57</v>
      </c>
      <c r="B35" s="183"/>
      <c r="C35" s="184"/>
      <c r="D35" s="43"/>
      <c r="E35" s="43"/>
      <c r="F35" s="65"/>
      <c r="G35" s="64"/>
      <c r="H35" s="64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4.25">
      <c r="A36" s="41"/>
      <c r="B36" s="219" t="s">
        <v>87</v>
      </c>
      <c r="C36" s="215"/>
      <c r="D36" s="43" t="s">
        <v>11</v>
      </c>
      <c r="E36" s="43">
        <v>4</v>
      </c>
      <c r="F36" s="115">
        <v>0</v>
      </c>
      <c r="G36" s="70">
        <f t="shared" si="2"/>
        <v>0</v>
      </c>
      <c r="H36" s="70">
        <f t="shared" si="3"/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4.25">
      <c r="A37" s="41"/>
      <c r="B37" s="219" t="s">
        <v>88</v>
      </c>
      <c r="C37" s="215"/>
      <c r="D37" s="43" t="s">
        <v>11</v>
      </c>
      <c r="E37" s="43">
        <v>3</v>
      </c>
      <c r="F37" s="115">
        <v>0</v>
      </c>
      <c r="G37" s="70">
        <f t="shared" si="2"/>
        <v>0</v>
      </c>
      <c r="H37" s="70">
        <f t="shared" si="3"/>
        <v>0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4.25">
      <c r="A38" s="41"/>
      <c r="B38" s="219" t="s">
        <v>89</v>
      </c>
      <c r="C38" s="215"/>
      <c r="D38" s="43" t="s">
        <v>11</v>
      </c>
      <c r="E38" s="43">
        <v>3</v>
      </c>
      <c r="F38" s="115">
        <v>0</v>
      </c>
      <c r="G38" s="70">
        <f t="shared" si="2"/>
        <v>0</v>
      </c>
      <c r="H38" s="70">
        <f t="shared" si="3"/>
        <v>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4.25">
      <c r="A39" s="41"/>
      <c r="B39" s="219" t="s">
        <v>90</v>
      </c>
      <c r="C39" s="215"/>
      <c r="D39" s="43" t="s">
        <v>11</v>
      </c>
      <c r="E39" s="43">
        <v>4</v>
      </c>
      <c r="F39" s="115">
        <v>0</v>
      </c>
      <c r="G39" s="70">
        <f t="shared" si="2"/>
        <v>0</v>
      </c>
      <c r="H39" s="70">
        <f t="shared" si="3"/>
        <v>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4.25">
      <c r="A40" s="41"/>
      <c r="B40" s="219" t="s">
        <v>91</v>
      </c>
      <c r="C40" s="215"/>
      <c r="D40" s="43" t="s">
        <v>11</v>
      </c>
      <c r="E40" s="43">
        <v>3</v>
      </c>
      <c r="F40" s="115">
        <v>0</v>
      </c>
      <c r="G40" s="70">
        <f t="shared" si="2"/>
        <v>0</v>
      </c>
      <c r="H40" s="70">
        <f t="shared" si="3"/>
        <v>0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4.25">
      <c r="A41" s="41"/>
      <c r="B41" s="219" t="s">
        <v>92</v>
      </c>
      <c r="C41" s="215"/>
      <c r="D41" s="43" t="s">
        <v>11</v>
      </c>
      <c r="E41" s="43">
        <v>4</v>
      </c>
      <c r="F41" s="115">
        <v>0</v>
      </c>
      <c r="G41" s="70">
        <f t="shared" si="2"/>
        <v>0</v>
      </c>
      <c r="H41" s="70">
        <f t="shared" si="3"/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4.25">
      <c r="A42" s="41"/>
      <c r="B42" s="219" t="s">
        <v>93</v>
      </c>
      <c r="C42" s="215"/>
      <c r="D42" s="43" t="s">
        <v>11</v>
      </c>
      <c r="E42" s="43">
        <v>4</v>
      </c>
      <c r="F42" s="115">
        <v>0</v>
      </c>
      <c r="G42" s="70">
        <f t="shared" si="2"/>
        <v>0</v>
      </c>
      <c r="H42" s="70">
        <f t="shared" si="3"/>
        <v>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4.25">
      <c r="A43" s="41"/>
      <c r="B43" s="219" t="s">
        <v>94</v>
      </c>
      <c r="C43" s="215"/>
      <c r="D43" s="43" t="s">
        <v>11</v>
      </c>
      <c r="E43" s="43">
        <v>4</v>
      </c>
      <c r="F43" s="115">
        <v>0</v>
      </c>
      <c r="G43" s="70">
        <f t="shared" si="2"/>
        <v>0</v>
      </c>
      <c r="H43" s="70">
        <f t="shared" si="3"/>
        <v>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4.25">
      <c r="A44" s="41"/>
      <c r="B44" s="219" t="s">
        <v>95</v>
      </c>
      <c r="C44" s="215"/>
      <c r="D44" s="43" t="s">
        <v>11</v>
      </c>
      <c r="E44" s="43">
        <v>4</v>
      </c>
      <c r="F44" s="115">
        <v>0</v>
      </c>
      <c r="G44" s="70">
        <f t="shared" si="2"/>
        <v>0</v>
      </c>
      <c r="H44" s="70">
        <f t="shared" si="3"/>
        <v>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4.25">
      <c r="A45" s="41"/>
      <c r="B45" s="219" t="s">
        <v>96</v>
      </c>
      <c r="C45" s="215"/>
      <c r="D45" s="43" t="s">
        <v>11</v>
      </c>
      <c r="E45" s="43">
        <v>4</v>
      </c>
      <c r="F45" s="115">
        <v>0</v>
      </c>
      <c r="G45" s="70">
        <f t="shared" si="2"/>
        <v>0</v>
      </c>
      <c r="H45" s="70">
        <f t="shared" si="3"/>
        <v>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4.25">
      <c r="A46" s="41"/>
      <c r="B46" s="219" t="s">
        <v>97</v>
      </c>
      <c r="C46" s="215"/>
      <c r="D46" s="43" t="s">
        <v>11</v>
      </c>
      <c r="E46" s="43">
        <v>4</v>
      </c>
      <c r="F46" s="115">
        <v>0</v>
      </c>
      <c r="G46" s="70">
        <f t="shared" si="2"/>
        <v>0</v>
      </c>
      <c r="H46" s="70">
        <f t="shared" si="3"/>
        <v>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4.25">
      <c r="A47" s="41"/>
      <c r="B47" s="219" t="s">
        <v>98</v>
      </c>
      <c r="C47" s="215"/>
      <c r="D47" s="43" t="s">
        <v>11</v>
      </c>
      <c r="E47" s="43">
        <v>4</v>
      </c>
      <c r="F47" s="115">
        <v>0</v>
      </c>
      <c r="G47" s="70">
        <f t="shared" si="2"/>
        <v>0</v>
      </c>
      <c r="H47" s="70">
        <f t="shared" si="3"/>
        <v>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30" customHeight="1">
      <c r="A48" s="221" t="s">
        <v>58</v>
      </c>
      <c r="B48" s="183"/>
      <c r="C48" s="184"/>
      <c r="D48" s="43"/>
      <c r="E48" s="43"/>
      <c r="F48" s="65"/>
      <c r="G48" s="64"/>
      <c r="H48" s="64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4.25">
      <c r="A49" s="41"/>
      <c r="B49" s="219" t="s">
        <v>99</v>
      </c>
      <c r="C49" s="215"/>
      <c r="D49" s="43" t="s">
        <v>11</v>
      </c>
      <c r="E49" s="43">
        <v>1</v>
      </c>
      <c r="F49" s="115">
        <v>0</v>
      </c>
      <c r="G49" s="70">
        <f t="shared" si="2"/>
        <v>0</v>
      </c>
      <c r="H49" s="70">
        <f t="shared" si="3"/>
        <v>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4.25">
      <c r="A50" s="41"/>
      <c r="B50" s="219" t="s">
        <v>100</v>
      </c>
      <c r="C50" s="215"/>
      <c r="D50" s="43" t="s">
        <v>11</v>
      </c>
      <c r="E50" s="43">
        <v>1</v>
      </c>
      <c r="F50" s="115">
        <v>0</v>
      </c>
      <c r="G50" s="70">
        <f t="shared" si="2"/>
        <v>0</v>
      </c>
      <c r="H50" s="70">
        <f t="shared" si="3"/>
        <v>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4.25">
      <c r="A51" s="41"/>
      <c r="B51" s="219" t="s">
        <v>101</v>
      </c>
      <c r="C51" s="215"/>
      <c r="D51" s="43" t="s">
        <v>11</v>
      </c>
      <c r="E51" s="43">
        <v>1</v>
      </c>
      <c r="F51" s="115">
        <v>0</v>
      </c>
      <c r="G51" s="70">
        <f t="shared" si="2"/>
        <v>0</v>
      </c>
      <c r="H51" s="70">
        <f t="shared" si="3"/>
        <v>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4.25">
      <c r="A52" s="41"/>
      <c r="B52" s="219" t="s">
        <v>102</v>
      </c>
      <c r="C52" s="215"/>
      <c r="D52" s="43" t="s">
        <v>11</v>
      </c>
      <c r="E52" s="43">
        <v>1</v>
      </c>
      <c r="F52" s="115">
        <v>0</v>
      </c>
      <c r="G52" s="70">
        <f t="shared" si="2"/>
        <v>0</v>
      </c>
      <c r="H52" s="70">
        <f t="shared" si="3"/>
        <v>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4.25">
      <c r="A53" s="41"/>
      <c r="B53" s="219" t="s">
        <v>103</v>
      </c>
      <c r="C53" s="215"/>
      <c r="D53" s="43" t="s">
        <v>11</v>
      </c>
      <c r="E53" s="43">
        <v>1</v>
      </c>
      <c r="F53" s="115">
        <v>0</v>
      </c>
      <c r="G53" s="70">
        <f t="shared" si="2"/>
        <v>0</v>
      </c>
      <c r="H53" s="70">
        <f t="shared" si="3"/>
        <v>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4.25">
      <c r="A54" s="41"/>
      <c r="B54" s="219" t="s">
        <v>104</v>
      </c>
      <c r="C54" s="215"/>
      <c r="D54" s="43" t="s">
        <v>11</v>
      </c>
      <c r="E54" s="43">
        <v>1</v>
      </c>
      <c r="F54" s="115">
        <v>0</v>
      </c>
      <c r="G54" s="70">
        <f t="shared" si="2"/>
        <v>0</v>
      </c>
      <c r="H54" s="70">
        <f t="shared" si="3"/>
        <v>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4.25">
      <c r="A55" s="41"/>
      <c r="B55" s="219" t="s">
        <v>105</v>
      </c>
      <c r="C55" s="215"/>
      <c r="D55" s="43" t="s">
        <v>11</v>
      </c>
      <c r="E55" s="43">
        <v>1</v>
      </c>
      <c r="F55" s="115">
        <v>0</v>
      </c>
      <c r="G55" s="70">
        <f t="shared" si="2"/>
        <v>0</v>
      </c>
      <c r="H55" s="70">
        <f t="shared" si="3"/>
        <v>0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4.25">
      <c r="A56" s="41"/>
      <c r="B56" s="219" t="s">
        <v>106</v>
      </c>
      <c r="C56" s="215"/>
      <c r="D56" s="43" t="s">
        <v>11</v>
      </c>
      <c r="E56" s="43">
        <v>1</v>
      </c>
      <c r="F56" s="115">
        <v>0</v>
      </c>
      <c r="G56" s="70">
        <f t="shared" si="2"/>
        <v>0</v>
      </c>
      <c r="H56" s="70">
        <f t="shared" si="3"/>
        <v>0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4.25">
      <c r="A57" s="41"/>
      <c r="B57" s="219" t="s">
        <v>107</v>
      </c>
      <c r="C57" s="215"/>
      <c r="D57" s="43" t="s">
        <v>11</v>
      </c>
      <c r="E57" s="43">
        <v>1</v>
      </c>
      <c r="F57" s="115">
        <v>0</v>
      </c>
      <c r="G57" s="70">
        <f t="shared" si="2"/>
        <v>0</v>
      </c>
      <c r="H57" s="70">
        <f t="shared" si="3"/>
        <v>0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4.25">
      <c r="A58" s="41"/>
      <c r="B58" s="219" t="s">
        <v>108</v>
      </c>
      <c r="C58" s="215"/>
      <c r="D58" s="43" t="s">
        <v>11</v>
      </c>
      <c r="E58" s="43">
        <v>1</v>
      </c>
      <c r="F58" s="115">
        <v>0</v>
      </c>
      <c r="G58" s="70">
        <f t="shared" si="2"/>
        <v>0</v>
      </c>
      <c r="H58" s="70">
        <f t="shared" si="3"/>
        <v>0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4.25">
      <c r="A59" s="41"/>
      <c r="B59" s="219" t="s">
        <v>109</v>
      </c>
      <c r="C59" s="215"/>
      <c r="D59" s="43" t="s">
        <v>11</v>
      </c>
      <c r="E59" s="43">
        <v>1</v>
      </c>
      <c r="F59" s="115">
        <v>0</v>
      </c>
      <c r="G59" s="70">
        <f t="shared" si="2"/>
        <v>0</v>
      </c>
      <c r="H59" s="70">
        <f t="shared" si="3"/>
        <v>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4.25">
      <c r="A60" s="41"/>
      <c r="B60" s="219" t="s">
        <v>110</v>
      </c>
      <c r="C60" s="215"/>
      <c r="D60" s="43" t="s">
        <v>11</v>
      </c>
      <c r="E60" s="43">
        <v>1</v>
      </c>
      <c r="F60" s="115">
        <v>0</v>
      </c>
      <c r="G60" s="70">
        <f t="shared" si="2"/>
        <v>0</v>
      </c>
      <c r="H60" s="70">
        <f t="shared" si="3"/>
        <v>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4.25">
      <c r="A61" s="41"/>
      <c r="B61" s="219" t="s">
        <v>111</v>
      </c>
      <c r="C61" s="215"/>
      <c r="D61" s="43" t="s">
        <v>11</v>
      </c>
      <c r="E61" s="43">
        <v>1</v>
      </c>
      <c r="F61" s="115">
        <v>0</v>
      </c>
      <c r="G61" s="70">
        <f t="shared" si="2"/>
        <v>0</v>
      </c>
      <c r="H61" s="70">
        <f t="shared" si="3"/>
        <v>0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4.25">
      <c r="A62" s="41"/>
      <c r="B62" s="219" t="s">
        <v>112</v>
      </c>
      <c r="C62" s="215"/>
      <c r="D62" s="43" t="s">
        <v>11</v>
      </c>
      <c r="E62" s="43">
        <v>1</v>
      </c>
      <c r="F62" s="115">
        <v>0</v>
      </c>
      <c r="G62" s="70">
        <f t="shared" si="2"/>
        <v>0</v>
      </c>
      <c r="H62" s="70">
        <f t="shared" si="3"/>
        <v>0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30" customHeight="1">
      <c r="A63" s="221" t="s">
        <v>59</v>
      </c>
      <c r="B63" s="183"/>
      <c r="C63" s="184"/>
      <c r="D63" s="43"/>
      <c r="E63" s="43"/>
      <c r="F63" s="65"/>
      <c r="G63" s="64"/>
      <c r="H63" s="64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4.25">
      <c r="A64" s="41"/>
      <c r="B64" s="219" t="s">
        <v>113</v>
      </c>
      <c r="C64" s="215"/>
      <c r="D64" s="43" t="s">
        <v>11</v>
      </c>
      <c r="E64" s="43">
        <v>1</v>
      </c>
      <c r="F64" s="115">
        <v>0</v>
      </c>
      <c r="G64" s="70">
        <f t="shared" si="2"/>
        <v>0</v>
      </c>
      <c r="H64" s="70">
        <f t="shared" si="3"/>
        <v>0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4.25">
      <c r="A65" s="41"/>
      <c r="B65" s="219" t="s">
        <v>114</v>
      </c>
      <c r="C65" s="215"/>
      <c r="D65" s="43" t="s">
        <v>11</v>
      </c>
      <c r="E65" s="43">
        <v>1</v>
      </c>
      <c r="F65" s="115">
        <v>0</v>
      </c>
      <c r="G65" s="70">
        <f t="shared" si="2"/>
        <v>0</v>
      </c>
      <c r="H65" s="70">
        <f t="shared" si="3"/>
        <v>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4.25">
      <c r="A66" s="41"/>
      <c r="B66" s="219" t="s">
        <v>115</v>
      </c>
      <c r="C66" s="215"/>
      <c r="D66" s="43" t="s">
        <v>11</v>
      </c>
      <c r="E66" s="43">
        <v>1</v>
      </c>
      <c r="F66" s="115">
        <v>0</v>
      </c>
      <c r="G66" s="70">
        <f t="shared" si="2"/>
        <v>0</v>
      </c>
      <c r="H66" s="70">
        <f t="shared" si="3"/>
        <v>0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4.25">
      <c r="A67" s="41"/>
      <c r="B67" s="219" t="s">
        <v>116</v>
      </c>
      <c r="C67" s="215"/>
      <c r="D67" s="43" t="s">
        <v>11</v>
      </c>
      <c r="E67" s="43">
        <v>1</v>
      </c>
      <c r="F67" s="115">
        <v>0</v>
      </c>
      <c r="G67" s="70">
        <f t="shared" si="2"/>
        <v>0</v>
      </c>
      <c r="H67" s="70">
        <f t="shared" si="3"/>
        <v>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4.25">
      <c r="A68" s="41"/>
      <c r="B68" s="219" t="s">
        <v>117</v>
      </c>
      <c r="C68" s="215"/>
      <c r="D68" s="43" t="s">
        <v>11</v>
      </c>
      <c r="E68" s="43">
        <v>1</v>
      </c>
      <c r="F68" s="115">
        <v>0</v>
      </c>
      <c r="G68" s="70">
        <f t="shared" si="2"/>
        <v>0</v>
      </c>
      <c r="H68" s="70">
        <f t="shared" si="3"/>
        <v>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4.25">
      <c r="A69" s="41"/>
      <c r="B69" s="219" t="s">
        <v>118</v>
      </c>
      <c r="C69" s="215"/>
      <c r="D69" s="43" t="s">
        <v>11</v>
      </c>
      <c r="E69" s="43">
        <v>1</v>
      </c>
      <c r="F69" s="115">
        <v>0</v>
      </c>
      <c r="G69" s="70">
        <f t="shared" si="2"/>
        <v>0</v>
      </c>
      <c r="H69" s="70">
        <f t="shared" si="3"/>
        <v>0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4.25">
      <c r="A70" s="41"/>
      <c r="B70" s="219" t="s">
        <v>119</v>
      </c>
      <c r="C70" s="215"/>
      <c r="D70" s="43" t="s">
        <v>11</v>
      </c>
      <c r="E70" s="43">
        <v>1</v>
      </c>
      <c r="F70" s="115">
        <v>0</v>
      </c>
      <c r="G70" s="70">
        <f t="shared" si="2"/>
        <v>0</v>
      </c>
      <c r="H70" s="70">
        <f t="shared" si="3"/>
        <v>0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8" ht="30" customHeight="1">
      <c r="A71" s="173" t="s">
        <v>48</v>
      </c>
      <c r="B71" s="174"/>
      <c r="C71" s="175"/>
      <c r="D71" s="43" t="s">
        <v>11</v>
      </c>
      <c r="E71" s="43">
        <v>304</v>
      </c>
      <c r="F71" s="115">
        <v>0</v>
      </c>
      <c r="G71" s="68">
        <f t="shared" si="2"/>
        <v>0</v>
      </c>
      <c r="H71" s="68">
        <f aca="true" t="shared" si="4" ref="H71:H86">PRODUCT(G71*1.21)</f>
        <v>0</v>
      </c>
    </row>
    <row r="72" spans="1:8" ht="14.25">
      <c r="A72" s="220" t="s">
        <v>47</v>
      </c>
      <c r="B72" s="220"/>
      <c r="C72" s="220"/>
      <c r="D72" s="43" t="s">
        <v>11</v>
      </c>
      <c r="E72" s="43">
        <v>304</v>
      </c>
      <c r="F72" s="115">
        <v>0</v>
      </c>
      <c r="G72" s="68">
        <f t="shared" si="2"/>
        <v>0</v>
      </c>
      <c r="H72" s="68">
        <f t="shared" si="4"/>
        <v>0</v>
      </c>
    </row>
    <row r="73" spans="1:8" ht="57.75" customHeight="1">
      <c r="A73" s="200" t="s">
        <v>124</v>
      </c>
      <c r="B73" s="201"/>
      <c r="C73" s="202"/>
      <c r="D73" s="43" t="s">
        <v>11</v>
      </c>
      <c r="E73" s="27">
        <v>152</v>
      </c>
      <c r="F73" s="115">
        <v>0</v>
      </c>
      <c r="G73" s="69">
        <f t="shared" si="2"/>
        <v>0</v>
      </c>
      <c r="H73" s="68">
        <f t="shared" si="4"/>
        <v>0</v>
      </c>
    </row>
    <row r="74" spans="1:8" ht="32.25" customHeight="1">
      <c r="A74" s="173" t="s">
        <v>53</v>
      </c>
      <c r="B74" s="174"/>
      <c r="C74" s="175"/>
      <c r="D74" s="43" t="s">
        <v>11</v>
      </c>
      <c r="E74" s="43">
        <v>304</v>
      </c>
      <c r="F74" s="115">
        <v>0</v>
      </c>
      <c r="G74" s="68">
        <f t="shared" si="2"/>
        <v>0</v>
      </c>
      <c r="H74" s="68">
        <f t="shared" si="4"/>
        <v>0</v>
      </c>
    </row>
    <row r="75" spans="1:8" ht="57" customHeight="1">
      <c r="A75" s="194" t="s">
        <v>125</v>
      </c>
      <c r="B75" s="195"/>
      <c r="C75" s="196"/>
      <c r="D75" s="43" t="s">
        <v>11</v>
      </c>
      <c r="E75" s="44">
        <v>152</v>
      </c>
      <c r="F75" s="116">
        <v>0</v>
      </c>
      <c r="G75" s="69">
        <f t="shared" si="2"/>
        <v>0</v>
      </c>
      <c r="H75" s="69">
        <f t="shared" si="4"/>
        <v>0</v>
      </c>
    </row>
    <row r="76" spans="1:8" ht="30" customHeight="1">
      <c r="A76" s="216" t="s">
        <v>37</v>
      </c>
      <c r="B76" s="193"/>
      <c r="C76" s="193"/>
      <c r="D76" s="43" t="s">
        <v>29</v>
      </c>
      <c r="E76" s="44">
        <v>87</v>
      </c>
      <c r="F76" s="116">
        <v>0</v>
      </c>
      <c r="G76" s="69">
        <f t="shared" si="2"/>
        <v>0</v>
      </c>
      <c r="H76" s="69">
        <f t="shared" si="4"/>
        <v>0</v>
      </c>
    </row>
    <row r="77" spans="1:8" ht="59.25" customHeight="1">
      <c r="A77" s="173" t="s">
        <v>66</v>
      </c>
      <c r="B77" s="208"/>
      <c r="C77" s="209"/>
      <c r="D77" s="43" t="s">
        <v>11</v>
      </c>
      <c r="E77" s="44">
        <v>1</v>
      </c>
      <c r="F77" s="116">
        <v>0</v>
      </c>
      <c r="G77" s="69">
        <f t="shared" si="2"/>
        <v>0</v>
      </c>
      <c r="H77" s="69">
        <f t="shared" si="4"/>
        <v>0</v>
      </c>
    </row>
    <row r="78" spans="1:8" ht="14.25">
      <c r="A78" s="212" t="s">
        <v>65</v>
      </c>
      <c r="B78" s="212"/>
      <c r="C78" s="212"/>
      <c r="D78" s="43" t="s">
        <v>11</v>
      </c>
      <c r="E78" s="27">
        <v>152</v>
      </c>
      <c r="F78" s="115">
        <v>0</v>
      </c>
      <c r="G78" s="69">
        <f t="shared" si="2"/>
        <v>0</v>
      </c>
      <c r="H78" s="69">
        <f t="shared" si="4"/>
        <v>0</v>
      </c>
    </row>
    <row r="79" spans="1:8" ht="30" customHeight="1">
      <c r="A79" s="217" t="s">
        <v>60</v>
      </c>
      <c r="B79" s="170"/>
      <c r="C79" s="170"/>
      <c r="D79" s="43" t="s">
        <v>67</v>
      </c>
      <c r="E79" s="27">
        <v>1.74</v>
      </c>
      <c r="F79" s="115">
        <v>0</v>
      </c>
      <c r="G79" s="69">
        <f t="shared" si="2"/>
        <v>0</v>
      </c>
      <c r="H79" s="69">
        <f t="shared" si="4"/>
        <v>0</v>
      </c>
    </row>
    <row r="80" spans="1:8" ht="30" customHeight="1">
      <c r="A80" s="218" t="s">
        <v>61</v>
      </c>
      <c r="B80" s="170"/>
      <c r="C80" s="170"/>
      <c r="D80" s="43" t="s">
        <v>67</v>
      </c>
      <c r="E80" s="27">
        <v>1.74</v>
      </c>
      <c r="F80" s="115">
        <v>0</v>
      </c>
      <c r="G80" s="69">
        <f aca="true" t="shared" si="5" ref="G80:G85">E80*F80</f>
        <v>0</v>
      </c>
      <c r="H80" s="69">
        <f t="shared" si="4"/>
        <v>0</v>
      </c>
    </row>
    <row r="81" spans="1:8" ht="14.25">
      <c r="A81" s="14" t="s">
        <v>30</v>
      </c>
      <c r="B81" s="15"/>
      <c r="C81" s="15"/>
      <c r="D81" s="43" t="s">
        <v>11</v>
      </c>
      <c r="E81" s="27">
        <v>152</v>
      </c>
      <c r="F81" s="115">
        <v>0</v>
      </c>
      <c r="G81" s="69">
        <f t="shared" si="5"/>
        <v>0</v>
      </c>
      <c r="H81" s="69">
        <f t="shared" si="4"/>
        <v>0</v>
      </c>
    </row>
    <row r="82" spans="1:8" ht="14.25">
      <c r="A82" s="212" t="s">
        <v>20</v>
      </c>
      <c r="B82" s="212"/>
      <c r="C82" s="212"/>
      <c r="D82" s="43" t="s">
        <v>11</v>
      </c>
      <c r="E82" s="27">
        <v>152</v>
      </c>
      <c r="F82" s="115">
        <v>0</v>
      </c>
      <c r="G82" s="69">
        <f t="shared" si="5"/>
        <v>0</v>
      </c>
      <c r="H82" s="69">
        <f t="shared" si="4"/>
        <v>0</v>
      </c>
    </row>
    <row r="83" spans="1:8" ht="14.25">
      <c r="A83" s="212" t="s">
        <v>21</v>
      </c>
      <c r="B83" s="212"/>
      <c r="C83" s="212"/>
      <c r="D83" s="43" t="s">
        <v>11</v>
      </c>
      <c r="E83" s="27">
        <v>152</v>
      </c>
      <c r="F83" s="115">
        <v>0</v>
      </c>
      <c r="G83" s="69">
        <f t="shared" si="5"/>
        <v>0</v>
      </c>
      <c r="H83" s="69">
        <f t="shared" si="4"/>
        <v>0</v>
      </c>
    </row>
    <row r="84" spans="1:8" ht="29.25" customHeight="1">
      <c r="A84" s="213" t="s">
        <v>120</v>
      </c>
      <c r="B84" s="214"/>
      <c r="C84" s="215"/>
      <c r="D84" s="43" t="s">
        <v>11</v>
      </c>
      <c r="E84" s="27">
        <v>152</v>
      </c>
      <c r="F84" s="115">
        <v>0</v>
      </c>
      <c r="G84" s="69">
        <f t="shared" si="5"/>
        <v>0</v>
      </c>
      <c r="H84" s="69">
        <f t="shared" si="4"/>
        <v>0</v>
      </c>
    </row>
    <row r="85" spans="1:8" ht="14.25">
      <c r="A85" s="14" t="s">
        <v>22</v>
      </c>
      <c r="B85" s="15"/>
      <c r="C85" s="15"/>
      <c r="D85" s="43" t="s">
        <v>11</v>
      </c>
      <c r="E85" s="27">
        <v>152</v>
      </c>
      <c r="F85" s="115">
        <v>0</v>
      </c>
      <c r="G85" s="69">
        <f t="shared" si="5"/>
        <v>0</v>
      </c>
      <c r="H85" s="69">
        <f t="shared" si="4"/>
        <v>0</v>
      </c>
    </row>
    <row r="86" spans="1:8" s="19" customFormat="1" ht="14.25">
      <c r="A86" s="206" t="s">
        <v>128</v>
      </c>
      <c r="B86" s="206"/>
      <c r="C86" s="207"/>
      <c r="D86" s="66"/>
      <c r="E86" s="66"/>
      <c r="F86" s="71"/>
      <c r="G86" s="145">
        <f>SUM(G15:G85)</f>
        <v>0</v>
      </c>
      <c r="H86" s="148">
        <f t="shared" si="4"/>
        <v>0</v>
      </c>
    </row>
    <row r="87" spans="1:8" ht="14.25">
      <c r="A87" s="28" t="s">
        <v>6</v>
      </c>
      <c r="B87" s="14"/>
      <c r="C87" s="14"/>
      <c r="D87" s="2" t="s">
        <v>12</v>
      </c>
      <c r="E87" s="2" t="s">
        <v>13</v>
      </c>
      <c r="F87" s="11" t="s">
        <v>14</v>
      </c>
      <c r="G87" s="11" t="s">
        <v>3</v>
      </c>
      <c r="H87" s="11" t="s">
        <v>4</v>
      </c>
    </row>
    <row r="88" spans="1:8" ht="45" customHeight="1">
      <c r="A88" s="169" t="s">
        <v>62</v>
      </c>
      <c r="B88" s="170"/>
      <c r="C88" s="170"/>
      <c r="D88" s="27" t="s">
        <v>67</v>
      </c>
      <c r="E88" s="43">
        <v>1.392</v>
      </c>
      <c r="F88" s="115">
        <v>0</v>
      </c>
      <c r="G88" s="69">
        <f aca="true" t="shared" si="6" ref="G88:G93">E88*F88</f>
        <v>0</v>
      </c>
      <c r="H88" s="69">
        <f>G88*1.21</f>
        <v>0</v>
      </c>
    </row>
    <row r="89" spans="1:8" ht="14.25">
      <c r="A89" s="15" t="s">
        <v>34</v>
      </c>
      <c r="B89" s="14"/>
      <c r="C89" s="14"/>
      <c r="D89" s="27" t="s">
        <v>67</v>
      </c>
      <c r="E89" s="43">
        <v>1.392</v>
      </c>
      <c r="F89" s="115">
        <v>0</v>
      </c>
      <c r="G89" s="69">
        <f t="shared" si="6"/>
        <v>0</v>
      </c>
      <c r="H89" s="69">
        <f aca="true" t="shared" si="7" ref="H89:H94">G89*1.21</f>
        <v>0</v>
      </c>
    </row>
    <row r="90" spans="1:8" ht="14.25">
      <c r="A90" s="15" t="s">
        <v>33</v>
      </c>
      <c r="B90" s="14"/>
      <c r="C90" s="14"/>
      <c r="D90" s="43" t="s">
        <v>11</v>
      </c>
      <c r="E90" s="43">
        <v>152</v>
      </c>
      <c r="F90" s="115">
        <v>0</v>
      </c>
      <c r="G90" s="69">
        <f t="shared" si="6"/>
        <v>0</v>
      </c>
      <c r="H90" s="69">
        <f t="shared" si="7"/>
        <v>0</v>
      </c>
    </row>
    <row r="91" spans="1:8" ht="14.25">
      <c r="A91" s="15" t="s">
        <v>28</v>
      </c>
      <c r="B91" s="14"/>
      <c r="C91" s="14"/>
      <c r="D91" s="43" t="s">
        <v>11</v>
      </c>
      <c r="E91" s="43">
        <v>152</v>
      </c>
      <c r="F91" s="115">
        <v>0</v>
      </c>
      <c r="G91" s="69">
        <f t="shared" si="6"/>
        <v>0</v>
      </c>
      <c r="H91" s="69">
        <f t="shared" si="7"/>
        <v>0</v>
      </c>
    </row>
    <row r="92" spans="1:8" ht="14.25">
      <c r="A92" s="15" t="s">
        <v>31</v>
      </c>
      <c r="B92" s="14"/>
      <c r="C92" s="14"/>
      <c r="D92" s="43" t="s">
        <v>11</v>
      </c>
      <c r="E92" s="43">
        <v>152</v>
      </c>
      <c r="F92" s="115">
        <v>0</v>
      </c>
      <c r="G92" s="69">
        <f t="shared" si="6"/>
        <v>0</v>
      </c>
      <c r="H92" s="69">
        <f t="shared" si="7"/>
        <v>0</v>
      </c>
    </row>
    <row r="93" spans="1:8" ht="18.75" customHeight="1">
      <c r="A93" s="168" t="s">
        <v>32</v>
      </c>
      <c r="B93" s="168"/>
      <c r="C93" s="168"/>
      <c r="D93" s="43" t="s">
        <v>11</v>
      </c>
      <c r="E93" s="27">
        <v>152</v>
      </c>
      <c r="F93" s="115">
        <v>0</v>
      </c>
      <c r="G93" s="69">
        <f t="shared" si="6"/>
        <v>0</v>
      </c>
      <c r="H93" s="69">
        <f t="shared" si="7"/>
        <v>0</v>
      </c>
    </row>
    <row r="94" spans="1:8" s="19" customFormat="1" ht="14.25">
      <c r="A94" s="206" t="s">
        <v>2</v>
      </c>
      <c r="B94" s="206"/>
      <c r="C94" s="207"/>
      <c r="D94" s="66"/>
      <c r="E94" s="66"/>
      <c r="F94" s="71"/>
      <c r="G94" s="72">
        <f>SUM(G88:G93)</f>
        <v>0</v>
      </c>
      <c r="H94" s="73">
        <f t="shared" si="7"/>
        <v>0</v>
      </c>
    </row>
    <row r="95" spans="1:8" ht="14.25">
      <c r="A95" s="28" t="s">
        <v>7</v>
      </c>
      <c r="B95" s="14"/>
      <c r="C95" s="14"/>
      <c r="D95" s="2" t="s">
        <v>12</v>
      </c>
      <c r="E95" s="2" t="s">
        <v>13</v>
      </c>
      <c r="F95" s="11" t="s">
        <v>14</v>
      </c>
      <c r="G95" s="11" t="s">
        <v>3</v>
      </c>
      <c r="H95" s="11" t="s">
        <v>4</v>
      </c>
    </row>
    <row r="96" spans="1:8" ht="57" customHeight="1">
      <c r="A96" s="188" t="s">
        <v>63</v>
      </c>
      <c r="B96" s="210"/>
      <c r="C96" s="211"/>
      <c r="D96" s="27" t="s">
        <v>67</v>
      </c>
      <c r="E96" s="43">
        <v>1.392</v>
      </c>
      <c r="F96" s="115">
        <v>0</v>
      </c>
      <c r="G96" s="69">
        <f aca="true" t="shared" si="8" ref="G96:G101">E96*F96</f>
        <v>0</v>
      </c>
      <c r="H96" s="69">
        <f>G96*1.21</f>
        <v>0</v>
      </c>
    </row>
    <row r="97" spans="1:8" ht="14.25">
      <c r="A97" s="15" t="s">
        <v>35</v>
      </c>
      <c r="B97" s="14"/>
      <c r="C97" s="14"/>
      <c r="D97" s="27" t="s">
        <v>67</v>
      </c>
      <c r="E97" s="43">
        <v>1.392</v>
      </c>
      <c r="F97" s="113">
        <v>0</v>
      </c>
      <c r="G97" s="69">
        <f t="shared" si="8"/>
        <v>0</v>
      </c>
      <c r="H97" s="69">
        <f aca="true" t="shared" si="9" ref="H97:H102">G97*1.21</f>
        <v>0</v>
      </c>
    </row>
    <row r="98" spans="1:8" ht="30.75" customHeight="1">
      <c r="A98" s="188" t="s">
        <v>36</v>
      </c>
      <c r="B98" s="183"/>
      <c r="C98" s="184"/>
      <c r="D98" s="43" t="s">
        <v>11</v>
      </c>
      <c r="E98" s="43">
        <v>152</v>
      </c>
      <c r="F98" s="115">
        <v>0</v>
      </c>
      <c r="G98" s="69">
        <f t="shared" si="8"/>
        <v>0</v>
      </c>
      <c r="H98" s="69">
        <f t="shared" si="9"/>
        <v>0</v>
      </c>
    </row>
    <row r="99" spans="1:8" ht="14.25">
      <c r="A99" s="15" t="s">
        <v>28</v>
      </c>
      <c r="B99" s="14"/>
      <c r="C99" s="14"/>
      <c r="D99" s="43" t="s">
        <v>11</v>
      </c>
      <c r="E99" s="43">
        <v>152</v>
      </c>
      <c r="F99" s="113">
        <v>0</v>
      </c>
      <c r="G99" s="69">
        <f t="shared" si="8"/>
        <v>0</v>
      </c>
      <c r="H99" s="69">
        <f t="shared" si="9"/>
        <v>0</v>
      </c>
    </row>
    <row r="100" spans="1:8" ht="14.25">
      <c r="A100" s="15" t="s">
        <v>31</v>
      </c>
      <c r="B100" s="14"/>
      <c r="C100" s="14"/>
      <c r="D100" s="43" t="s">
        <v>11</v>
      </c>
      <c r="E100" s="43">
        <v>152</v>
      </c>
      <c r="F100" s="113">
        <v>0</v>
      </c>
      <c r="G100" s="69">
        <f t="shared" si="8"/>
        <v>0</v>
      </c>
      <c r="H100" s="69">
        <f t="shared" si="9"/>
        <v>0</v>
      </c>
    </row>
    <row r="101" spans="1:8" ht="20.25" customHeight="1">
      <c r="A101" s="168" t="s">
        <v>32</v>
      </c>
      <c r="B101" s="168"/>
      <c r="C101" s="168"/>
      <c r="D101" s="43" t="s">
        <v>11</v>
      </c>
      <c r="E101" s="27">
        <v>152</v>
      </c>
      <c r="F101" s="115">
        <v>0</v>
      </c>
      <c r="G101" s="69">
        <f t="shared" si="8"/>
        <v>0</v>
      </c>
      <c r="H101" s="69">
        <f t="shared" si="9"/>
        <v>0</v>
      </c>
    </row>
    <row r="102" spans="1:8" s="19" customFormat="1" ht="14.25">
      <c r="A102" s="206" t="s">
        <v>2</v>
      </c>
      <c r="B102" s="206"/>
      <c r="C102" s="207"/>
      <c r="D102" s="66"/>
      <c r="E102" s="66"/>
      <c r="F102" s="71"/>
      <c r="G102" s="72">
        <f>SUM(G96:G101)</f>
        <v>0</v>
      </c>
      <c r="H102" s="73">
        <f t="shared" si="9"/>
        <v>0</v>
      </c>
    </row>
    <row r="103" spans="1:8" ht="14.25">
      <c r="A103" s="28" t="s">
        <v>8</v>
      </c>
      <c r="B103" s="14"/>
      <c r="C103" s="14"/>
      <c r="D103" s="2" t="s">
        <v>12</v>
      </c>
      <c r="E103" s="2" t="s">
        <v>13</v>
      </c>
      <c r="F103" s="11" t="s">
        <v>14</v>
      </c>
      <c r="G103" s="11" t="s">
        <v>3</v>
      </c>
      <c r="H103" s="11" t="s">
        <v>4</v>
      </c>
    </row>
    <row r="104" spans="1:8" ht="30.75" customHeight="1">
      <c r="A104" s="188" t="s">
        <v>64</v>
      </c>
      <c r="B104" s="210"/>
      <c r="C104" s="211"/>
      <c r="D104" s="27" t="s">
        <v>67</v>
      </c>
      <c r="E104" s="43">
        <v>1.392</v>
      </c>
      <c r="F104" s="115">
        <v>0</v>
      </c>
      <c r="G104" s="69">
        <f aca="true" t="shared" si="10" ref="G104:G109">E104*F104</f>
        <v>0</v>
      </c>
      <c r="H104" s="69">
        <f>G104*1.21</f>
        <v>0</v>
      </c>
    </row>
    <row r="105" spans="1:8" ht="14.25">
      <c r="A105" s="15" t="s">
        <v>34</v>
      </c>
      <c r="B105" s="14"/>
      <c r="C105" s="14"/>
      <c r="D105" s="27" t="s">
        <v>67</v>
      </c>
      <c r="E105" s="43">
        <v>1.392</v>
      </c>
      <c r="F105" s="113">
        <v>0</v>
      </c>
      <c r="G105" s="69">
        <f t="shared" si="10"/>
        <v>0</v>
      </c>
      <c r="H105" s="69">
        <f aca="true" t="shared" si="11" ref="H105:H110">G105*1.21</f>
        <v>0</v>
      </c>
    </row>
    <row r="106" spans="1:8" ht="30.75" customHeight="1">
      <c r="A106" s="188" t="s">
        <v>36</v>
      </c>
      <c r="B106" s="183"/>
      <c r="C106" s="184"/>
      <c r="D106" s="43" t="s">
        <v>11</v>
      </c>
      <c r="E106" s="43">
        <v>152</v>
      </c>
      <c r="F106" s="115">
        <v>0</v>
      </c>
      <c r="G106" s="69">
        <f t="shared" si="10"/>
        <v>0</v>
      </c>
      <c r="H106" s="69">
        <f t="shared" si="11"/>
        <v>0</v>
      </c>
    </row>
    <row r="107" spans="1:8" ht="14.25">
      <c r="A107" s="15" t="s">
        <v>28</v>
      </c>
      <c r="B107" s="14"/>
      <c r="C107" s="14"/>
      <c r="D107" s="43" t="s">
        <v>11</v>
      </c>
      <c r="E107" s="43">
        <v>152</v>
      </c>
      <c r="F107" s="113">
        <v>0</v>
      </c>
      <c r="G107" s="69">
        <f t="shared" si="10"/>
        <v>0</v>
      </c>
      <c r="H107" s="69">
        <f t="shared" si="11"/>
        <v>0</v>
      </c>
    </row>
    <row r="108" spans="1:8" ht="14.25">
      <c r="A108" s="15" t="s">
        <v>31</v>
      </c>
      <c r="B108" s="14"/>
      <c r="C108" s="14"/>
      <c r="D108" s="43" t="s">
        <v>11</v>
      </c>
      <c r="E108" s="43">
        <v>152</v>
      </c>
      <c r="F108" s="113">
        <v>0</v>
      </c>
      <c r="G108" s="69">
        <f t="shared" si="10"/>
        <v>0</v>
      </c>
      <c r="H108" s="69">
        <f t="shared" si="11"/>
        <v>0</v>
      </c>
    </row>
    <row r="109" spans="1:8" ht="20.25" customHeight="1">
      <c r="A109" s="168" t="s">
        <v>32</v>
      </c>
      <c r="B109" s="168"/>
      <c r="C109" s="168"/>
      <c r="D109" s="43" t="s">
        <v>11</v>
      </c>
      <c r="E109" s="27">
        <v>152</v>
      </c>
      <c r="F109" s="115">
        <v>0</v>
      </c>
      <c r="G109" s="69">
        <f t="shared" si="10"/>
        <v>0</v>
      </c>
      <c r="H109" s="69">
        <f t="shared" si="11"/>
        <v>0</v>
      </c>
    </row>
    <row r="110" spans="1:8" s="19" customFormat="1" ht="14.25">
      <c r="A110" s="206" t="s">
        <v>2</v>
      </c>
      <c r="B110" s="206"/>
      <c r="C110" s="207"/>
      <c r="D110" s="66"/>
      <c r="E110" s="66"/>
      <c r="F110" s="71"/>
      <c r="G110" s="72">
        <f>SUM(G104:G109)</f>
        <v>0</v>
      </c>
      <c r="H110" s="73">
        <f t="shared" si="11"/>
        <v>0</v>
      </c>
    </row>
    <row r="111" spans="1:8" s="19" customFormat="1" ht="14.25">
      <c r="A111" s="206" t="s">
        <v>129</v>
      </c>
      <c r="B111" s="206"/>
      <c r="C111" s="207"/>
      <c r="D111" s="149"/>
      <c r="E111" s="149"/>
      <c r="F111" s="150"/>
      <c r="G111" s="72">
        <f>G94+G102+G110</f>
        <v>0</v>
      </c>
      <c r="H111" s="73">
        <f>PRODUCT(G111*1.21)</f>
        <v>0</v>
      </c>
    </row>
  </sheetData>
  <sheetProtection password="EF2E" sheet="1"/>
  <mergeCells count="89">
    <mergeCell ref="A3:C3"/>
    <mergeCell ref="A4:C4"/>
    <mergeCell ref="A5:C5"/>
    <mergeCell ref="A7:C7"/>
    <mergeCell ref="B59:C59"/>
    <mergeCell ref="B65:C65"/>
    <mergeCell ref="B23:C23"/>
    <mergeCell ref="B24:C24"/>
    <mergeCell ref="B25:C25"/>
    <mergeCell ref="B26:C26"/>
    <mergeCell ref="B17:C17"/>
    <mergeCell ref="B18:C18"/>
    <mergeCell ref="B56:C56"/>
    <mergeCell ref="B57:C57"/>
    <mergeCell ref="B19:C19"/>
    <mergeCell ref="B20:C20"/>
    <mergeCell ref="B21:C21"/>
    <mergeCell ref="B22:C22"/>
    <mergeCell ref="B30:C30"/>
    <mergeCell ref="B31:C31"/>
    <mergeCell ref="B58:C58"/>
    <mergeCell ref="A12:C12"/>
    <mergeCell ref="A13:C13"/>
    <mergeCell ref="A14:C14"/>
    <mergeCell ref="B15:C15"/>
    <mergeCell ref="B27:C27"/>
    <mergeCell ref="B28:C28"/>
    <mergeCell ref="A29:C29"/>
    <mergeCell ref="B40:C40"/>
    <mergeCell ref="B16:C16"/>
    <mergeCell ref="B32:C32"/>
    <mergeCell ref="B33:C33"/>
    <mergeCell ref="B34:C34"/>
    <mergeCell ref="A35:C35"/>
    <mergeCell ref="B36:C36"/>
    <mergeCell ref="B37:C37"/>
    <mergeCell ref="B38:C38"/>
    <mergeCell ref="B39:C39"/>
    <mergeCell ref="B46:C46"/>
    <mergeCell ref="B42:C42"/>
    <mergeCell ref="B43:C43"/>
    <mergeCell ref="B44:C44"/>
    <mergeCell ref="B45:C45"/>
    <mergeCell ref="B41:C41"/>
    <mergeCell ref="B47:C47"/>
    <mergeCell ref="A48:C48"/>
    <mergeCell ref="B49:C49"/>
    <mergeCell ref="B50:C50"/>
    <mergeCell ref="B55:C55"/>
    <mergeCell ref="B60:C60"/>
    <mergeCell ref="B51:C51"/>
    <mergeCell ref="B52:C52"/>
    <mergeCell ref="B53:C53"/>
    <mergeCell ref="B54:C54"/>
    <mergeCell ref="B61:C61"/>
    <mergeCell ref="B62:C62"/>
    <mergeCell ref="A63:C63"/>
    <mergeCell ref="B64:C64"/>
    <mergeCell ref="B66:C66"/>
    <mergeCell ref="B67:C67"/>
    <mergeCell ref="B68:C68"/>
    <mergeCell ref="B69:C69"/>
    <mergeCell ref="B70:C70"/>
    <mergeCell ref="A71:C71"/>
    <mergeCell ref="A72:C72"/>
    <mergeCell ref="A73:C73"/>
    <mergeCell ref="A74:C74"/>
    <mergeCell ref="A75:C75"/>
    <mergeCell ref="A76:C76"/>
    <mergeCell ref="A78:C78"/>
    <mergeCell ref="A79:C79"/>
    <mergeCell ref="A80:C80"/>
    <mergeCell ref="A94:C94"/>
    <mergeCell ref="A96:C96"/>
    <mergeCell ref="A82:C82"/>
    <mergeCell ref="A83:C83"/>
    <mergeCell ref="A84:C84"/>
    <mergeCell ref="A86:C86"/>
    <mergeCell ref="A88:C88"/>
    <mergeCell ref="A111:C111"/>
    <mergeCell ref="A106:C106"/>
    <mergeCell ref="A109:C109"/>
    <mergeCell ref="A110:C110"/>
    <mergeCell ref="A77:C77"/>
    <mergeCell ref="A98:C98"/>
    <mergeCell ref="A101:C101"/>
    <mergeCell ref="A102:C102"/>
    <mergeCell ref="A104:C104"/>
    <mergeCell ref="A93:C93"/>
  </mergeCells>
  <printOptions/>
  <pageMargins left="0.7" right="0.7" top="0.787401575" bottom="0.787401575" header="0.3" footer="0.3"/>
  <pageSetup fitToHeight="1" fitToWidth="1" horizontalDpi="600" verticalDpi="600" orientation="portrait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Raidová Barbora</dc:creator>
  <cp:keywords/>
  <dc:description/>
  <cp:lastModifiedBy>Chalupski Martin</cp:lastModifiedBy>
  <cp:lastPrinted>2017-07-17T06:24:37Z</cp:lastPrinted>
  <dcterms:created xsi:type="dcterms:W3CDTF">2016-08-10T09:51:07Z</dcterms:created>
  <dcterms:modified xsi:type="dcterms:W3CDTF">2017-07-17T11:54:19Z</dcterms:modified>
  <cp:category/>
  <cp:version/>
  <cp:contentType/>
  <cp:contentStatus/>
</cp:coreProperties>
</file>