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Práce\Projekty\Energia art\20_03 KD Zlatníky\DPS\rozdelení rozpočtu\24.6.2021\"/>
    </mc:Choice>
  </mc:AlternateContent>
  <xr:revisionPtr revIDLastSave="0" documentId="8_{CBBD43BB-537C-4070-A473-766DF572AB3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D.1.4.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D.1.4.5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D.1.4.5 Pol'!$A$1:$X$97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7" i="1" l="1"/>
  <c r="H56" i="1"/>
  <c r="H55" i="1"/>
  <c r="H54" i="1"/>
  <c r="H53" i="1"/>
  <c r="H52" i="1"/>
  <c r="H51" i="1"/>
  <c r="H50" i="1"/>
  <c r="H49" i="1"/>
  <c r="G57" i="1"/>
  <c r="G56" i="1"/>
  <c r="G55" i="1"/>
  <c r="G54" i="1"/>
  <c r="G53" i="1"/>
  <c r="G52" i="1"/>
  <c r="G51" i="1"/>
  <c r="G50" i="1"/>
  <c r="G49" i="1"/>
  <c r="G41" i="1"/>
  <c r="F41" i="1"/>
  <c r="H41" i="1" s="1"/>
  <c r="I41" i="1" s="1"/>
  <c r="G40" i="1"/>
  <c r="F40" i="1"/>
  <c r="G39" i="1"/>
  <c r="F39" i="1"/>
  <c r="G87" i="12"/>
  <c r="G8" i="12"/>
  <c r="V8" i="12"/>
  <c r="Q8" i="12"/>
  <c r="O8" i="12"/>
  <c r="M8" i="12"/>
  <c r="K8" i="12"/>
  <c r="I8" i="12"/>
  <c r="G12" i="12"/>
  <c r="V12" i="12"/>
  <c r="Q12" i="12"/>
  <c r="O12" i="12"/>
  <c r="M12" i="12"/>
  <c r="K12" i="12"/>
  <c r="I12" i="12"/>
  <c r="G22" i="12"/>
  <c r="V22" i="12"/>
  <c r="Q22" i="12"/>
  <c r="O22" i="12"/>
  <c r="M22" i="12"/>
  <c r="K22" i="12"/>
  <c r="I22" i="12"/>
  <c r="G25" i="12"/>
  <c r="V25" i="12"/>
  <c r="Q25" i="12"/>
  <c r="O25" i="12"/>
  <c r="M25" i="12"/>
  <c r="K25" i="12"/>
  <c r="I25" i="12"/>
  <c r="G28" i="12"/>
  <c r="V28" i="12"/>
  <c r="Q28" i="12"/>
  <c r="O28" i="12"/>
  <c r="M28" i="12"/>
  <c r="K28" i="12"/>
  <c r="I28" i="12"/>
  <c r="G35" i="12"/>
  <c r="V35" i="12"/>
  <c r="Q35" i="12"/>
  <c r="O35" i="12"/>
  <c r="M35" i="12"/>
  <c r="K35" i="12"/>
  <c r="I35" i="12"/>
  <c r="G42" i="12"/>
  <c r="V42" i="12"/>
  <c r="Q42" i="12"/>
  <c r="O42" i="12"/>
  <c r="M42" i="12"/>
  <c r="K42" i="12"/>
  <c r="I42" i="12"/>
  <c r="G60" i="12"/>
  <c r="V60" i="12"/>
  <c r="Q60" i="12"/>
  <c r="O60" i="12"/>
  <c r="M60" i="12"/>
  <c r="K60" i="12"/>
  <c r="I60" i="12"/>
  <c r="G74" i="12"/>
  <c r="V74" i="12"/>
  <c r="Q74" i="12"/>
  <c r="O74" i="12"/>
  <c r="M74" i="12"/>
  <c r="K74" i="12"/>
  <c r="I74" i="12"/>
  <c r="BA34" i="12"/>
  <c r="F9" i="12"/>
  <c r="G9" i="12"/>
  <c r="M9" i="12" s="1"/>
  <c r="AA9" i="12" s="1"/>
  <c r="I9" i="12"/>
  <c r="Y9" i="12" s="1"/>
  <c r="K9" i="12"/>
  <c r="O9" i="12"/>
  <c r="AB9" i="12" s="1"/>
  <c r="Q9" i="12"/>
  <c r="AC9" i="12" s="1"/>
  <c r="V9" i="12"/>
  <c r="Z9" i="12"/>
  <c r="AD9" i="12"/>
  <c r="F10" i="12"/>
  <c r="G10" i="12" s="1"/>
  <c r="I10" i="12"/>
  <c r="Y10" i="12" s="1"/>
  <c r="K10" i="12"/>
  <c r="Z10" i="12" s="1"/>
  <c r="O10" i="12"/>
  <c r="Q10" i="12"/>
  <c r="AC10" i="12" s="1"/>
  <c r="V10" i="12"/>
  <c r="AD10" i="12" s="1"/>
  <c r="AB10" i="12"/>
  <c r="F11" i="12"/>
  <c r="G11" i="12"/>
  <c r="AF11" i="12" s="1"/>
  <c r="I11" i="12"/>
  <c r="K11" i="12"/>
  <c r="Z11" i="12" s="1"/>
  <c r="M11" i="12"/>
  <c r="AA11" i="12" s="1"/>
  <c r="O11" i="12"/>
  <c r="Q11" i="12"/>
  <c r="V11" i="12"/>
  <c r="AD11" i="12" s="1"/>
  <c r="Y11" i="12"/>
  <c r="AB11" i="12"/>
  <c r="AC11" i="12"/>
  <c r="F13" i="12"/>
  <c r="G13" i="12" s="1"/>
  <c r="I13" i="12"/>
  <c r="K13" i="12"/>
  <c r="O13" i="12"/>
  <c r="AB13" i="12" s="1"/>
  <c r="Q13" i="12"/>
  <c r="V13" i="12"/>
  <c r="Y13" i="12"/>
  <c r="Z13" i="12"/>
  <c r="AC13" i="12"/>
  <c r="AD13" i="12"/>
  <c r="F14" i="12"/>
  <c r="G14" i="12"/>
  <c r="M14" i="12" s="1"/>
  <c r="AA14" i="12" s="1"/>
  <c r="I14" i="12"/>
  <c r="Y14" i="12" s="1"/>
  <c r="K14" i="12"/>
  <c r="O14" i="12"/>
  <c r="AB14" i="12" s="1"/>
  <c r="Q14" i="12"/>
  <c r="AC14" i="12" s="1"/>
  <c r="V14" i="12"/>
  <c r="Z14" i="12"/>
  <c r="AD14" i="12"/>
  <c r="AF14" i="12"/>
  <c r="F16" i="12"/>
  <c r="G16" i="12" s="1"/>
  <c r="I16" i="12"/>
  <c r="Y16" i="12" s="1"/>
  <c r="K16" i="12"/>
  <c r="Z16" i="12" s="1"/>
  <c r="O16" i="12"/>
  <c r="Q16" i="12"/>
  <c r="AC16" i="12" s="1"/>
  <c r="V16" i="12"/>
  <c r="AD16" i="12" s="1"/>
  <c r="AB16" i="12"/>
  <c r="F17" i="12"/>
  <c r="G17" i="12" s="1"/>
  <c r="I17" i="12"/>
  <c r="K17" i="12"/>
  <c r="Z17" i="12" s="1"/>
  <c r="O17" i="12"/>
  <c r="Q17" i="12"/>
  <c r="V17" i="12"/>
  <c r="AD17" i="12" s="1"/>
  <c r="Y17" i="12"/>
  <c r="AB17" i="12"/>
  <c r="AC17" i="12"/>
  <c r="F18" i="12"/>
  <c r="G18" i="12"/>
  <c r="I18" i="12"/>
  <c r="K18" i="12"/>
  <c r="O18" i="12"/>
  <c r="AB18" i="12" s="1"/>
  <c r="Q18" i="12"/>
  <c r="V18" i="12"/>
  <c r="Y18" i="12"/>
  <c r="Z18" i="12"/>
  <c r="AC18" i="12"/>
  <c r="AD18" i="12"/>
  <c r="F19" i="12"/>
  <c r="G19" i="12"/>
  <c r="M19" i="12" s="1"/>
  <c r="AA19" i="12" s="1"/>
  <c r="I19" i="12"/>
  <c r="Y19" i="12" s="1"/>
  <c r="K19" i="12"/>
  <c r="O19" i="12"/>
  <c r="AB19" i="12" s="1"/>
  <c r="Q19" i="12"/>
  <c r="AC19" i="12" s="1"/>
  <c r="V19" i="12"/>
  <c r="Z19" i="12"/>
  <c r="AD19" i="12"/>
  <c r="F20" i="12"/>
  <c r="G20" i="12" s="1"/>
  <c r="I20" i="12"/>
  <c r="Y20" i="12" s="1"/>
  <c r="K20" i="12"/>
  <c r="Z20" i="12" s="1"/>
  <c r="O20" i="12"/>
  <c r="Q20" i="12"/>
  <c r="AC20" i="12" s="1"/>
  <c r="V20" i="12"/>
  <c r="AD20" i="12" s="1"/>
  <c r="AB20" i="12"/>
  <c r="F21" i="12"/>
  <c r="G21" i="12"/>
  <c r="AF21" i="12" s="1"/>
  <c r="I21" i="12"/>
  <c r="K21" i="12"/>
  <c r="Z21" i="12" s="1"/>
  <c r="M21" i="12"/>
  <c r="AA21" i="12" s="1"/>
  <c r="O21" i="12"/>
  <c r="Q21" i="12"/>
  <c r="V21" i="12"/>
  <c r="AD21" i="12" s="1"/>
  <c r="Y21" i="12"/>
  <c r="AB21" i="12"/>
  <c r="AC21" i="12"/>
  <c r="F23" i="12"/>
  <c r="G23" i="12" s="1"/>
  <c r="I23" i="12"/>
  <c r="K23" i="12"/>
  <c r="O23" i="12"/>
  <c r="AB23" i="12" s="1"/>
  <c r="Q23" i="12"/>
  <c r="V23" i="12"/>
  <c r="Y23" i="12"/>
  <c r="Z23" i="12"/>
  <c r="AC23" i="12"/>
  <c r="AD23" i="12"/>
  <c r="F24" i="12"/>
  <c r="G24" i="12"/>
  <c r="M24" i="12" s="1"/>
  <c r="AA24" i="12" s="1"/>
  <c r="I24" i="12"/>
  <c r="Y24" i="12" s="1"/>
  <c r="K24" i="12"/>
  <c r="O24" i="12"/>
  <c r="AB24" i="12" s="1"/>
  <c r="Q24" i="12"/>
  <c r="AC24" i="12" s="1"/>
  <c r="V24" i="12"/>
  <c r="Z24" i="12"/>
  <c r="AD24" i="12"/>
  <c r="AF24" i="12"/>
  <c r="F26" i="12"/>
  <c r="G26" i="12"/>
  <c r="I26" i="12"/>
  <c r="Y26" i="12" s="1"/>
  <c r="K26" i="12"/>
  <c r="Z26" i="12" s="1"/>
  <c r="M26" i="12"/>
  <c r="O26" i="12"/>
  <c r="Q26" i="12"/>
  <c r="AC26" i="12" s="1"/>
  <c r="V26" i="12"/>
  <c r="AD26" i="12" s="1"/>
  <c r="AA26" i="12"/>
  <c r="AB26" i="12"/>
  <c r="AF26" i="12"/>
  <c r="F27" i="12"/>
  <c r="G27" i="12" s="1"/>
  <c r="I27" i="12"/>
  <c r="K27" i="12"/>
  <c r="Z27" i="12" s="1"/>
  <c r="O27" i="12"/>
  <c r="Q27" i="12"/>
  <c r="V27" i="12"/>
  <c r="AD27" i="12" s="1"/>
  <c r="Y27" i="12"/>
  <c r="AB27" i="12"/>
  <c r="AC27" i="12"/>
  <c r="F29" i="12"/>
  <c r="G29" i="12"/>
  <c r="I29" i="12"/>
  <c r="K29" i="12"/>
  <c r="O29" i="12"/>
  <c r="AB29" i="12" s="1"/>
  <c r="Q29" i="12"/>
  <c r="V29" i="12"/>
  <c r="Y29" i="12"/>
  <c r="Z29" i="12"/>
  <c r="AC29" i="12"/>
  <c r="AD29" i="12"/>
  <c r="F30" i="12"/>
  <c r="G30" i="12"/>
  <c r="M30" i="12" s="1"/>
  <c r="I30" i="12"/>
  <c r="Y30" i="12" s="1"/>
  <c r="K30" i="12"/>
  <c r="O30" i="12"/>
  <c r="AB30" i="12" s="1"/>
  <c r="Q30" i="12"/>
  <c r="AC30" i="12" s="1"/>
  <c r="V30" i="12"/>
  <c r="Z30" i="12"/>
  <c r="AA30" i="12"/>
  <c r="AD30" i="12"/>
  <c r="F31" i="12"/>
  <c r="G31" i="12" s="1"/>
  <c r="I31" i="12"/>
  <c r="Y31" i="12" s="1"/>
  <c r="K31" i="12"/>
  <c r="Z31" i="12" s="1"/>
  <c r="O31" i="12"/>
  <c r="Q31" i="12"/>
  <c r="AC31" i="12" s="1"/>
  <c r="V31" i="12"/>
  <c r="AD31" i="12" s="1"/>
  <c r="AB31" i="12"/>
  <c r="F33" i="12"/>
  <c r="G33" i="12"/>
  <c r="AF33" i="12" s="1"/>
  <c r="I33" i="12"/>
  <c r="K33" i="12"/>
  <c r="Z33" i="12" s="1"/>
  <c r="M33" i="12"/>
  <c r="AA33" i="12" s="1"/>
  <c r="O33" i="12"/>
  <c r="Q33" i="12"/>
  <c r="V33" i="12"/>
  <c r="AD33" i="12" s="1"/>
  <c r="Y33" i="12"/>
  <c r="AB33" i="12"/>
  <c r="AC33" i="12"/>
  <c r="F36" i="12"/>
  <c r="G36" i="12" s="1"/>
  <c r="I36" i="12"/>
  <c r="K36" i="12"/>
  <c r="O36" i="12"/>
  <c r="AB36" i="12" s="1"/>
  <c r="Q36" i="12"/>
  <c r="V36" i="12"/>
  <c r="Y36" i="12"/>
  <c r="Z36" i="12"/>
  <c r="AC36" i="12"/>
  <c r="AD36" i="12"/>
  <c r="F37" i="12"/>
  <c r="G37" i="12"/>
  <c r="M37" i="12" s="1"/>
  <c r="AA37" i="12" s="1"/>
  <c r="I37" i="12"/>
  <c r="Y37" i="12" s="1"/>
  <c r="K37" i="12"/>
  <c r="O37" i="12"/>
  <c r="AB37" i="12" s="1"/>
  <c r="Q37" i="12"/>
  <c r="AC37" i="12" s="1"/>
  <c r="V37" i="12"/>
  <c r="Z37" i="12"/>
  <c r="AD37" i="12"/>
  <c r="AF37" i="12"/>
  <c r="F38" i="12"/>
  <c r="G38" i="12" s="1"/>
  <c r="I38" i="12"/>
  <c r="Y38" i="12" s="1"/>
  <c r="K38" i="12"/>
  <c r="Z38" i="12" s="1"/>
  <c r="O38" i="12"/>
  <c r="Q38" i="12"/>
  <c r="AC38" i="12" s="1"/>
  <c r="V38" i="12"/>
  <c r="AD38" i="12" s="1"/>
  <c r="AB38" i="12"/>
  <c r="F39" i="12"/>
  <c r="G39" i="12" s="1"/>
  <c r="I39" i="12"/>
  <c r="K39" i="12"/>
  <c r="Z39" i="12" s="1"/>
  <c r="O39" i="12"/>
  <c r="Q39" i="12"/>
  <c r="V39" i="12"/>
  <c r="AD39" i="12" s="1"/>
  <c r="Y39" i="12"/>
  <c r="AB39" i="12"/>
  <c r="AC39" i="12"/>
  <c r="F40" i="12"/>
  <c r="G40" i="12"/>
  <c r="I40" i="12"/>
  <c r="K40" i="12"/>
  <c r="O40" i="12"/>
  <c r="AB40" i="12" s="1"/>
  <c r="Q40" i="12"/>
  <c r="V40" i="12"/>
  <c r="Y40" i="12"/>
  <c r="Z40" i="12"/>
  <c r="AC40" i="12"/>
  <c r="AD40" i="12"/>
  <c r="F41" i="12"/>
  <c r="G41" i="12"/>
  <c r="M41" i="12" s="1"/>
  <c r="I41" i="12"/>
  <c r="Y41" i="12" s="1"/>
  <c r="K41" i="12"/>
  <c r="O41" i="12"/>
  <c r="AB41" i="12" s="1"/>
  <c r="Q41" i="12"/>
  <c r="AC41" i="12" s="1"/>
  <c r="V41" i="12"/>
  <c r="Z41" i="12"/>
  <c r="AA41" i="12"/>
  <c r="AD41" i="12"/>
  <c r="F43" i="12"/>
  <c r="G43" i="12" s="1"/>
  <c r="I43" i="12"/>
  <c r="Y43" i="12" s="1"/>
  <c r="K43" i="12"/>
  <c r="Z43" i="12" s="1"/>
  <c r="O43" i="12"/>
  <c r="Q43" i="12"/>
  <c r="AC43" i="12" s="1"/>
  <c r="V43" i="12"/>
  <c r="AD43" i="12" s="1"/>
  <c r="AB43" i="12"/>
  <c r="F44" i="12"/>
  <c r="G44" i="12"/>
  <c r="AF44" i="12" s="1"/>
  <c r="I44" i="12"/>
  <c r="K44" i="12"/>
  <c r="Z44" i="12" s="1"/>
  <c r="M44" i="12"/>
  <c r="AA44" i="12" s="1"/>
  <c r="O44" i="12"/>
  <c r="Q44" i="12"/>
  <c r="V44" i="12"/>
  <c r="AD44" i="12" s="1"/>
  <c r="Y44" i="12"/>
  <c r="AB44" i="12"/>
  <c r="AC44" i="12"/>
  <c r="F45" i="12"/>
  <c r="G45" i="12" s="1"/>
  <c r="I45" i="12"/>
  <c r="K45" i="12"/>
  <c r="O45" i="12"/>
  <c r="AB45" i="12" s="1"/>
  <c r="Q45" i="12"/>
  <c r="V45" i="12"/>
  <c r="Y45" i="12"/>
  <c r="Z45" i="12"/>
  <c r="AC45" i="12"/>
  <c r="AD45" i="12"/>
  <c r="F46" i="12"/>
  <c r="G46" i="12"/>
  <c r="M46" i="12" s="1"/>
  <c r="AA46" i="12" s="1"/>
  <c r="I46" i="12"/>
  <c r="Y46" i="12" s="1"/>
  <c r="K46" i="12"/>
  <c r="O46" i="12"/>
  <c r="AB46" i="12" s="1"/>
  <c r="Q46" i="12"/>
  <c r="AC46" i="12" s="1"/>
  <c r="V46" i="12"/>
  <c r="Z46" i="12"/>
  <c r="AD46" i="12"/>
  <c r="AF46" i="12"/>
  <c r="F47" i="12"/>
  <c r="G47" i="12" s="1"/>
  <c r="I47" i="12"/>
  <c r="Y47" i="12" s="1"/>
  <c r="K47" i="12"/>
  <c r="Z47" i="12" s="1"/>
  <c r="O47" i="12"/>
  <c r="Q47" i="12"/>
  <c r="AC47" i="12" s="1"/>
  <c r="V47" i="12"/>
  <c r="AD47" i="12" s="1"/>
  <c r="AB47" i="12"/>
  <c r="F48" i="12"/>
  <c r="G48" i="12" s="1"/>
  <c r="I48" i="12"/>
  <c r="K48" i="12"/>
  <c r="Z48" i="12" s="1"/>
  <c r="O48" i="12"/>
  <c r="Q48" i="12"/>
  <c r="V48" i="12"/>
  <c r="AD48" i="12" s="1"/>
  <c r="Y48" i="12"/>
  <c r="AB48" i="12"/>
  <c r="AC48" i="12"/>
  <c r="F49" i="12"/>
  <c r="G49" i="12"/>
  <c r="I49" i="12"/>
  <c r="K49" i="12"/>
  <c r="O49" i="12"/>
  <c r="AB49" i="12" s="1"/>
  <c r="Q49" i="12"/>
  <c r="V49" i="12"/>
  <c r="Y49" i="12"/>
  <c r="Z49" i="12"/>
  <c r="AC49" i="12"/>
  <c r="AD49" i="12"/>
  <c r="F51" i="12"/>
  <c r="G51" i="12"/>
  <c r="M51" i="12" s="1"/>
  <c r="AA51" i="12" s="1"/>
  <c r="I51" i="12"/>
  <c r="Y51" i="12" s="1"/>
  <c r="K51" i="12"/>
  <c r="O51" i="12"/>
  <c r="AB51" i="12" s="1"/>
  <c r="Q51" i="12"/>
  <c r="AC51" i="12" s="1"/>
  <c r="V51" i="12"/>
  <c r="Z51" i="12"/>
  <c r="AD51" i="12"/>
  <c r="F53" i="12"/>
  <c r="G53" i="12" s="1"/>
  <c r="I53" i="12"/>
  <c r="Y53" i="12" s="1"/>
  <c r="K53" i="12"/>
  <c r="Z53" i="12" s="1"/>
  <c r="O53" i="12"/>
  <c r="Q53" i="12"/>
  <c r="AC53" i="12" s="1"/>
  <c r="V53" i="12"/>
  <c r="AD53" i="12" s="1"/>
  <c r="AB53" i="12"/>
  <c r="F55" i="12"/>
  <c r="G55" i="12"/>
  <c r="AF55" i="12" s="1"/>
  <c r="I55" i="12"/>
  <c r="K55" i="12"/>
  <c r="Z55" i="12" s="1"/>
  <c r="M55" i="12"/>
  <c r="AA55" i="12" s="1"/>
  <c r="O55" i="12"/>
  <c r="Q55" i="12"/>
  <c r="V55" i="12"/>
  <c r="AD55" i="12" s="1"/>
  <c r="Y55" i="12"/>
  <c r="AB55" i="12"/>
  <c r="AC55" i="12"/>
  <c r="F57" i="12"/>
  <c r="G57" i="12" s="1"/>
  <c r="I57" i="12"/>
  <c r="K57" i="12"/>
  <c r="O57" i="12"/>
  <c r="AB57" i="12" s="1"/>
  <c r="Q57" i="12"/>
  <c r="V57" i="12"/>
  <c r="Y57" i="12"/>
  <c r="Z57" i="12"/>
  <c r="AC57" i="12"/>
  <c r="AD57" i="12"/>
  <c r="F58" i="12"/>
  <c r="G58" i="12"/>
  <c r="M58" i="12" s="1"/>
  <c r="AA58" i="12" s="1"/>
  <c r="I58" i="12"/>
  <c r="Y58" i="12" s="1"/>
  <c r="K58" i="12"/>
  <c r="O58" i="12"/>
  <c r="AB58" i="12" s="1"/>
  <c r="Q58" i="12"/>
  <c r="AC58" i="12" s="1"/>
  <c r="V58" i="12"/>
  <c r="Z58" i="12"/>
  <c r="AD58" i="12"/>
  <c r="AF58" i="12"/>
  <c r="F59" i="12"/>
  <c r="G59" i="12" s="1"/>
  <c r="I59" i="12"/>
  <c r="Y59" i="12" s="1"/>
  <c r="K59" i="12"/>
  <c r="Z59" i="12" s="1"/>
  <c r="O59" i="12"/>
  <c r="Q59" i="12"/>
  <c r="AC59" i="12" s="1"/>
  <c r="V59" i="12"/>
  <c r="AD59" i="12" s="1"/>
  <c r="AB59" i="12"/>
  <c r="F61" i="12"/>
  <c r="G61" i="12" s="1"/>
  <c r="I61" i="12"/>
  <c r="K61" i="12"/>
  <c r="Z61" i="12" s="1"/>
  <c r="O61" i="12"/>
  <c r="Q61" i="12"/>
  <c r="V61" i="12"/>
  <c r="AD61" i="12" s="1"/>
  <c r="Y61" i="12"/>
  <c r="AB61" i="12"/>
  <c r="AC61" i="12"/>
  <c r="F62" i="12"/>
  <c r="G62" i="12"/>
  <c r="AF62" i="12" s="1"/>
  <c r="I62" i="12"/>
  <c r="K62" i="12"/>
  <c r="O62" i="12"/>
  <c r="AB62" i="12" s="1"/>
  <c r="Q62" i="12"/>
  <c r="V62" i="12"/>
  <c r="Y62" i="12"/>
  <c r="Z62" i="12"/>
  <c r="AC62" i="12"/>
  <c r="AD62" i="12"/>
  <c r="F63" i="12"/>
  <c r="G63" i="12"/>
  <c r="I63" i="12"/>
  <c r="Y63" i="12" s="1"/>
  <c r="K63" i="12"/>
  <c r="O63" i="12"/>
  <c r="AB63" i="12" s="1"/>
  <c r="Q63" i="12"/>
  <c r="AC63" i="12" s="1"/>
  <c r="V63" i="12"/>
  <c r="Z63" i="12"/>
  <c r="AD63" i="12"/>
  <c r="F64" i="12"/>
  <c r="G64" i="12" s="1"/>
  <c r="M64" i="12" s="1"/>
  <c r="I64" i="12"/>
  <c r="Y64" i="12" s="1"/>
  <c r="K64" i="12"/>
  <c r="Z64" i="12" s="1"/>
  <c r="O64" i="12"/>
  <c r="Q64" i="12"/>
  <c r="AC64" i="12" s="1"/>
  <c r="V64" i="12"/>
  <c r="AD64" i="12" s="1"/>
  <c r="AA64" i="12"/>
  <c r="AB64" i="12"/>
  <c r="AF64" i="12"/>
  <c r="F65" i="12"/>
  <c r="G65" i="12"/>
  <c r="AF65" i="12" s="1"/>
  <c r="I65" i="12"/>
  <c r="K65" i="12"/>
  <c r="Z65" i="12" s="1"/>
  <c r="M65" i="12"/>
  <c r="AA65" i="12" s="1"/>
  <c r="O65" i="12"/>
  <c r="Q65" i="12"/>
  <c r="V65" i="12"/>
  <c r="AD65" i="12" s="1"/>
  <c r="Y65" i="12"/>
  <c r="AB65" i="12"/>
  <c r="AC65" i="12"/>
  <c r="F66" i="12"/>
  <c r="G66" i="12" s="1"/>
  <c r="AF66" i="12" s="1"/>
  <c r="I66" i="12"/>
  <c r="K66" i="12"/>
  <c r="O66" i="12"/>
  <c r="AB66" i="12" s="1"/>
  <c r="Q66" i="12"/>
  <c r="V66" i="12"/>
  <c r="Y66" i="12"/>
  <c r="Z66" i="12"/>
  <c r="AC66" i="12"/>
  <c r="AD66" i="12"/>
  <c r="F67" i="12"/>
  <c r="G67" i="12"/>
  <c r="M67" i="12" s="1"/>
  <c r="AA67" i="12" s="1"/>
  <c r="I67" i="12"/>
  <c r="K67" i="12"/>
  <c r="O67" i="12"/>
  <c r="AB67" i="12" s="1"/>
  <c r="Q67" i="12"/>
  <c r="AC67" i="12" s="1"/>
  <c r="V67" i="12"/>
  <c r="Y67" i="12"/>
  <c r="Z67" i="12"/>
  <c r="AD67" i="12"/>
  <c r="AF67" i="12"/>
  <c r="F68" i="12"/>
  <c r="G68" i="12" s="1"/>
  <c r="M68" i="12" s="1"/>
  <c r="I68" i="12"/>
  <c r="Y68" i="12" s="1"/>
  <c r="K68" i="12"/>
  <c r="Z68" i="12" s="1"/>
  <c r="O68" i="12"/>
  <c r="Q68" i="12"/>
  <c r="AC68" i="12" s="1"/>
  <c r="V68" i="12"/>
  <c r="AD68" i="12" s="1"/>
  <c r="AA68" i="12"/>
  <c r="AB68" i="12"/>
  <c r="AF68" i="12"/>
  <c r="F69" i="12"/>
  <c r="G69" i="12" s="1"/>
  <c r="I69" i="12"/>
  <c r="K69" i="12"/>
  <c r="Z69" i="12" s="1"/>
  <c r="O69" i="12"/>
  <c r="Q69" i="12"/>
  <c r="V69" i="12"/>
  <c r="AD69" i="12" s="1"/>
  <c r="Y69" i="12"/>
  <c r="AB69" i="12"/>
  <c r="AC69" i="12"/>
  <c r="F70" i="12"/>
  <c r="G70" i="12" s="1"/>
  <c r="I70" i="12"/>
  <c r="K70" i="12"/>
  <c r="O70" i="12"/>
  <c r="AB70" i="12" s="1"/>
  <c r="Q70" i="12"/>
  <c r="V70" i="12"/>
  <c r="Y70" i="12"/>
  <c r="Z70" i="12"/>
  <c r="AC70" i="12"/>
  <c r="AD70" i="12"/>
  <c r="F71" i="12"/>
  <c r="G71" i="12"/>
  <c r="I71" i="12"/>
  <c r="Y71" i="12" s="1"/>
  <c r="K71" i="12"/>
  <c r="O71" i="12"/>
  <c r="AB71" i="12" s="1"/>
  <c r="Q71" i="12"/>
  <c r="AC71" i="12" s="1"/>
  <c r="V71" i="12"/>
  <c r="Z71" i="12"/>
  <c r="AD71" i="12"/>
  <c r="F72" i="12"/>
  <c r="G72" i="12" s="1"/>
  <c r="M72" i="12" s="1"/>
  <c r="I72" i="12"/>
  <c r="Y72" i="12" s="1"/>
  <c r="K72" i="12"/>
  <c r="Z72" i="12" s="1"/>
  <c r="O72" i="12"/>
  <c r="Q72" i="12"/>
  <c r="AC72" i="12" s="1"/>
  <c r="V72" i="12"/>
  <c r="AD72" i="12" s="1"/>
  <c r="AA72" i="12"/>
  <c r="AB72" i="12"/>
  <c r="AF72" i="12"/>
  <c r="F73" i="12"/>
  <c r="G73" i="12"/>
  <c r="AF73" i="12" s="1"/>
  <c r="I73" i="12"/>
  <c r="K73" i="12"/>
  <c r="Z73" i="12" s="1"/>
  <c r="M73" i="12"/>
  <c r="AA73" i="12" s="1"/>
  <c r="O73" i="12"/>
  <c r="Q73" i="12"/>
  <c r="V73" i="12"/>
  <c r="AD73" i="12" s="1"/>
  <c r="Y73" i="12"/>
  <c r="AB73" i="12"/>
  <c r="AC73" i="12"/>
  <c r="F75" i="12"/>
  <c r="G75" i="12" s="1"/>
  <c r="AF75" i="12" s="1"/>
  <c r="I75" i="12"/>
  <c r="K75" i="12"/>
  <c r="M75" i="12"/>
  <c r="AA75" i="12" s="1"/>
  <c r="O75" i="12"/>
  <c r="AB75" i="12" s="1"/>
  <c r="Q75" i="12"/>
  <c r="V75" i="12"/>
  <c r="Y75" i="12"/>
  <c r="Z75" i="12"/>
  <c r="AC75" i="12"/>
  <c r="AD75" i="12"/>
  <c r="F76" i="12"/>
  <c r="G76" i="12"/>
  <c r="M76" i="12" s="1"/>
  <c r="AA76" i="12" s="1"/>
  <c r="I76" i="12"/>
  <c r="Y76" i="12" s="1"/>
  <c r="K76" i="12"/>
  <c r="O76" i="12"/>
  <c r="AB76" i="12" s="1"/>
  <c r="Q76" i="12"/>
  <c r="AC76" i="12" s="1"/>
  <c r="V76" i="12"/>
  <c r="Z76" i="12"/>
  <c r="AD76" i="12"/>
  <c r="AF76" i="12"/>
  <c r="F77" i="12"/>
  <c r="G77" i="12" s="1"/>
  <c r="M77" i="12" s="1"/>
  <c r="I77" i="12"/>
  <c r="Y77" i="12" s="1"/>
  <c r="K77" i="12"/>
  <c r="Z77" i="12" s="1"/>
  <c r="O77" i="12"/>
  <c r="Q77" i="12"/>
  <c r="AC77" i="12" s="1"/>
  <c r="V77" i="12"/>
  <c r="AD77" i="12" s="1"/>
  <c r="AA77" i="12"/>
  <c r="AB77" i="12"/>
  <c r="AF77" i="12"/>
  <c r="F78" i="12"/>
  <c r="G78" i="12" s="1"/>
  <c r="I78" i="12"/>
  <c r="K78" i="12"/>
  <c r="Z78" i="12" s="1"/>
  <c r="O78" i="12"/>
  <c r="Q78" i="12"/>
  <c r="V78" i="12"/>
  <c r="AD78" i="12" s="1"/>
  <c r="Y78" i="12"/>
  <c r="AB78" i="12"/>
  <c r="AC78" i="12"/>
  <c r="F79" i="12"/>
  <c r="G79" i="12"/>
  <c r="I79" i="12"/>
  <c r="K79" i="12"/>
  <c r="M79" i="12"/>
  <c r="AA79" i="12" s="1"/>
  <c r="O79" i="12"/>
  <c r="AB79" i="12" s="1"/>
  <c r="Q79" i="12"/>
  <c r="V79" i="12"/>
  <c r="Y79" i="12"/>
  <c r="Z79" i="12"/>
  <c r="AC79" i="12"/>
  <c r="AD79" i="12"/>
  <c r="AF79" i="12"/>
  <c r="F80" i="12"/>
  <c r="G80" i="12"/>
  <c r="I80" i="12"/>
  <c r="Y80" i="12" s="1"/>
  <c r="K80" i="12"/>
  <c r="O80" i="12"/>
  <c r="AB80" i="12" s="1"/>
  <c r="Q80" i="12"/>
  <c r="AC80" i="12" s="1"/>
  <c r="V80" i="12"/>
  <c r="Z80" i="12"/>
  <c r="AD80" i="12"/>
  <c r="F81" i="12"/>
  <c r="G81" i="12" s="1"/>
  <c r="M81" i="12" s="1"/>
  <c r="AA81" i="12" s="1"/>
  <c r="I81" i="12"/>
  <c r="K81" i="12"/>
  <c r="Z81" i="12" s="1"/>
  <c r="O81" i="12"/>
  <c r="Q81" i="12"/>
  <c r="AC81" i="12" s="1"/>
  <c r="V81" i="12"/>
  <c r="AD81" i="12" s="1"/>
  <c r="Y81" i="12"/>
  <c r="AB81" i="12"/>
  <c r="F82" i="12"/>
  <c r="G82" i="12"/>
  <c r="AF82" i="12" s="1"/>
  <c r="I82" i="12"/>
  <c r="K82" i="12"/>
  <c r="Z82" i="12" s="1"/>
  <c r="O82" i="12"/>
  <c r="Q82" i="12"/>
  <c r="V82" i="12"/>
  <c r="AD82" i="12" s="1"/>
  <c r="Y82" i="12"/>
  <c r="AB82" i="12"/>
  <c r="AC82" i="12"/>
  <c r="F83" i="12"/>
  <c r="G83" i="12" s="1"/>
  <c r="AF83" i="12" s="1"/>
  <c r="I83" i="12"/>
  <c r="K83" i="12"/>
  <c r="O83" i="12"/>
  <c r="AB83" i="12" s="1"/>
  <c r="Q83" i="12"/>
  <c r="V83" i="12"/>
  <c r="Y83" i="12"/>
  <c r="Z83" i="12"/>
  <c r="AC83" i="12"/>
  <c r="AD83" i="12"/>
  <c r="F84" i="12"/>
  <c r="G84" i="12"/>
  <c r="M84" i="12" s="1"/>
  <c r="AA84" i="12" s="1"/>
  <c r="I84" i="12"/>
  <c r="Y84" i="12" s="1"/>
  <c r="K84" i="12"/>
  <c r="Z84" i="12" s="1"/>
  <c r="O84" i="12"/>
  <c r="Q84" i="12"/>
  <c r="AC84" i="12" s="1"/>
  <c r="V84" i="12"/>
  <c r="AB84" i="12"/>
  <c r="AD84" i="12"/>
  <c r="F85" i="12"/>
  <c r="G85" i="12" s="1"/>
  <c r="AF85" i="12" s="1"/>
  <c r="I85" i="12"/>
  <c r="Y85" i="12" s="1"/>
  <c r="K85" i="12"/>
  <c r="Z85" i="12" s="1"/>
  <c r="M85" i="12"/>
  <c r="AA85" i="12" s="1"/>
  <c r="O85" i="12"/>
  <c r="Q85" i="12"/>
  <c r="AC85" i="12" s="1"/>
  <c r="V85" i="12"/>
  <c r="AD85" i="12" s="1"/>
  <c r="AB85" i="12"/>
  <c r="AE87" i="12"/>
  <c r="H58" i="1"/>
  <c r="I57" i="1"/>
  <c r="I56" i="1"/>
  <c r="I55" i="1"/>
  <c r="I54" i="1"/>
  <c r="I53" i="1"/>
  <c r="I52" i="1"/>
  <c r="I49" i="1"/>
  <c r="F42" i="1"/>
  <c r="G42" i="1"/>
  <c r="G25" i="1" s="1"/>
  <c r="A25" i="1" s="1"/>
  <c r="H40" i="1"/>
  <c r="I40" i="1" s="1"/>
  <c r="H39" i="1"/>
  <c r="I39" i="1" s="1"/>
  <c r="I42" i="1" s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I51" i="1" l="1"/>
  <c r="I50" i="1"/>
  <c r="I58" i="1"/>
  <c r="J49" i="1" s="1"/>
  <c r="G58" i="1"/>
  <c r="A26" i="1"/>
  <c r="G26" i="1"/>
  <c r="G28" i="1"/>
  <c r="G23" i="1"/>
  <c r="AF70" i="12"/>
  <c r="M70" i="12"/>
  <c r="AA70" i="12" s="1"/>
  <c r="M71" i="12"/>
  <c r="AA71" i="12" s="1"/>
  <c r="AF71" i="12"/>
  <c r="AF61" i="12"/>
  <c r="M61" i="12"/>
  <c r="AA61" i="12" s="1"/>
  <c r="M43" i="12"/>
  <c r="AA43" i="12" s="1"/>
  <c r="AF43" i="12"/>
  <c r="M23" i="12"/>
  <c r="AA23" i="12" s="1"/>
  <c r="AF23" i="12"/>
  <c r="AF17" i="12"/>
  <c r="M17" i="12"/>
  <c r="AA17" i="12" s="1"/>
  <c r="AF84" i="12"/>
  <c r="M49" i="12"/>
  <c r="AA49" i="12" s="1"/>
  <c r="AF49" i="12"/>
  <c r="M36" i="12"/>
  <c r="AA36" i="12" s="1"/>
  <c r="AF36" i="12"/>
  <c r="AF27" i="12"/>
  <c r="M27" i="12"/>
  <c r="AA27" i="12" s="1"/>
  <c r="AF78" i="12"/>
  <c r="M78" i="12"/>
  <c r="AA78" i="12" s="1"/>
  <c r="M66" i="12"/>
  <c r="AA66" i="12" s="1"/>
  <c r="M62" i="12"/>
  <c r="AA62" i="12" s="1"/>
  <c r="M57" i="12"/>
  <c r="AA57" i="12" s="1"/>
  <c r="AF57" i="12"/>
  <c r="AF48" i="12"/>
  <c r="M48" i="12"/>
  <c r="AA48" i="12" s="1"/>
  <c r="M31" i="12"/>
  <c r="AA31" i="12" s="1"/>
  <c r="AF31" i="12"/>
  <c r="M13" i="12"/>
  <c r="AA13" i="12" s="1"/>
  <c r="AF13" i="12"/>
  <c r="M63" i="12"/>
  <c r="AA63" i="12" s="1"/>
  <c r="AF63" i="12"/>
  <c r="M47" i="12"/>
  <c r="AA47" i="12" s="1"/>
  <c r="AF47" i="12"/>
  <c r="M20" i="12"/>
  <c r="AA20" i="12" s="1"/>
  <c r="AF20" i="12"/>
  <c r="M83" i="12"/>
  <c r="AA83" i="12" s="1"/>
  <c r="AF81" i="12"/>
  <c r="AF40" i="12"/>
  <c r="M40" i="12"/>
  <c r="AA40" i="12" s="1"/>
  <c r="M53" i="12"/>
  <c r="AA53" i="12" s="1"/>
  <c r="AF53" i="12"/>
  <c r="AF38" i="12"/>
  <c r="M38" i="12"/>
  <c r="AA38" i="12" s="1"/>
  <c r="M10" i="12"/>
  <c r="AA10" i="12" s="1"/>
  <c r="AF87" i="12"/>
  <c r="AF10" i="12"/>
  <c r="M80" i="12"/>
  <c r="AA80" i="12" s="1"/>
  <c r="AF80" i="12"/>
  <c r="AF69" i="12"/>
  <c r="M69" i="12"/>
  <c r="AA69" i="12" s="1"/>
  <c r="M45" i="12"/>
  <c r="AA45" i="12" s="1"/>
  <c r="AF45" i="12"/>
  <c r="AF39" i="12"/>
  <c r="M39" i="12"/>
  <c r="AA39" i="12" s="1"/>
  <c r="M18" i="12"/>
  <c r="AA18" i="12" s="1"/>
  <c r="AF18" i="12"/>
  <c r="M82" i="12"/>
  <c r="AA82" i="12" s="1"/>
  <c r="M59" i="12"/>
  <c r="AA59" i="12" s="1"/>
  <c r="AF59" i="12"/>
  <c r="AF29" i="12"/>
  <c r="M29" i="12"/>
  <c r="AA29" i="12" s="1"/>
  <c r="M16" i="12"/>
  <c r="AA16" i="12" s="1"/>
  <c r="AF16" i="12"/>
  <c r="AF51" i="12"/>
  <c r="AF41" i="12"/>
  <c r="AF30" i="12"/>
  <c r="AF19" i="12"/>
  <c r="AF9" i="12"/>
  <c r="J40" i="1"/>
  <c r="J39" i="1"/>
  <c r="J42" i="1" s="1"/>
  <c r="J41" i="1"/>
  <c r="H42" i="1"/>
  <c r="J54" i="1" l="1"/>
  <c r="J51" i="1"/>
  <c r="J50" i="1"/>
  <c r="J53" i="1"/>
  <c r="J57" i="1"/>
  <c r="J55" i="1"/>
  <c r="J56" i="1"/>
  <c r="J52" i="1"/>
  <c r="A23" i="1"/>
  <c r="J58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</author>
  </authors>
  <commentList>
    <comment ref="S6" authorId="0" shapeId="0" xr:uid="{2B3D4B12-8BC0-488B-8FF1-173354253FB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9E3153D-3C2C-48AD-AE32-69C2CF99668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<sst xmlns="http://schemas.openxmlformats.org/spreadsheetml/2006/main" count="625" uniqueCount="255">
  <si>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</si>
  <si>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</si>
  <si>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</si>
  <si>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</si>
  <si>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</si>
  <si>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</si>
  <si>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</si>
  <si>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</si>
  <si>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</si>
  <si>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</si>
  <si>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</si>
  <si>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</si>
  <si>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</si>
  <si>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</si>
  <si>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</si>
  <si>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</si>
  <si>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</si>
  <si>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</si>
  <si>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</si>
  <si>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</si>
  <si>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</si>
  <si>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</si>
  <si>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</si>
  <si>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</si>
  <si>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</si>
  <si>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</si>
  <si>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</si>
  <si>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</si>
  <si>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</si>
  <si>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</si>
  <si>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</si>
  <si>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</si>
  <si>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</si>
  <si>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</si>
  <si>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</si>
  <si>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</si>
  <si>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</si>
  <si>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</si>
  <si>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</si>
  <si>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</si>
  <si>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</si>
  <si>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</si>
  <si>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</si>
  <si>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D.1.4.5</t>
  </si>
  <si>
    <t>Základ pro zprovozněmní objektu SO02+SO03</t>
  </si>
  <si>
    <t>SO01</t>
  </si>
  <si>
    <t>Kd Zlatníky</t>
  </si>
  <si>
    <t>Objekt:</t>
  </si>
  <si>
    <t>Rozpočet:</t>
  </si>
  <si>
    <t>03/20</t>
  </si>
  <si>
    <t>Stavební úpravy KD Zlatníky, k.ú. p.č. st 113, st.110/1, 61/1, 61/5</t>
  </si>
  <si>
    <t>Stavba</t>
  </si>
  <si>
    <t>Celkem za stavbu</t>
  </si>
  <si>
    <t>CZK</t>
  </si>
  <si>
    <t>Rekapitulace uživatelských dílů</t>
  </si>
  <si>
    <t>M21-02</t>
  </si>
  <si>
    <t>Rozvaděče</t>
  </si>
  <si>
    <t>M21-03</t>
  </si>
  <si>
    <t>Kabeláž a HSV</t>
  </si>
  <si>
    <t>M21-05</t>
  </si>
  <si>
    <t>Osvětlení</t>
  </si>
  <si>
    <t>M21-06</t>
  </si>
  <si>
    <t>Zásuvky,spínače aj.</t>
  </si>
  <si>
    <t>M21-11</t>
  </si>
  <si>
    <t>M22-1</t>
  </si>
  <si>
    <t>CCTV</t>
  </si>
  <si>
    <t>M22-2</t>
  </si>
  <si>
    <t>Datové rozvody</t>
  </si>
  <si>
    <t>M22-3</t>
  </si>
  <si>
    <t>PZTS</t>
  </si>
  <si>
    <t>M22-5</t>
  </si>
  <si>
    <t>STA</t>
  </si>
  <si>
    <t>#TypZaznamu#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</si>
  <si>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</si>
  <si>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</si>
  <si>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</si>
  <si>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</si>
  <si>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</si>
  <si>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</si>
  <si>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</si>
  <si>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</si>
  <si>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</si>
  <si>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</si>
  <si>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</si>
  <si>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</si>
  <si>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</si>
  <si>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</si>
  <si>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</si>
  <si>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</si>
  <si>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</si>
  <si>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</si>
  <si>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</si>
  <si>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</si>
  <si>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</si>
  <si>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</si>
  <si>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</si>
  <si>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</si>
  <si>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</si>
  <si>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03</t>
  </si>
  <si>
    <t>Rozvaděč R1, včetně materiálu a výroby</t>
  </si>
  <si>
    <t>ks</t>
  </si>
  <si>
    <t>Vlastní</t>
  </si>
  <si>
    <t>Indiv</t>
  </si>
  <si>
    <t>Práce</t>
  </si>
  <si>
    <t>POL1_</t>
  </si>
  <si>
    <t>210100001</t>
  </si>
  <si>
    <t>Ukončení vodičů v rozvaděči + zapojení do 2,5 mm2</t>
  </si>
  <si>
    <t>kus</t>
  </si>
  <si>
    <t>RTS 21/ I</t>
  </si>
  <si>
    <t>210100003</t>
  </si>
  <si>
    <t>Ukončení vodičů v rozvaděči + zapojení do 16 mm2</t>
  </si>
  <si>
    <t>611403380</t>
  </si>
  <si>
    <t>Hrubá výplň rýh ve stropech do 3x3 cm maltou z SMS zdicí maltou</t>
  </si>
  <si>
    <t>m</t>
  </si>
  <si>
    <t>974031121</t>
  </si>
  <si>
    <t>Vysekání rýh ve zdi cihelné 3 x 3 cm</t>
  </si>
  <si>
    <t>Včetně pomocného lešení o výšce podlahy do 1900 mm a pro zatížení do 1,5 kPa  (150 kg/m2).</t>
  </si>
  <si>
    <t>POP</t>
  </si>
  <si>
    <t>998011001</t>
  </si>
  <si>
    <t>Přesun hmot pro budovy zděné výšky do 6 m</t>
  </si>
  <si>
    <t>t</t>
  </si>
  <si>
    <t>Přesun hmot</t>
  </si>
  <si>
    <t>POL7_</t>
  </si>
  <si>
    <t>210800105</t>
  </si>
  <si>
    <t>Kabel CYKY 750 V 3x1,5 mm2 uložený pod omítkou včetně dodávky kabelu</t>
  </si>
  <si>
    <t>210800106</t>
  </si>
  <si>
    <t>Kabel CYKY 750 V 3x2,5 mm2 uložený pod omítkou včetně dodávky kabelu</t>
  </si>
  <si>
    <t>210800118</t>
  </si>
  <si>
    <t>Kabel CYKY 750 V 5 žil uložený pod omítkou včetně dodávky kabelu 5x16 mm2</t>
  </si>
  <si>
    <t>220260022</t>
  </si>
  <si>
    <t>Krabice KP 68 ve zdi včetně vysekání lůžka</t>
  </si>
  <si>
    <t>460680024</t>
  </si>
  <si>
    <t>Průraz zdivem v cihlové zdi tloušťky 60 cm plochy do 0,09 m2</t>
  </si>
  <si>
    <t>210201521</t>
  </si>
  <si>
    <t>Svítidlo LED technické stropní přisazené</t>
  </si>
  <si>
    <t>00011</t>
  </si>
  <si>
    <t>A-sklep- LED prachotěsné svítidlo, 20W 2700lm</t>
  </si>
  <si>
    <t>Specifikace</t>
  </si>
  <si>
    <t>POL3_</t>
  </si>
  <si>
    <t>210110041</t>
  </si>
  <si>
    <t>Spínač zapuštěný jednopólový, řazení 1 vč. dodávky strojku, rámečku a krytu</t>
  </si>
  <si>
    <t>210111014</t>
  </si>
  <si>
    <t>Zásuvka domovní zapuštěná - provedení 2x (2P+PE) vč. dodávky zásuvky s natočenou dutin. Bez rámečku</t>
  </si>
  <si>
    <t>220890202</t>
  </si>
  <si>
    <t>Revize</t>
  </si>
  <si>
    <t>h</t>
  </si>
  <si>
    <t>0001T</t>
  </si>
  <si>
    <t>Blížší nespecifikované náklady 2%</t>
  </si>
  <si>
    <t>komplet</t>
  </si>
  <si>
    <t>VRN</t>
  </si>
  <si>
    <t>POL99_2</t>
  </si>
  <si>
    <t>005124010R</t>
  </si>
  <si>
    <t>Koordinační činnost</t>
  </si>
  <si>
    <t>Soubor</t>
  </si>
  <si>
    <t>Koordinace stavebních a technologických dodávek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</si>
  <si>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</si>
  <si>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</si>
  <si>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</si>
  <si>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222301101</t>
  </si>
  <si>
    <t>Konektor RJ45 na kabel UTP</t>
  </si>
  <si>
    <t>222731261</t>
  </si>
  <si>
    <t>IP videorekordér do 8 kanálů</t>
  </si>
  <si>
    <t>222731501</t>
  </si>
  <si>
    <t>Instalace SW, konfigurace a uvedení do provozu</t>
  </si>
  <si>
    <t>hod</t>
  </si>
  <si>
    <t>003</t>
  </si>
  <si>
    <t>Výkonný 1U osmikanálový rekordér s integrovaným PoE switchem a podporou kodeku H.265</t>
  </si>
  <si>
    <t>004</t>
  </si>
  <si>
    <t>Pevný disk 4 TB určený pro záznamová zařízení</t>
  </si>
  <si>
    <t>371205050</t>
  </si>
  <si>
    <t>Krimpovací konektor RJ45, CAT5E, UTP</t>
  </si>
  <si>
    <t>SPCM</t>
  </si>
  <si>
    <t>222090201</t>
  </si>
  <si>
    <t>Svaření vlákna optic.kabelu,1.vlákno,ochrana svaru</t>
  </si>
  <si>
    <t>222260413</t>
  </si>
  <si>
    <t>Nástěnný 19" rozvaděč 13U-18U hl.nad 450 mm</t>
  </si>
  <si>
    <t>222280214</t>
  </si>
  <si>
    <t>Kabel UTP/FTP kat.5e v trubkách</t>
  </si>
  <si>
    <t>222290971</t>
  </si>
  <si>
    <t>Patch panel</t>
  </si>
  <si>
    <t>222300441</t>
  </si>
  <si>
    <t>Ukončení kabelu v rozvaděči</t>
  </si>
  <si>
    <t>222310011</t>
  </si>
  <si>
    <t>Optická vana</t>
  </si>
  <si>
    <t>0501411234</t>
  </si>
  <si>
    <t>SC-SC optická spojka SM</t>
  </si>
  <si>
    <t>Optická simplexní spojka SC-SC v provedení SM - singlemode</t>
  </si>
  <si>
    <t>0501421211</t>
  </si>
  <si>
    <t>Pigtail SC, 9/125um, 1m</t>
  </si>
  <si>
    <t>Propojovací optický pigtail s konektorem SC, v provedení SM - 9/125um</t>
  </si>
  <si>
    <t>0501436150</t>
  </si>
  <si>
    <t>Ochrana optického sváru</t>
  </si>
  <si>
    <t>Teplem smrštitelná ochrana pro optické sváry.</t>
  </si>
  <si>
    <t>0602136120</t>
  </si>
  <si>
    <t>FTP Cat 5e, PE</t>
  </si>
  <si>
    <t>FTP kabel kategorie 5e, PE plášť pro venkovní použití</t>
  </si>
  <si>
    <t>1806-04</t>
  </si>
  <si>
    <t>19“ nástěnný datový rozvaděč, skleněné dveře, dodávaný v rozloženém stavu, barva černá 18U 600x600</t>
  </si>
  <si>
    <t>Planet/615</t>
  </si>
  <si>
    <t>switch 48x10/100/1G+4x1Gb SFP,MNG switch 48 x 10/100/1000 Mb + 4 x Gb SFP, management L2, instalace rack 19", 1U, kov, černá, vnitřní 0 až 50 °C, 440 x 45 x 300 mm</t>
  </si>
  <si>
    <t>RABUP450A1</t>
  </si>
  <si>
    <t>19" polička s perforací 1U/450mm, max. nosnost 40kg</t>
  </si>
  <si>
    <t>/ ks</t>
  </si>
  <si>
    <t>210010002</t>
  </si>
  <si>
    <t>Trubka ohebná pod omítku, vnější průměr 20 mm včetně dodávky Monoflex 1420</t>
  </si>
  <si>
    <t>222280211</t>
  </si>
  <si>
    <t>Kabel EZS, EPS, DT do 6 mm  v trubkách</t>
  </si>
  <si>
    <t>222325001</t>
  </si>
  <si>
    <t>Detektor PIR na předem připravené úchytné body</t>
  </si>
  <si>
    <t>222325201</t>
  </si>
  <si>
    <t>Klávesnice na předem připravené úchytné body</t>
  </si>
  <si>
    <t>222325301</t>
  </si>
  <si>
    <t>Ústředna EZS na připravené úchytné body</t>
  </si>
  <si>
    <t>222325302</t>
  </si>
  <si>
    <t>Programování ústředny, uvedení do provozu</t>
  </si>
  <si>
    <t>222325401</t>
  </si>
  <si>
    <t>Komunikátor do skříně ústředny EZS na úchyt.body</t>
  </si>
  <si>
    <t>0701-00</t>
  </si>
  <si>
    <t>DUAL PIR senzor, 100% digitální detektor, SW ochrana "SHIELD", digitální automatický čítač pulzů - 2</t>
  </si>
  <si>
    <t>0702-178</t>
  </si>
  <si>
    <t>základní deska pro 192 zón, 999 kódů, 8 oblastí, 3584 událostí, 4 x PGM opto-relé + 1 x PGM relé + relé pro sirénu, 8 x 2 zóny na desce</t>
  </si>
  <si>
    <t>1004-001</t>
  </si>
  <si>
    <t>textová klávesnice LCD se dvěma řádky, nový plochý design, dotykové klávesy s kapacitním senzorem</t>
  </si>
  <si>
    <t>1702-030</t>
  </si>
  <si>
    <t>komunikátor GSM/GPRS</t>
  </si>
  <si>
    <t>1903-01</t>
  </si>
  <si>
    <t>velký univerzální plechový box pro ústředny a další komponenty</t>
  </si>
  <si>
    <t>34121048</t>
  </si>
  <si>
    <t>Kabel sdělovací s Cu jádrem SYKFY 4 x 2 x 0,50 mm</t>
  </si>
  <si>
    <t>222280241</t>
  </si>
  <si>
    <t>Koaxiální kabel v trubkách</t>
  </si>
  <si>
    <t>222730032</t>
  </si>
  <si>
    <t>Stožár a kotvení na střechu plochou</t>
  </si>
  <si>
    <t>222730151</t>
  </si>
  <si>
    <t>Kompletace a montáž antény FM nad 5 prvků</t>
  </si>
  <si>
    <t>222730172</t>
  </si>
  <si>
    <t>Anténní zesilovač</t>
  </si>
  <si>
    <t>222730375</t>
  </si>
  <si>
    <t>Montáž F konektoru</t>
  </si>
  <si>
    <t>111151</t>
  </si>
  <si>
    <t>zesilovač / TV / FM / SAT - 16dB</t>
  </si>
  <si>
    <t>114267</t>
  </si>
  <si>
    <t>Anténa Lte 18dB</t>
  </si>
  <si>
    <t>118753</t>
  </si>
  <si>
    <t>Stožár dlaždice 50x50 cm / 1,5 m / 48 mm</t>
  </si>
  <si>
    <t>59245601</t>
  </si>
  <si>
    <t>Dlaždice betonová 50x50x5 cm šedá</t>
  </si>
  <si>
    <t>m2</t>
  </si>
  <si>
    <t>H121PE500</t>
  </si>
  <si>
    <t>Koaxiální kabel, plášť PE, venkovní instalace, do 250m, balení 500m</t>
  </si>
  <si>
    <t>/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</si>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</sst>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b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0" borderId="34" xfId="0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3" fontId="7" fillId="0" borderId="35" xfId="0" applyNumberFormat="1" applyFont="1" applyBorder="1" applyAlignment="1">
      <alignment vertical="center" shrinkToFi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 shrinkToFit="1"/>
    </xf>
    <xf numFmtId="3" fontId="7" fillId="3" borderId="39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6" fillId="5" borderId="21" xfId="0" applyFont="1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9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19" fillId="3" borderId="0" xfId="0" applyNumberFormat="1" applyFont="1" applyFill="1" applyBorder="1" applyAlignment="1">
      <alignment vertical="top" shrinkToFit="1"/>
    </xf>
    <xf numFmtId="0" fontId="19" fillId="3" borderId="29" xfId="0" applyFont="1" applyFill="1" applyBorder="1" applyAlignment="1">
      <alignment vertical="top"/>
    </xf>
    <xf numFmtId="49" fontId="19" fillId="3" borderId="18" xfId="0" applyNumberFormat="1" applyFont="1" applyFill="1" applyBorder="1" applyAlignment="1">
      <alignment vertical="top"/>
    </xf>
    <xf numFmtId="0" fontId="19" fillId="3" borderId="18" xfId="0" applyFont="1" applyFill="1" applyBorder="1" applyAlignment="1">
      <alignment horizontal="center" vertical="top" shrinkToFit="1"/>
    </xf>
    <xf numFmtId="164" fontId="19" fillId="3" borderId="18" xfId="0" applyNumberFormat="1" applyFont="1" applyFill="1" applyBorder="1" applyAlignment="1">
      <alignment vertical="top" shrinkToFit="1"/>
    </xf>
    <xf numFmtId="4" fontId="19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" fontId="19" fillId="3" borderId="40" xfId="0" applyNumberFormat="1" applyFont="1" applyFill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9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17" fillId="0" borderId="0" xfId="0" applyNumberFormat="1" applyFont="1"/>
    <xf numFmtId="0" fontId="17" fillId="0" borderId="0" xfId="0" applyFont="1"/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9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21" fillId="0" borderId="18" xfId="0" applyNumberFormat="1" applyFont="1" applyBorder="1" applyAlignment="1">
      <alignment vertical="top" wrapText="1"/>
    </xf>
    <xf numFmtId="0" fontId="22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19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FD5E0rE0tNCbiOBNdlPYEAtz+JU7QfyFtvqHdq+f+3inQuQdJ3J4siP2c1OaFOm9taMMIjcgBFDpRuzHKad/YA==" saltValue="ilfmLUZ2V1XD1q6bepEtj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1" zoomScaleNormal="100" zoomScaleSheetLayoutView="75" workbookViewId="0">
      <selection activeCell="A15" sqref="A15:A2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332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hidden="1" customHeight="1" x14ac:dyDescent="0.2">
      <c r="A15" s="2"/>
      <c r="B15" s="35" t="s">
        <v>34</v>
      </c>
      <c r="C15" s="61"/>
      <c r="D15" s="54"/>
      <c r="E15" s="87" t="s">
        <v>32</v>
      </c>
      <c r="F15" s="87"/>
      <c r="G15" s="88" t="s">
        <v>33</v>
      </c>
      <c r="H15" s="88"/>
      <c r="I15" s="88" t="s">
        <v>31</v>
      </c>
      <c r="J15" s="89"/>
    </row>
    <row r="16" spans="1:15" ht="23.25" hidden="1" customHeight="1" x14ac:dyDescent="0.2">
      <c r="A16" s="2"/>
      <c r="B16" s="38" t="s">
        <v>26</v>
      </c>
      <c r="C16" s="62"/>
      <c r="D16" s="63"/>
      <c r="E16" s="83"/>
      <c r="F16" s="84"/>
      <c r="G16" s="83"/>
      <c r="H16" s="84"/>
      <c r="I16" s="83"/>
      <c r="J16" s="85"/>
    </row>
    <row r="17" spans="1:10" ht="23.25" hidden="1" customHeight="1" x14ac:dyDescent="0.2">
      <c r="A17" s="2"/>
      <c r="B17" s="38" t="s">
        <v>27</v>
      </c>
      <c r="C17" s="62"/>
      <c r="D17" s="63"/>
      <c r="E17" s="83"/>
      <c r="F17" s="84"/>
      <c r="G17" s="83"/>
      <c r="H17" s="84"/>
      <c r="I17" s="83"/>
      <c r="J17" s="85"/>
    </row>
    <row r="18" spans="1:10" ht="23.25" hidden="1" customHeight="1" x14ac:dyDescent="0.2">
      <c r="A18" s="2"/>
      <c r="B18" s="38" t="s">
        <v>28</v>
      </c>
      <c r="C18" s="62"/>
      <c r="D18" s="63"/>
      <c r="E18" s="83"/>
      <c r="F18" s="84"/>
      <c r="G18" s="83"/>
      <c r="H18" s="84"/>
      <c r="I18" s="83"/>
      <c r="J18" s="85"/>
    </row>
    <row r="19" spans="1:10" ht="23.25" hidden="1" customHeight="1" x14ac:dyDescent="0.2">
      <c r="A19" s="2"/>
      <c r="B19" s="38" t="s">
        <v>29</v>
      </c>
      <c r="C19" s="62"/>
      <c r="D19" s="63"/>
      <c r="E19" s="83"/>
      <c r="F19" s="84"/>
      <c r="G19" s="83"/>
      <c r="H19" s="84"/>
      <c r="I19" s="83"/>
      <c r="J19" s="85"/>
    </row>
    <row r="20" spans="1:10" ht="23.25" hidden="1" customHeight="1" x14ac:dyDescent="0.2">
      <c r="A20" s="2"/>
      <c r="B20" s="38" t="s">
        <v>30</v>
      </c>
      <c r="C20" s="62"/>
      <c r="D20" s="63"/>
      <c r="E20" s="83"/>
      <c r="F20" s="84"/>
      <c r="G20" s="83"/>
      <c r="H20" s="84"/>
      <c r="I20" s="83"/>
      <c r="J20" s="85"/>
    </row>
    <row r="21" spans="1:10" ht="23.25" hidden="1" customHeight="1" x14ac:dyDescent="0.2">
      <c r="A21" s="2"/>
      <c r="B21" s="48" t="s">
        <v>31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'SO01 D.1.4.5 Pol'!AE87</f>
        <v>0</v>
      </c>
      <c r="G39" s="149">
        <f>'SO01 D.1.4.5 Pol'!AF87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'SO01 D.1.4.5 Pol'!AE87</f>
        <v>0</v>
      </c>
      <c r="G40" s="155">
        <f>'SO01 D.1.4.5 Pol'!AF87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'SO01 D.1.4.5 Pol'!AE87</f>
        <v>0</v>
      </c>
      <c r="G41" s="150">
        <f>'SO01 D.1.4.5 Pol'!AF87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1"/>
      <c r="D48" s="181" t="s">
        <v>6</v>
      </c>
      <c r="E48" s="181"/>
      <c r="F48" s="181"/>
      <c r="G48" s="182" t="s">
        <v>32</v>
      </c>
      <c r="H48" s="182" t="s">
        <v>33</v>
      </c>
      <c r="I48" s="182" t="s">
        <v>31</v>
      </c>
      <c r="J48" s="183" t="s">
        <v>0</v>
      </c>
    </row>
    <row r="49" spans="1:10" ht="25.5" customHeight="1" x14ac:dyDescent="0.2">
      <c r="A49" s="178">
        <v>0</v>
      </c>
      <c r="B49" s="184" t="s">
        <v>55</v>
      </c>
      <c r="C49" s="185"/>
      <c r="D49" s="186" t="s">
        <v>56</v>
      </c>
      <c r="E49" s="186"/>
      <c r="F49" s="187"/>
      <c r="G49" s="191">
        <f>'SO01 D.1.4.5 Pol'!I8</f>
        <v>0</v>
      </c>
      <c r="H49" s="191">
        <f>'SO01 D.1.4.5 Pol'!K8</f>
        <v>0</v>
      </c>
      <c r="I49" s="191">
        <f>G49+H49</f>
        <v>0</v>
      </c>
      <c r="J49" s="192" t="str">
        <f>IF(CenaCelkemUzivDily=0,"",I49/CenaCelkemUzivDily*100)</f>
        <v/>
      </c>
    </row>
    <row r="50" spans="1:10" ht="25.5" customHeight="1" x14ac:dyDescent="0.2">
      <c r="A50" s="178">
        <v>0</v>
      </c>
      <c r="B50" s="184" t="s">
        <v>57</v>
      </c>
      <c r="C50" s="185"/>
      <c r="D50" s="186" t="s">
        <v>58</v>
      </c>
      <c r="E50" s="186"/>
      <c r="F50" s="187"/>
      <c r="G50" s="191">
        <f>'SO01 D.1.4.5 Pol'!I12</f>
        <v>0</v>
      </c>
      <c r="H50" s="191">
        <f>'SO01 D.1.4.5 Pol'!K12</f>
        <v>0</v>
      </c>
      <c r="I50" s="191">
        <f>G50+H50</f>
        <v>0</v>
      </c>
      <c r="J50" s="192" t="str">
        <f>IF(CenaCelkemUzivDily=0,"",I50/CenaCelkemUzivDily*100)</f>
        <v/>
      </c>
    </row>
    <row r="51" spans="1:10" ht="25.5" customHeight="1" x14ac:dyDescent="0.2">
      <c r="A51" s="178">
        <v>0</v>
      </c>
      <c r="B51" s="184" t="s">
        <v>59</v>
      </c>
      <c r="C51" s="185"/>
      <c r="D51" s="186" t="s">
        <v>60</v>
      </c>
      <c r="E51" s="186"/>
      <c r="F51" s="187"/>
      <c r="G51" s="191">
        <f>'SO01 D.1.4.5 Pol'!I22</f>
        <v>0</v>
      </c>
      <c r="H51" s="191">
        <f>'SO01 D.1.4.5 Pol'!K22</f>
        <v>0</v>
      </c>
      <c r="I51" s="191">
        <f>G51+H51</f>
        <v>0</v>
      </c>
      <c r="J51" s="192" t="str">
        <f>IF(CenaCelkemUzivDily=0,"",I51/CenaCelkemUzivDily*100)</f>
        <v/>
      </c>
    </row>
    <row r="52" spans="1:10" ht="25.5" customHeight="1" x14ac:dyDescent="0.2">
      <c r="A52" s="178">
        <v>0</v>
      </c>
      <c r="B52" s="184" t="s">
        <v>61</v>
      </c>
      <c r="C52" s="185"/>
      <c r="D52" s="186" t="s">
        <v>62</v>
      </c>
      <c r="E52" s="186"/>
      <c r="F52" s="187"/>
      <c r="G52" s="191">
        <f>'SO01 D.1.4.5 Pol'!I25</f>
        <v>0</v>
      </c>
      <c r="H52" s="191">
        <f>'SO01 D.1.4.5 Pol'!K25</f>
        <v>0</v>
      </c>
      <c r="I52" s="191">
        <f>G52+H52</f>
        <v>0</v>
      </c>
      <c r="J52" s="192" t="str">
        <f>IF(CenaCelkemUzivDily=0,"",I52/CenaCelkemUzivDily*100)</f>
        <v/>
      </c>
    </row>
    <row r="53" spans="1:10" ht="25.5" customHeight="1" x14ac:dyDescent="0.2">
      <c r="A53" s="178">
        <v>0</v>
      </c>
      <c r="B53" s="184" t="s">
        <v>63</v>
      </c>
      <c r="C53" s="185"/>
      <c r="D53" s="186" t="s">
        <v>30</v>
      </c>
      <c r="E53" s="186"/>
      <c r="F53" s="187"/>
      <c r="G53" s="191">
        <f>'SO01 D.1.4.5 Pol'!I28</f>
        <v>0</v>
      </c>
      <c r="H53" s="191">
        <f>'SO01 D.1.4.5 Pol'!K28</f>
        <v>0</v>
      </c>
      <c r="I53" s="191">
        <f>G53+H53</f>
        <v>0</v>
      </c>
      <c r="J53" s="192" t="str">
        <f>IF(CenaCelkemUzivDily=0,"",I53/CenaCelkemUzivDily*100)</f>
        <v/>
      </c>
    </row>
    <row r="54" spans="1:10" ht="25.5" customHeight="1" x14ac:dyDescent="0.2">
      <c r="A54" s="178">
        <v>0</v>
      </c>
      <c r="B54" s="184" t="s">
        <v>64</v>
      </c>
      <c r="C54" s="185"/>
      <c r="D54" s="186" t="s">
        <v>65</v>
      </c>
      <c r="E54" s="186"/>
      <c r="F54" s="187"/>
      <c r="G54" s="191">
        <f>'SO01 D.1.4.5 Pol'!I35</f>
        <v>0</v>
      </c>
      <c r="H54" s="191">
        <f>'SO01 D.1.4.5 Pol'!K35</f>
        <v>0</v>
      </c>
      <c r="I54" s="191">
        <f>G54+H54</f>
        <v>0</v>
      </c>
      <c r="J54" s="192" t="str">
        <f>IF(CenaCelkemUzivDily=0,"",I54/CenaCelkemUzivDily*100)</f>
        <v/>
      </c>
    </row>
    <row r="55" spans="1:10" ht="25.5" customHeight="1" x14ac:dyDescent="0.2">
      <c r="A55" s="178">
        <v>0</v>
      </c>
      <c r="B55" s="184" t="s">
        <v>66</v>
      </c>
      <c r="C55" s="185"/>
      <c r="D55" s="186" t="s">
        <v>67</v>
      </c>
      <c r="E55" s="186"/>
      <c r="F55" s="187"/>
      <c r="G55" s="191">
        <f>'SO01 D.1.4.5 Pol'!I42</f>
        <v>0</v>
      </c>
      <c r="H55" s="191">
        <f>'SO01 D.1.4.5 Pol'!K42</f>
        <v>0</v>
      </c>
      <c r="I55" s="191">
        <f>G55+H55</f>
        <v>0</v>
      </c>
      <c r="J55" s="192" t="str">
        <f>IF(CenaCelkemUzivDily=0,"",I55/CenaCelkemUzivDily*100)</f>
        <v/>
      </c>
    </row>
    <row r="56" spans="1:10" ht="25.5" customHeight="1" x14ac:dyDescent="0.2">
      <c r="A56" s="178">
        <v>0</v>
      </c>
      <c r="B56" s="184" t="s">
        <v>68</v>
      </c>
      <c r="C56" s="185"/>
      <c r="D56" s="186" t="s">
        <v>69</v>
      </c>
      <c r="E56" s="186"/>
      <c r="F56" s="187"/>
      <c r="G56" s="191">
        <f>'SO01 D.1.4.5 Pol'!I60</f>
        <v>0</v>
      </c>
      <c r="H56" s="191">
        <f>'SO01 D.1.4.5 Pol'!K60</f>
        <v>0</v>
      </c>
      <c r="I56" s="191">
        <f>G56+H56</f>
        <v>0</v>
      </c>
      <c r="J56" s="192" t="str">
        <f>IF(CenaCelkemUzivDily=0,"",I56/CenaCelkemUzivDily*100)</f>
        <v/>
      </c>
    </row>
    <row r="57" spans="1:10" ht="25.5" customHeight="1" x14ac:dyDescent="0.2">
      <c r="A57" s="178">
        <v>0</v>
      </c>
      <c r="B57" s="184" t="s">
        <v>70</v>
      </c>
      <c r="C57" s="185"/>
      <c r="D57" s="186" t="s">
        <v>71</v>
      </c>
      <c r="E57" s="186"/>
      <c r="F57" s="187"/>
      <c r="G57" s="191">
        <f>'SO01 D.1.4.5 Pol'!I74</f>
        <v>0</v>
      </c>
      <c r="H57" s="191">
        <f>'SO01 D.1.4.5 Pol'!K74</f>
        <v>0</v>
      </c>
      <c r="I57" s="191">
        <f>G57+H57</f>
        <v>0</v>
      </c>
      <c r="J57" s="192" t="str">
        <f>IF(CenaCelkemUzivDily=0,"",I57/CenaCelkemUzivDily*100)</f>
        <v/>
      </c>
    </row>
    <row r="58" spans="1:10" ht="25.5" customHeight="1" x14ac:dyDescent="0.2">
      <c r="A58" s="179"/>
      <c r="B58" s="188" t="s">
        <v>1</v>
      </c>
      <c r="C58" s="189"/>
      <c r="D58" s="189"/>
      <c r="E58" s="189"/>
      <c r="F58" s="190"/>
      <c r="G58" s="193">
        <f>SUMIF(A49:A57,"=0",G49:G57)</f>
        <v>0</v>
      </c>
      <c r="H58" s="193">
        <f>SUMIF(A49:A57,"=0",H49:H57)</f>
        <v>0</v>
      </c>
      <c r="I58" s="193">
        <f>SUMIF(A49:A57,"=0",I49:I57)</f>
        <v>0</v>
      </c>
      <c r="J58" s="194">
        <f>SUMIF(A49:A57,"=0",J49:J57)</f>
        <v>0</v>
      </c>
    </row>
    <row r="59" spans="1:10" x14ac:dyDescent="0.2">
      <c r="G59" s="135"/>
      <c r="H59" s="135"/>
      <c r="I59" s="135"/>
      <c r="J59" s="135"/>
    </row>
    <row r="60" spans="1:10" x14ac:dyDescent="0.2">
      <c r="G60" s="135"/>
      <c r="H60" s="135"/>
      <c r="I60" s="135"/>
      <c r="J60" s="135"/>
    </row>
    <row r="61" spans="1:10" x14ac:dyDescent="0.2">
      <c r="G61" s="135"/>
      <c r="H61" s="135"/>
      <c r="I61" s="135"/>
      <c r="J61" s="135"/>
    </row>
  </sheetData>
  <sheetProtection algorithmName="SHA-512" hashValue="52nZPVHlQak0SzBVkudxGmQlmUf92Xwg5nJw7BAsNAwzDVFfP2A7rFni+HZwhOtgSpGFX9xfrMosPr5KMTvd3g==" saltValue="NxyA+iVfBlZwycSAWXQvB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D55:F55"/>
    <mergeCell ref="D56:F56"/>
    <mergeCell ref="D57:F57"/>
    <mergeCell ref="D50:F50"/>
    <mergeCell ref="D51:F51"/>
    <mergeCell ref="D52:F52"/>
    <mergeCell ref="D53:F53"/>
    <mergeCell ref="D54:F54"/>
    <mergeCell ref="C39:E39"/>
    <mergeCell ref="C40:E40"/>
    <mergeCell ref="C41:E41"/>
    <mergeCell ref="B42:E42"/>
    <mergeCell ref="D49:F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KwfZUWh3gDqfv/WXXuVOwBamxZ9xGGeqMUxGbbgQGloMwRz/vfqp2eSB+TVgcAChfwYrX30nQRTMZ0GNy4v2pw==" saltValue="5rogav2NThT2cf1jU6685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C8A9A-DE8F-4EDD-A0F2-0286487A4BA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9.710937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H1" s="210"/>
      <c r="I1" s="210"/>
      <c r="AG1" t="s">
        <v>72</v>
      </c>
    </row>
    <row r="2" spans="1:60" ht="24.95" customHeight="1" x14ac:dyDescent="0.2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H2" s="210"/>
      <c r="I2" s="210"/>
      <c r="AG2" t="s">
        <v>71</v>
      </c>
    </row>
    <row r="3" spans="1:60" ht="24.95" customHeight="1" x14ac:dyDescent="0.2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H3" s="210"/>
      <c r="I3" s="210"/>
      <c r="AC3" s="176" t="s">
        <v>71</v>
      </c>
      <c r="AG3" t="s">
        <v>73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H4" s="210"/>
      <c r="I4" s="210"/>
      <c r="AG4" t="s">
        <v>74</v>
      </c>
    </row>
    <row r="5" spans="1:60" x14ac:dyDescent="0.2">
      <c r="D5" s="10"/>
      <c r="H5" s="210"/>
      <c r="I5" s="210"/>
    </row>
    <row r="6" spans="1:60" ht="38.25" x14ac:dyDescent="0.2">
      <c r="A6" s="206" t="s">
        <v>75</v>
      </c>
      <c r="B6" s="208" t="s">
        <v>76</v>
      </c>
      <c r="C6" s="208" t="s">
        <v>77</v>
      </c>
      <c r="D6" s="207" t="s">
        <v>78</v>
      </c>
      <c r="E6" s="206" t="s">
        <v>79</v>
      </c>
      <c r="F6" s="205" t="s">
        <v>80</v>
      </c>
      <c r="G6" s="206" t="s">
        <v>31</v>
      </c>
      <c r="H6" s="211" t="s">
        <v>32</v>
      </c>
      <c r="I6" s="211" t="s">
        <v>81</v>
      </c>
      <c r="J6" s="209" t="s">
        <v>33</v>
      </c>
      <c r="K6" s="209" t="s">
        <v>82</v>
      </c>
      <c r="L6" s="209" t="s">
        <v>83</v>
      </c>
      <c r="M6" s="209" t="s">
        <v>84</v>
      </c>
      <c r="N6" s="209" t="s">
        <v>85</v>
      </c>
      <c r="O6" s="209" t="s">
        <v>86</v>
      </c>
      <c r="P6" s="209" t="s">
        <v>87</v>
      </c>
      <c r="Q6" s="209" t="s">
        <v>88</v>
      </c>
      <c r="R6" s="209" t="s">
        <v>89</v>
      </c>
      <c r="S6" s="209" t="s">
        <v>90</v>
      </c>
      <c r="T6" s="209" t="s">
        <v>91</v>
      </c>
      <c r="U6" s="209" t="s">
        <v>92</v>
      </c>
      <c r="V6" s="209" t="s">
        <v>93</v>
      </c>
      <c r="W6" s="209" t="s">
        <v>94</v>
      </c>
      <c r="X6" s="209" t="s">
        <v>95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4"/>
      <c r="I7" s="214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96</v>
      </c>
      <c r="B8" s="236" t="s">
        <v>55</v>
      </c>
      <c r="C8" s="266" t="s">
        <v>56</v>
      </c>
      <c r="D8" s="237"/>
      <c r="E8" s="238"/>
      <c r="F8" s="239"/>
      <c r="G8" s="239">
        <f>SUM(AF9:AF11)</f>
        <v>0</v>
      </c>
      <c r="H8" s="240"/>
      <c r="I8" s="241">
        <f>SUM(Y9:Y11)</f>
        <v>0</v>
      </c>
      <c r="J8" s="239"/>
      <c r="K8" s="242">
        <f>SUM(Z9:Z11)</f>
        <v>0</v>
      </c>
      <c r="L8" s="234"/>
      <c r="M8" s="234">
        <f>SUM(AA9:AA11)</f>
        <v>0</v>
      </c>
      <c r="N8" s="234"/>
      <c r="O8" s="234">
        <f>SUM(AB9:AB11)</f>
        <v>0</v>
      </c>
      <c r="P8" s="234"/>
      <c r="Q8" s="234">
        <f>SUM(AC9:AC11)</f>
        <v>0</v>
      </c>
      <c r="R8" s="234"/>
      <c r="S8" s="234"/>
      <c r="T8" s="234"/>
      <c r="U8" s="234"/>
      <c r="V8" s="234">
        <f>SUM(AD9:AD11)</f>
        <v>1.17</v>
      </c>
      <c r="W8" s="234"/>
      <c r="X8" s="234"/>
      <c r="AG8" t="s">
        <v>97</v>
      </c>
    </row>
    <row r="9" spans="1:60" outlineLevel="1" x14ac:dyDescent="0.2">
      <c r="A9" s="243">
        <v>3</v>
      </c>
      <c r="B9" s="244" t="s">
        <v>98</v>
      </c>
      <c r="C9" s="267" t="s">
        <v>99</v>
      </c>
      <c r="D9" s="245" t="s">
        <v>100</v>
      </c>
      <c r="E9" s="246">
        <v>1</v>
      </c>
      <c r="F9" s="247">
        <f>H9+J9</f>
        <v>0</v>
      </c>
      <c r="G9" s="247">
        <f>ROUND(E9*F9,2)</f>
        <v>0</v>
      </c>
      <c r="H9" s="248"/>
      <c r="I9" s="249">
        <f>ROUND(E9*H9,2)</f>
        <v>0</v>
      </c>
      <c r="J9" s="250"/>
      <c r="K9" s="25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101</v>
      </c>
      <c r="T9" s="231" t="s">
        <v>102</v>
      </c>
      <c r="U9" s="231">
        <v>0</v>
      </c>
      <c r="V9" s="231">
        <f>ROUND(E9*U9,2)</f>
        <v>0</v>
      </c>
      <c r="W9" s="231"/>
      <c r="X9" s="231" t="s">
        <v>103</v>
      </c>
      <c r="Y9" s="252">
        <f>I9</f>
        <v>0</v>
      </c>
      <c r="Z9" s="252">
        <f>K9</f>
        <v>0</v>
      </c>
      <c r="AA9" s="252">
        <f>M9</f>
        <v>0</v>
      </c>
      <c r="AB9" s="252">
        <f>O9</f>
        <v>0</v>
      </c>
      <c r="AC9" s="252">
        <f>Q9</f>
        <v>0</v>
      </c>
      <c r="AD9" s="252">
        <f>V9</f>
        <v>0</v>
      </c>
      <c r="AE9" s="253"/>
      <c r="AF9" s="252">
        <f>G9</f>
        <v>0</v>
      </c>
      <c r="AG9" s="253" t="s">
        <v>104</v>
      </c>
      <c r="AH9" s="253"/>
      <c r="AI9" s="253"/>
      <c r="AJ9" s="253"/>
      <c r="AK9" s="253"/>
      <c r="AL9" s="253"/>
      <c r="AM9" s="253"/>
      <c r="AN9" s="253"/>
      <c r="AO9" s="253"/>
      <c r="AP9" s="253"/>
      <c r="AQ9" s="253"/>
      <c r="AR9" s="253"/>
      <c r="AS9" s="253"/>
      <c r="AT9" s="253"/>
      <c r="AU9" s="253"/>
      <c r="AV9" s="253"/>
      <c r="AW9" s="253"/>
      <c r="AX9" s="253"/>
      <c r="AY9" s="253"/>
      <c r="AZ9" s="253"/>
      <c r="BA9" s="253"/>
      <c r="BB9" s="253"/>
      <c r="BC9" s="253"/>
      <c r="BD9" s="253"/>
      <c r="BE9" s="253"/>
      <c r="BF9" s="253"/>
      <c r="BG9" s="253"/>
      <c r="BH9" s="253"/>
    </row>
    <row r="10" spans="1:60" outlineLevel="1" x14ac:dyDescent="0.2">
      <c r="A10" s="243">
        <v>7</v>
      </c>
      <c r="B10" s="244" t="s">
        <v>105</v>
      </c>
      <c r="C10" s="267" t="s">
        <v>106</v>
      </c>
      <c r="D10" s="245" t="s">
        <v>107</v>
      </c>
      <c r="E10" s="246">
        <v>15</v>
      </c>
      <c r="F10" s="247">
        <f>H10+J10</f>
        <v>0</v>
      </c>
      <c r="G10" s="247">
        <f>ROUND(E10*F10,2)</f>
        <v>0</v>
      </c>
      <c r="H10" s="248"/>
      <c r="I10" s="249">
        <f>ROUND(E10*H10,2)</f>
        <v>0</v>
      </c>
      <c r="J10" s="250"/>
      <c r="K10" s="251">
        <f>ROUND(E10*J10,2)</f>
        <v>0</v>
      </c>
      <c r="L10" s="231">
        <v>21</v>
      </c>
      <c r="M10" s="231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 t="s">
        <v>108</v>
      </c>
      <c r="T10" s="231" t="s">
        <v>102</v>
      </c>
      <c r="U10" s="231">
        <v>5.0500000000000003E-2</v>
      </c>
      <c r="V10" s="231">
        <f>ROUND(E10*U10,2)</f>
        <v>0.76</v>
      </c>
      <c r="W10" s="231"/>
      <c r="X10" s="231" t="s">
        <v>103</v>
      </c>
      <c r="Y10" s="252">
        <f>I10</f>
        <v>0</v>
      </c>
      <c r="Z10" s="252">
        <f>K10</f>
        <v>0</v>
      </c>
      <c r="AA10" s="252">
        <f>M10</f>
        <v>0</v>
      </c>
      <c r="AB10" s="252">
        <f>O10</f>
        <v>0</v>
      </c>
      <c r="AC10" s="252">
        <f>Q10</f>
        <v>0</v>
      </c>
      <c r="AD10" s="252">
        <f>V10</f>
        <v>0.76</v>
      </c>
      <c r="AE10" s="253"/>
      <c r="AF10" s="252">
        <f>G10</f>
        <v>0</v>
      </c>
      <c r="AG10" s="253" t="s">
        <v>104</v>
      </c>
      <c r="AH10" s="253"/>
      <c r="AI10" s="253"/>
      <c r="AJ10" s="253"/>
      <c r="AK10" s="253"/>
      <c r="AL10" s="253"/>
      <c r="AM10" s="253"/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53"/>
      <c r="BF10" s="253"/>
      <c r="BG10" s="253"/>
      <c r="BH10" s="253"/>
    </row>
    <row r="11" spans="1:60" outlineLevel="1" x14ac:dyDescent="0.2">
      <c r="A11" s="243">
        <v>8</v>
      </c>
      <c r="B11" s="244" t="s">
        <v>109</v>
      </c>
      <c r="C11" s="267" t="s">
        <v>110</v>
      </c>
      <c r="D11" s="245" t="s">
        <v>107</v>
      </c>
      <c r="E11" s="246">
        <v>5</v>
      </c>
      <c r="F11" s="247">
        <f>H11+J11</f>
        <v>0</v>
      </c>
      <c r="G11" s="247">
        <f>ROUND(E11*F11,2)</f>
        <v>0</v>
      </c>
      <c r="H11" s="248"/>
      <c r="I11" s="249">
        <f>ROUND(E11*H11,2)</f>
        <v>0</v>
      </c>
      <c r="J11" s="250"/>
      <c r="K11" s="25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108</v>
      </c>
      <c r="T11" s="231" t="s">
        <v>102</v>
      </c>
      <c r="U11" s="231">
        <v>8.2170000000000007E-2</v>
      </c>
      <c r="V11" s="231">
        <f>ROUND(E11*U11,2)</f>
        <v>0.41</v>
      </c>
      <c r="W11" s="231"/>
      <c r="X11" s="231" t="s">
        <v>103</v>
      </c>
      <c r="Y11" s="252">
        <f>I11</f>
        <v>0</v>
      </c>
      <c r="Z11" s="252">
        <f>K11</f>
        <v>0</v>
      </c>
      <c r="AA11" s="252">
        <f>M11</f>
        <v>0</v>
      </c>
      <c r="AB11" s="252">
        <f>O11</f>
        <v>0</v>
      </c>
      <c r="AC11" s="252">
        <f>Q11</f>
        <v>0</v>
      </c>
      <c r="AD11" s="252">
        <f>V11</f>
        <v>0.41</v>
      </c>
      <c r="AE11" s="253"/>
      <c r="AF11" s="252">
        <f>G11</f>
        <v>0</v>
      </c>
      <c r="AG11" s="253" t="s">
        <v>104</v>
      </c>
      <c r="AH11" s="253"/>
      <c r="AI11" s="253"/>
      <c r="AJ11" s="253"/>
      <c r="AK11" s="253"/>
      <c r="AL11" s="253"/>
      <c r="AM11" s="253"/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3"/>
      <c r="BG11" s="253"/>
      <c r="BH11" s="253"/>
    </row>
    <row r="12" spans="1:60" x14ac:dyDescent="0.2">
      <c r="A12" s="235" t="s">
        <v>96</v>
      </c>
      <c r="B12" s="236" t="s">
        <v>57</v>
      </c>
      <c r="C12" s="266" t="s">
        <v>58</v>
      </c>
      <c r="D12" s="237"/>
      <c r="E12" s="238"/>
      <c r="F12" s="239"/>
      <c r="G12" s="239">
        <f>SUM(AF13:AF21)</f>
        <v>0</v>
      </c>
      <c r="H12" s="240"/>
      <c r="I12" s="241">
        <f>SUM(Y13:Y21)</f>
        <v>0</v>
      </c>
      <c r="J12" s="239"/>
      <c r="K12" s="242">
        <f>SUM(Z13:Z21)</f>
        <v>0</v>
      </c>
      <c r="L12" s="234"/>
      <c r="M12" s="234">
        <f>SUM(AA13:AA21)</f>
        <v>0</v>
      </c>
      <c r="N12" s="234"/>
      <c r="O12" s="234">
        <f>SUM(AB13:AB21)</f>
        <v>0.19</v>
      </c>
      <c r="P12" s="234"/>
      <c r="Q12" s="234">
        <f>SUM(AC13:AC21)</f>
        <v>0.1</v>
      </c>
      <c r="R12" s="234"/>
      <c r="S12" s="234"/>
      <c r="T12" s="234"/>
      <c r="U12" s="234"/>
      <c r="V12" s="234">
        <f>SUM(AD13:AD21)</f>
        <v>38.849999999999994</v>
      </c>
      <c r="W12" s="234"/>
      <c r="X12" s="234"/>
      <c r="AG12" t="s">
        <v>97</v>
      </c>
    </row>
    <row r="13" spans="1:60" ht="22.5" outlineLevel="1" x14ac:dyDescent="0.2">
      <c r="A13" s="243">
        <v>1</v>
      </c>
      <c r="B13" s="244" t="s">
        <v>111</v>
      </c>
      <c r="C13" s="267" t="s">
        <v>112</v>
      </c>
      <c r="D13" s="245" t="s">
        <v>113</v>
      </c>
      <c r="E13" s="246">
        <v>50</v>
      </c>
      <c r="F13" s="247">
        <f>H13+J13</f>
        <v>0</v>
      </c>
      <c r="G13" s="247">
        <f>ROUND(E13*F13,2)</f>
        <v>0</v>
      </c>
      <c r="H13" s="248"/>
      <c r="I13" s="249">
        <f>ROUND(E13*H13,2)</f>
        <v>0</v>
      </c>
      <c r="J13" s="250"/>
      <c r="K13" s="251">
        <f>ROUND(E13*J13,2)</f>
        <v>0</v>
      </c>
      <c r="L13" s="231">
        <v>21</v>
      </c>
      <c r="M13" s="231">
        <f>G13*(1+L13/100)</f>
        <v>0</v>
      </c>
      <c r="N13" s="231">
        <v>1.56E-3</v>
      </c>
      <c r="O13" s="231">
        <f>ROUND(E13*N13,2)</f>
        <v>0.08</v>
      </c>
      <c r="P13" s="231">
        <v>0</v>
      </c>
      <c r="Q13" s="231">
        <f>ROUND(E13*P13,2)</f>
        <v>0</v>
      </c>
      <c r="R13" s="231"/>
      <c r="S13" s="231" t="s">
        <v>108</v>
      </c>
      <c r="T13" s="231" t="s">
        <v>102</v>
      </c>
      <c r="U13" s="231">
        <v>0.21</v>
      </c>
      <c r="V13" s="231">
        <f>ROUND(E13*U13,2)</f>
        <v>10.5</v>
      </c>
      <c r="W13" s="231"/>
      <c r="X13" s="231" t="s">
        <v>103</v>
      </c>
      <c r="Y13" s="252">
        <f>I13</f>
        <v>0</v>
      </c>
      <c r="Z13" s="252">
        <f>K13</f>
        <v>0</v>
      </c>
      <c r="AA13" s="252">
        <f>M13</f>
        <v>0</v>
      </c>
      <c r="AB13" s="252">
        <f>O13</f>
        <v>0.08</v>
      </c>
      <c r="AC13" s="252">
        <f>Q13</f>
        <v>0</v>
      </c>
      <c r="AD13" s="252">
        <f>V13</f>
        <v>10.5</v>
      </c>
      <c r="AE13" s="253"/>
      <c r="AF13" s="252">
        <f>G13</f>
        <v>0</v>
      </c>
      <c r="AG13" s="253" t="s">
        <v>104</v>
      </c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  <c r="AW13" s="253"/>
      <c r="AX13" s="253"/>
      <c r="AY13" s="253"/>
      <c r="AZ13" s="253"/>
      <c r="BA13" s="253"/>
      <c r="BB13" s="253"/>
      <c r="BC13" s="253"/>
      <c r="BD13" s="253"/>
      <c r="BE13" s="253"/>
      <c r="BF13" s="253"/>
      <c r="BG13" s="253"/>
      <c r="BH13" s="253"/>
    </row>
    <row r="14" spans="1:60" outlineLevel="1" x14ac:dyDescent="0.2">
      <c r="A14" s="254">
        <v>2</v>
      </c>
      <c r="B14" s="255" t="s">
        <v>114</v>
      </c>
      <c r="C14" s="268" t="s">
        <v>115</v>
      </c>
      <c r="D14" s="256" t="s">
        <v>113</v>
      </c>
      <c r="E14" s="257">
        <v>50</v>
      </c>
      <c r="F14" s="258">
        <f>H14+J14</f>
        <v>0</v>
      </c>
      <c r="G14" s="258">
        <f>ROUND(E14*F14,2)</f>
        <v>0</v>
      </c>
      <c r="H14" s="259"/>
      <c r="I14" s="260">
        <f>ROUND(E14*H14,2)</f>
        <v>0</v>
      </c>
      <c r="J14" s="261"/>
      <c r="K14" s="262">
        <f>ROUND(E14*J14,2)</f>
        <v>0</v>
      </c>
      <c r="L14" s="231">
        <v>21</v>
      </c>
      <c r="M14" s="231">
        <f>G14*(1+L14/100)</f>
        <v>0</v>
      </c>
      <c r="N14" s="231">
        <v>4.8999999999999998E-4</v>
      </c>
      <c r="O14" s="231">
        <f>ROUND(E14*N14,2)</f>
        <v>0.02</v>
      </c>
      <c r="P14" s="231">
        <v>2E-3</v>
      </c>
      <c r="Q14" s="231">
        <f>ROUND(E14*P14,2)</f>
        <v>0.1</v>
      </c>
      <c r="R14" s="231"/>
      <c r="S14" s="231" t="s">
        <v>108</v>
      </c>
      <c r="T14" s="231" t="s">
        <v>102</v>
      </c>
      <c r="U14" s="231">
        <v>0.17599999999999999</v>
      </c>
      <c r="V14" s="231">
        <f>ROUND(E14*U14,2)</f>
        <v>8.8000000000000007</v>
      </c>
      <c r="W14" s="231"/>
      <c r="X14" s="231" t="s">
        <v>103</v>
      </c>
      <c r="Y14" s="252">
        <f>I14</f>
        <v>0</v>
      </c>
      <c r="Z14" s="252">
        <f>K14</f>
        <v>0</v>
      </c>
      <c r="AA14" s="252">
        <f>M14</f>
        <v>0</v>
      </c>
      <c r="AB14" s="252">
        <f>O14</f>
        <v>0.02</v>
      </c>
      <c r="AC14" s="252">
        <f>Q14</f>
        <v>0.1</v>
      </c>
      <c r="AD14" s="252">
        <f>V14</f>
        <v>8.8000000000000007</v>
      </c>
      <c r="AE14" s="253"/>
      <c r="AF14" s="252">
        <f>G14</f>
        <v>0</v>
      </c>
      <c r="AG14" s="253" t="s">
        <v>104</v>
      </c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  <c r="AW14" s="253"/>
      <c r="AX14" s="253"/>
      <c r="AY14" s="253"/>
      <c r="AZ14" s="253"/>
      <c r="BA14" s="253"/>
      <c r="BB14" s="253"/>
      <c r="BC14" s="253"/>
      <c r="BD14" s="253"/>
      <c r="BE14" s="253"/>
      <c r="BF14" s="253"/>
      <c r="BG14" s="253"/>
      <c r="BH14" s="253"/>
    </row>
    <row r="15" spans="1:60" outlineLevel="1" x14ac:dyDescent="0.2">
      <c r="A15" s="229"/>
      <c r="B15" s="230"/>
      <c r="C15" s="269" t="s">
        <v>116</v>
      </c>
      <c r="D15" s="263"/>
      <c r="E15" s="263"/>
      <c r="F15" s="263"/>
      <c r="G15" s="263"/>
      <c r="H15" s="232"/>
      <c r="I15" s="233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53"/>
      <c r="Z15" s="253"/>
      <c r="AA15" s="253"/>
      <c r="AB15" s="253"/>
      <c r="AC15" s="253"/>
      <c r="AD15" s="253"/>
      <c r="AE15" s="253"/>
      <c r="AF15" s="253"/>
      <c r="AG15" s="253" t="s">
        <v>117</v>
      </c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  <c r="BD15" s="253"/>
      <c r="BE15" s="253"/>
      <c r="BF15" s="253"/>
      <c r="BG15" s="253"/>
      <c r="BH15" s="253"/>
    </row>
    <row r="16" spans="1:60" outlineLevel="1" x14ac:dyDescent="0.2">
      <c r="A16" s="243">
        <v>4</v>
      </c>
      <c r="B16" s="244" t="s">
        <v>118</v>
      </c>
      <c r="C16" s="267" t="s">
        <v>119</v>
      </c>
      <c r="D16" s="245" t="s">
        <v>120</v>
      </c>
      <c r="E16" s="246">
        <v>0.10249999999999999</v>
      </c>
      <c r="F16" s="247">
        <f>H16+J16</f>
        <v>0</v>
      </c>
      <c r="G16" s="247">
        <f>ROUND(E16*F16,2)</f>
        <v>0</v>
      </c>
      <c r="H16" s="248"/>
      <c r="I16" s="249">
        <f>ROUND(E16*H16,2)</f>
        <v>0</v>
      </c>
      <c r="J16" s="250"/>
      <c r="K16" s="25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108</v>
      </c>
      <c r="T16" s="231" t="s">
        <v>102</v>
      </c>
      <c r="U16" s="231">
        <v>0.85199999999999998</v>
      </c>
      <c r="V16" s="231">
        <f>ROUND(E16*U16,2)</f>
        <v>0.09</v>
      </c>
      <c r="W16" s="231"/>
      <c r="X16" s="231" t="s">
        <v>121</v>
      </c>
      <c r="Y16" s="252">
        <f>I16</f>
        <v>0</v>
      </c>
      <c r="Z16" s="252">
        <f>K16</f>
        <v>0</v>
      </c>
      <c r="AA16" s="252">
        <f>M16</f>
        <v>0</v>
      </c>
      <c r="AB16" s="252">
        <f>O16</f>
        <v>0</v>
      </c>
      <c r="AC16" s="252">
        <f>Q16</f>
        <v>0</v>
      </c>
      <c r="AD16" s="252">
        <f>V16</f>
        <v>0.09</v>
      </c>
      <c r="AE16" s="253"/>
      <c r="AF16" s="252">
        <f>G16</f>
        <v>0</v>
      </c>
      <c r="AG16" s="253" t="s">
        <v>122</v>
      </c>
      <c r="AH16" s="253"/>
      <c r="AI16" s="253"/>
      <c r="AJ16" s="253"/>
      <c r="AK16" s="253"/>
      <c r="AL16" s="253"/>
      <c r="AM16" s="253"/>
      <c r="AN16" s="253"/>
      <c r="AO16" s="253"/>
      <c r="AP16" s="253"/>
      <c r="AQ16" s="253"/>
      <c r="AR16" s="253"/>
      <c r="AS16" s="253"/>
      <c r="AT16" s="253"/>
      <c r="AU16" s="253"/>
      <c r="AV16" s="25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</row>
    <row r="17" spans="1:60" ht="22.5" outlineLevel="1" x14ac:dyDescent="0.2">
      <c r="A17" s="243">
        <v>12</v>
      </c>
      <c r="B17" s="244" t="s">
        <v>123</v>
      </c>
      <c r="C17" s="267" t="s">
        <v>124</v>
      </c>
      <c r="D17" s="245" t="s">
        <v>113</v>
      </c>
      <c r="E17" s="246">
        <v>50</v>
      </c>
      <c r="F17" s="247">
        <f>H17+J17</f>
        <v>0</v>
      </c>
      <c r="G17" s="247">
        <f>ROUND(E17*F17,2)</f>
        <v>0</v>
      </c>
      <c r="H17" s="248"/>
      <c r="I17" s="249">
        <f>ROUND(E17*H17,2)</f>
        <v>0</v>
      </c>
      <c r="J17" s="250"/>
      <c r="K17" s="251">
        <f>ROUND(E17*J17,2)</f>
        <v>0</v>
      </c>
      <c r="L17" s="231">
        <v>21</v>
      </c>
      <c r="M17" s="231">
        <f>G17*(1+L17/100)</f>
        <v>0</v>
      </c>
      <c r="N17" s="231">
        <v>1.6000000000000001E-4</v>
      </c>
      <c r="O17" s="231">
        <f>ROUND(E17*N17,2)</f>
        <v>0.01</v>
      </c>
      <c r="P17" s="231">
        <v>0</v>
      </c>
      <c r="Q17" s="231">
        <f>ROUND(E17*P17,2)</f>
        <v>0</v>
      </c>
      <c r="R17" s="231"/>
      <c r="S17" s="231" t="s">
        <v>108</v>
      </c>
      <c r="T17" s="231" t="s">
        <v>102</v>
      </c>
      <c r="U17" s="231">
        <v>7.0000000000000007E-2</v>
      </c>
      <c r="V17" s="231">
        <f>ROUND(E17*U17,2)</f>
        <v>3.5</v>
      </c>
      <c r="W17" s="231"/>
      <c r="X17" s="231" t="s">
        <v>103</v>
      </c>
      <c r="Y17" s="252">
        <f>I17</f>
        <v>0</v>
      </c>
      <c r="Z17" s="252">
        <f>K17</f>
        <v>0</v>
      </c>
      <c r="AA17" s="252">
        <f>M17</f>
        <v>0</v>
      </c>
      <c r="AB17" s="252">
        <f>O17</f>
        <v>0.01</v>
      </c>
      <c r="AC17" s="252">
        <f>Q17</f>
        <v>0</v>
      </c>
      <c r="AD17" s="252">
        <f>V17</f>
        <v>3.5</v>
      </c>
      <c r="AE17" s="253"/>
      <c r="AF17" s="252">
        <f>G17</f>
        <v>0</v>
      </c>
      <c r="AG17" s="253" t="s">
        <v>104</v>
      </c>
      <c r="AH17" s="253"/>
      <c r="AI17" s="253"/>
      <c r="AJ17" s="253"/>
      <c r="AK17" s="253"/>
      <c r="AL17" s="253"/>
      <c r="AM17" s="253"/>
      <c r="AN17" s="253"/>
      <c r="AO17" s="253"/>
      <c r="AP17" s="253"/>
      <c r="AQ17" s="253"/>
      <c r="AR17" s="253"/>
      <c r="AS17" s="253"/>
      <c r="AT17" s="253"/>
      <c r="AU17" s="253"/>
      <c r="AV17" s="253"/>
      <c r="AW17" s="253"/>
      <c r="AX17" s="253"/>
      <c r="AY17" s="253"/>
      <c r="AZ17" s="253"/>
      <c r="BA17" s="253"/>
      <c r="BB17" s="253"/>
      <c r="BC17" s="253"/>
      <c r="BD17" s="253"/>
      <c r="BE17" s="253"/>
      <c r="BF17" s="253"/>
      <c r="BG17" s="253"/>
      <c r="BH17" s="253"/>
    </row>
    <row r="18" spans="1:60" ht="22.5" outlineLevel="1" x14ac:dyDescent="0.2">
      <c r="A18" s="243">
        <v>13</v>
      </c>
      <c r="B18" s="244" t="s">
        <v>125</v>
      </c>
      <c r="C18" s="267" t="s">
        <v>126</v>
      </c>
      <c r="D18" s="245" t="s">
        <v>113</v>
      </c>
      <c r="E18" s="246">
        <v>100</v>
      </c>
      <c r="F18" s="247">
        <f>H18+J18</f>
        <v>0</v>
      </c>
      <c r="G18" s="247">
        <f>ROUND(E18*F18,2)</f>
        <v>0</v>
      </c>
      <c r="H18" s="248"/>
      <c r="I18" s="249">
        <f>ROUND(E18*H18,2)</f>
        <v>0</v>
      </c>
      <c r="J18" s="250"/>
      <c r="K18" s="251">
        <f>ROUND(E18*J18,2)</f>
        <v>0</v>
      </c>
      <c r="L18" s="231">
        <v>21</v>
      </c>
      <c r="M18" s="231">
        <f>G18*(1+L18/100)</f>
        <v>0</v>
      </c>
      <c r="N18" s="231">
        <v>2.1000000000000001E-4</v>
      </c>
      <c r="O18" s="231">
        <f>ROUND(E18*N18,2)</f>
        <v>0.02</v>
      </c>
      <c r="P18" s="231">
        <v>0</v>
      </c>
      <c r="Q18" s="231">
        <f>ROUND(E18*P18,2)</f>
        <v>0</v>
      </c>
      <c r="R18" s="231"/>
      <c r="S18" s="231" t="s">
        <v>108</v>
      </c>
      <c r="T18" s="231" t="s">
        <v>102</v>
      </c>
      <c r="U18" s="231">
        <v>7.0000000000000007E-2</v>
      </c>
      <c r="V18" s="231">
        <f>ROUND(E18*U18,2)</f>
        <v>7</v>
      </c>
      <c r="W18" s="231"/>
      <c r="X18" s="231" t="s">
        <v>103</v>
      </c>
      <c r="Y18" s="252">
        <f>I18</f>
        <v>0</v>
      </c>
      <c r="Z18" s="252">
        <f>K18</f>
        <v>0</v>
      </c>
      <c r="AA18" s="252">
        <f>M18</f>
        <v>0</v>
      </c>
      <c r="AB18" s="252">
        <f>O18</f>
        <v>0.02</v>
      </c>
      <c r="AC18" s="252">
        <f>Q18</f>
        <v>0</v>
      </c>
      <c r="AD18" s="252">
        <f>V18</f>
        <v>7</v>
      </c>
      <c r="AE18" s="253"/>
      <c r="AF18" s="252">
        <f>G18</f>
        <v>0</v>
      </c>
      <c r="AG18" s="253" t="s">
        <v>104</v>
      </c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3"/>
      <c r="BF18" s="253"/>
      <c r="BG18" s="253"/>
      <c r="BH18" s="253"/>
    </row>
    <row r="19" spans="1:60" ht="22.5" outlineLevel="1" x14ac:dyDescent="0.2">
      <c r="A19" s="243">
        <v>14</v>
      </c>
      <c r="B19" s="244" t="s">
        <v>127</v>
      </c>
      <c r="C19" s="267" t="s">
        <v>128</v>
      </c>
      <c r="D19" s="245" t="s">
        <v>113</v>
      </c>
      <c r="E19" s="246">
        <v>35</v>
      </c>
      <c r="F19" s="247">
        <f>H19+J19</f>
        <v>0</v>
      </c>
      <c r="G19" s="247">
        <f>ROUND(E19*F19,2)</f>
        <v>0</v>
      </c>
      <c r="H19" s="248"/>
      <c r="I19" s="249">
        <f>ROUND(E19*H19,2)</f>
        <v>0</v>
      </c>
      <c r="J19" s="250"/>
      <c r="K19" s="251">
        <f>ROUND(E19*J19,2)</f>
        <v>0</v>
      </c>
      <c r="L19" s="231">
        <v>21</v>
      </c>
      <c r="M19" s="231">
        <f>G19*(1+L19/100)</f>
        <v>0</v>
      </c>
      <c r="N19" s="231">
        <v>1.1999999999999999E-3</v>
      </c>
      <c r="O19" s="231">
        <f>ROUND(E19*N19,2)</f>
        <v>0.04</v>
      </c>
      <c r="P19" s="231">
        <v>0</v>
      </c>
      <c r="Q19" s="231">
        <f>ROUND(E19*P19,2)</f>
        <v>0</v>
      </c>
      <c r="R19" s="231"/>
      <c r="S19" s="231" t="s">
        <v>108</v>
      </c>
      <c r="T19" s="231" t="s">
        <v>102</v>
      </c>
      <c r="U19" s="231">
        <v>8.9649999999999994E-2</v>
      </c>
      <c r="V19" s="231">
        <f>ROUND(E19*U19,2)</f>
        <v>3.14</v>
      </c>
      <c r="W19" s="231"/>
      <c r="X19" s="231" t="s">
        <v>103</v>
      </c>
      <c r="Y19" s="252">
        <f>I19</f>
        <v>0</v>
      </c>
      <c r="Z19" s="252">
        <f>K19</f>
        <v>0</v>
      </c>
      <c r="AA19" s="252">
        <f>M19</f>
        <v>0</v>
      </c>
      <c r="AB19" s="252">
        <f>O19</f>
        <v>0.04</v>
      </c>
      <c r="AC19" s="252">
        <f>Q19</f>
        <v>0</v>
      </c>
      <c r="AD19" s="252">
        <f>V19</f>
        <v>3.14</v>
      </c>
      <c r="AE19" s="253"/>
      <c r="AF19" s="252">
        <f>G19</f>
        <v>0</v>
      </c>
      <c r="AG19" s="253" t="s">
        <v>104</v>
      </c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</row>
    <row r="20" spans="1:60" outlineLevel="1" x14ac:dyDescent="0.2">
      <c r="A20" s="243">
        <v>16</v>
      </c>
      <c r="B20" s="244" t="s">
        <v>129</v>
      </c>
      <c r="C20" s="267" t="s">
        <v>130</v>
      </c>
      <c r="D20" s="245" t="s">
        <v>107</v>
      </c>
      <c r="E20" s="246">
        <v>6</v>
      </c>
      <c r="F20" s="247">
        <f>H20+J20</f>
        <v>0</v>
      </c>
      <c r="G20" s="247">
        <f>ROUND(E20*F20,2)</f>
        <v>0</v>
      </c>
      <c r="H20" s="248"/>
      <c r="I20" s="249">
        <f>ROUND(E20*H20,2)</f>
        <v>0</v>
      </c>
      <c r="J20" s="250"/>
      <c r="K20" s="251">
        <f>ROUND(E20*J20,2)</f>
        <v>0</v>
      </c>
      <c r="L20" s="231">
        <v>21</v>
      </c>
      <c r="M20" s="231">
        <f>G20*(1+L20/100)</f>
        <v>0</v>
      </c>
      <c r="N20" s="231">
        <v>1.2E-4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108</v>
      </c>
      <c r="T20" s="231" t="s">
        <v>102</v>
      </c>
      <c r="U20" s="231">
        <v>0.33</v>
      </c>
      <c r="V20" s="231">
        <f>ROUND(E20*U20,2)</f>
        <v>1.98</v>
      </c>
      <c r="W20" s="231"/>
      <c r="X20" s="231" t="s">
        <v>103</v>
      </c>
      <c r="Y20" s="252">
        <f>I20</f>
        <v>0</v>
      </c>
      <c r="Z20" s="252">
        <f>K20</f>
        <v>0</v>
      </c>
      <c r="AA20" s="252">
        <f>M20</f>
        <v>0</v>
      </c>
      <c r="AB20" s="252">
        <f>O20</f>
        <v>0</v>
      </c>
      <c r="AC20" s="252">
        <f>Q20</f>
        <v>0</v>
      </c>
      <c r="AD20" s="252">
        <f>V20</f>
        <v>1.98</v>
      </c>
      <c r="AE20" s="253"/>
      <c r="AF20" s="252">
        <f>G20</f>
        <v>0</v>
      </c>
      <c r="AG20" s="253" t="s">
        <v>104</v>
      </c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</row>
    <row r="21" spans="1:60" ht="22.5" outlineLevel="1" x14ac:dyDescent="0.2">
      <c r="A21" s="243">
        <v>60</v>
      </c>
      <c r="B21" s="244" t="s">
        <v>131</v>
      </c>
      <c r="C21" s="267" t="s">
        <v>132</v>
      </c>
      <c r="D21" s="245" t="s">
        <v>107</v>
      </c>
      <c r="E21" s="246">
        <v>2</v>
      </c>
      <c r="F21" s="247">
        <f>H21+J21</f>
        <v>0</v>
      </c>
      <c r="G21" s="247">
        <f>ROUND(E21*F21,2)</f>
        <v>0</v>
      </c>
      <c r="H21" s="248"/>
      <c r="I21" s="249">
        <f>ROUND(E21*H21,2)</f>
        <v>0</v>
      </c>
      <c r="J21" s="250"/>
      <c r="K21" s="251">
        <f>ROUND(E21*J21,2)</f>
        <v>0</v>
      </c>
      <c r="L21" s="231">
        <v>21</v>
      </c>
      <c r="M21" s="231">
        <f>G21*(1+L21/100)</f>
        <v>0</v>
      </c>
      <c r="N21" s="231">
        <v>7.79E-3</v>
      </c>
      <c r="O21" s="231">
        <f>ROUND(E21*N21,2)</f>
        <v>0.02</v>
      </c>
      <c r="P21" s="231">
        <v>0</v>
      </c>
      <c r="Q21" s="231">
        <f>ROUND(E21*P21,2)</f>
        <v>0</v>
      </c>
      <c r="R21" s="231"/>
      <c r="S21" s="231" t="s">
        <v>108</v>
      </c>
      <c r="T21" s="231" t="s">
        <v>102</v>
      </c>
      <c r="U21" s="231">
        <v>1.921</v>
      </c>
      <c r="V21" s="231">
        <f>ROUND(E21*U21,2)</f>
        <v>3.84</v>
      </c>
      <c r="W21" s="231"/>
      <c r="X21" s="231" t="s">
        <v>103</v>
      </c>
      <c r="Y21" s="252">
        <f>I21</f>
        <v>0</v>
      </c>
      <c r="Z21" s="252">
        <f>K21</f>
        <v>0</v>
      </c>
      <c r="AA21" s="252">
        <f>M21</f>
        <v>0</v>
      </c>
      <c r="AB21" s="252">
        <f>O21</f>
        <v>0.02</v>
      </c>
      <c r="AC21" s="252">
        <f>Q21</f>
        <v>0</v>
      </c>
      <c r="AD21" s="252">
        <f>V21</f>
        <v>3.84</v>
      </c>
      <c r="AE21" s="253"/>
      <c r="AF21" s="252">
        <f>G21</f>
        <v>0</v>
      </c>
      <c r="AG21" s="253" t="s">
        <v>104</v>
      </c>
      <c r="AH21" s="253"/>
      <c r="AI21" s="253"/>
      <c r="AJ21" s="253"/>
      <c r="AK21" s="253"/>
      <c r="AL21" s="253"/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</row>
    <row r="22" spans="1:60" x14ac:dyDescent="0.2">
      <c r="A22" s="235" t="s">
        <v>96</v>
      </c>
      <c r="B22" s="236" t="s">
        <v>59</v>
      </c>
      <c r="C22" s="266" t="s">
        <v>60</v>
      </c>
      <c r="D22" s="237"/>
      <c r="E22" s="238"/>
      <c r="F22" s="239"/>
      <c r="G22" s="239">
        <f>SUM(AF23:AF24)</f>
        <v>0</v>
      </c>
      <c r="H22" s="240"/>
      <c r="I22" s="241">
        <f>SUM(Y23:Y24)</f>
        <v>0</v>
      </c>
      <c r="J22" s="239"/>
      <c r="K22" s="242">
        <f>SUM(Z23:Z24)</f>
        <v>0</v>
      </c>
      <c r="L22" s="234"/>
      <c r="M22" s="234">
        <f>SUM(AA23:AA24)</f>
        <v>0</v>
      </c>
      <c r="N22" s="234"/>
      <c r="O22" s="234">
        <f>SUM(AB23:AB24)</f>
        <v>0</v>
      </c>
      <c r="P22" s="234"/>
      <c r="Q22" s="234">
        <f>SUM(AC23:AC24)</f>
        <v>0</v>
      </c>
      <c r="R22" s="234"/>
      <c r="S22" s="234"/>
      <c r="T22" s="234"/>
      <c r="U22" s="234"/>
      <c r="V22" s="234">
        <f>SUM(AD23:AD24)</f>
        <v>3.96</v>
      </c>
      <c r="W22" s="234"/>
      <c r="X22" s="234"/>
      <c r="AG22" t="s">
        <v>97</v>
      </c>
    </row>
    <row r="23" spans="1:60" outlineLevel="1" x14ac:dyDescent="0.2">
      <c r="A23" s="243">
        <v>11</v>
      </c>
      <c r="B23" s="244" t="s">
        <v>133</v>
      </c>
      <c r="C23" s="267" t="s">
        <v>134</v>
      </c>
      <c r="D23" s="245" t="s">
        <v>107</v>
      </c>
      <c r="E23" s="246">
        <v>6</v>
      </c>
      <c r="F23" s="247">
        <f>H23+J23</f>
        <v>0</v>
      </c>
      <c r="G23" s="247">
        <f>ROUND(E23*F23,2)</f>
        <v>0</v>
      </c>
      <c r="H23" s="248"/>
      <c r="I23" s="249">
        <f>ROUND(E23*H23,2)</f>
        <v>0</v>
      </c>
      <c r="J23" s="250"/>
      <c r="K23" s="25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108</v>
      </c>
      <c r="T23" s="231" t="s">
        <v>102</v>
      </c>
      <c r="U23" s="231">
        <v>0.66</v>
      </c>
      <c r="V23" s="231">
        <f>ROUND(E23*U23,2)</f>
        <v>3.96</v>
      </c>
      <c r="W23" s="231"/>
      <c r="X23" s="231" t="s">
        <v>103</v>
      </c>
      <c r="Y23" s="252">
        <f>I23</f>
        <v>0</v>
      </c>
      <c r="Z23" s="252">
        <f>K23</f>
        <v>0</v>
      </c>
      <c r="AA23" s="252">
        <f>M23</f>
        <v>0</v>
      </c>
      <c r="AB23" s="252">
        <f>O23</f>
        <v>0</v>
      </c>
      <c r="AC23" s="252">
        <f>Q23</f>
        <v>0</v>
      </c>
      <c r="AD23" s="252">
        <f>V23</f>
        <v>3.96</v>
      </c>
      <c r="AE23" s="253"/>
      <c r="AF23" s="252">
        <f>G23</f>
        <v>0</v>
      </c>
      <c r="AG23" s="253" t="s">
        <v>104</v>
      </c>
      <c r="AH23" s="253"/>
      <c r="AI23" s="253"/>
      <c r="AJ23" s="253"/>
      <c r="AK23" s="253"/>
      <c r="AL23" s="253"/>
      <c r="AM23" s="253"/>
      <c r="AN23" s="253"/>
      <c r="AO23" s="253"/>
      <c r="AP23" s="253"/>
      <c r="AQ23" s="253"/>
      <c r="AR23" s="253"/>
      <c r="AS23" s="253"/>
      <c r="AT23" s="253"/>
      <c r="AU23" s="253"/>
      <c r="AV23" s="253"/>
      <c r="AW23" s="253"/>
      <c r="AX23" s="253"/>
      <c r="AY23" s="253"/>
      <c r="AZ23" s="253"/>
      <c r="BA23" s="253"/>
      <c r="BB23" s="253"/>
      <c r="BC23" s="253"/>
      <c r="BD23" s="253"/>
      <c r="BE23" s="253"/>
      <c r="BF23" s="253"/>
      <c r="BG23" s="253"/>
      <c r="BH23" s="253"/>
    </row>
    <row r="24" spans="1:60" outlineLevel="1" x14ac:dyDescent="0.2">
      <c r="A24" s="243">
        <v>15</v>
      </c>
      <c r="B24" s="244" t="s">
        <v>135</v>
      </c>
      <c r="C24" s="267" t="s">
        <v>136</v>
      </c>
      <c r="D24" s="245" t="s">
        <v>100</v>
      </c>
      <c r="E24" s="246">
        <v>6</v>
      </c>
      <c r="F24" s="247">
        <f>H24+J24</f>
        <v>0</v>
      </c>
      <c r="G24" s="247">
        <f>ROUND(E24*F24,2)</f>
        <v>0</v>
      </c>
      <c r="H24" s="248"/>
      <c r="I24" s="249">
        <f>ROUND(E24*H24,2)</f>
        <v>0</v>
      </c>
      <c r="J24" s="250"/>
      <c r="K24" s="251">
        <f>ROUND(E24*J24,2)</f>
        <v>0</v>
      </c>
      <c r="L24" s="231">
        <v>21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101</v>
      </c>
      <c r="T24" s="231" t="s">
        <v>102</v>
      </c>
      <c r="U24" s="231">
        <v>0</v>
      </c>
      <c r="V24" s="231">
        <f>ROUND(E24*U24,2)</f>
        <v>0</v>
      </c>
      <c r="W24" s="231"/>
      <c r="X24" s="231" t="s">
        <v>137</v>
      </c>
      <c r="Y24" s="252">
        <f>I24</f>
        <v>0</v>
      </c>
      <c r="Z24" s="252">
        <f>K24</f>
        <v>0</v>
      </c>
      <c r="AA24" s="252">
        <f>M24</f>
        <v>0</v>
      </c>
      <c r="AB24" s="252">
        <f>O24</f>
        <v>0</v>
      </c>
      <c r="AC24" s="252">
        <f>Q24</f>
        <v>0</v>
      </c>
      <c r="AD24" s="252">
        <f>V24</f>
        <v>0</v>
      </c>
      <c r="AE24" s="253"/>
      <c r="AF24" s="252">
        <f>G24</f>
        <v>0</v>
      </c>
      <c r="AG24" s="253" t="s">
        <v>138</v>
      </c>
      <c r="AH24" s="253"/>
      <c r="AI24" s="253"/>
      <c r="AJ24" s="253"/>
      <c r="AK24" s="253"/>
      <c r="AL24" s="253"/>
      <c r="AM24" s="253"/>
      <c r="AN24" s="253"/>
      <c r="AO24" s="253"/>
      <c r="AP24" s="253"/>
      <c r="AQ24" s="253"/>
      <c r="AR24" s="253"/>
      <c r="AS24" s="253"/>
      <c r="AT24" s="253"/>
      <c r="AU24" s="253"/>
      <c r="AV24" s="25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</row>
    <row r="25" spans="1:60" x14ac:dyDescent="0.2">
      <c r="A25" s="235" t="s">
        <v>96</v>
      </c>
      <c r="B25" s="236" t="s">
        <v>61</v>
      </c>
      <c r="C25" s="266" t="s">
        <v>62</v>
      </c>
      <c r="D25" s="237"/>
      <c r="E25" s="238"/>
      <c r="F25" s="239"/>
      <c r="G25" s="239">
        <f>SUM(AF26:AF27)</f>
        <v>0</v>
      </c>
      <c r="H25" s="240"/>
      <c r="I25" s="241">
        <f>SUM(Y26:Y27)</f>
        <v>0</v>
      </c>
      <c r="J25" s="239"/>
      <c r="K25" s="242">
        <f>SUM(Z26:Z27)</f>
        <v>0</v>
      </c>
      <c r="L25" s="234"/>
      <c r="M25" s="234">
        <f>SUM(AA26:AA27)</f>
        <v>0</v>
      </c>
      <c r="N25" s="234"/>
      <c r="O25" s="234">
        <f>SUM(AB26:AB27)</f>
        <v>0</v>
      </c>
      <c r="P25" s="234"/>
      <c r="Q25" s="234">
        <f>SUM(AC26:AC27)</f>
        <v>0</v>
      </c>
      <c r="R25" s="234"/>
      <c r="S25" s="234"/>
      <c r="T25" s="234"/>
      <c r="U25" s="234"/>
      <c r="V25" s="234">
        <f>SUM(AD26:AD27)</f>
        <v>1.38</v>
      </c>
      <c r="W25" s="234"/>
      <c r="X25" s="234"/>
      <c r="AG25" t="s">
        <v>97</v>
      </c>
    </row>
    <row r="26" spans="1:60" ht="22.5" outlineLevel="1" x14ac:dyDescent="0.2">
      <c r="A26" s="243">
        <v>9</v>
      </c>
      <c r="B26" s="244" t="s">
        <v>139</v>
      </c>
      <c r="C26" s="267" t="s">
        <v>140</v>
      </c>
      <c r="D26" s="245" t="s">
        <v>107</v>
      </c>
      <c r="E26" s="246">
        <v>1</v>
      </c>
      <c r="F26" s="247">
        <f>H26+J26</f>
        <v>0</v>
      </c>
      <c r="G26" s="247">
        <f>ROUND(E26*F26,2)</f>
        <v>0</v>
      </c>
      <c r="H26" s="248"/>
      <c r="I26" s="249">
        <f>ROUND(E26*H26,2)</f>
        <v>0</v>
      </c>
      <c r="J26" s="250"/>
      <c r="K26" s="251">
        <f>ROUND(E26*J26,2)</f>
        <v>0</v>
      </c>
      <c r="L26" s="231">
        <v>21</v>
      </c>
      <c r="M26" s="231">
        <f>G26*(1+L26/100)</f>
        <v>0</v>
      </c>
      <c r="N26" s="231">
        <v>1.1E-4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108</v>
      </c>
      <c r="T26" s="231" t="s">
        <v>102</v>
      </c>
      <c r="U26" s="231">
        <v>0.13</v>
      </c>
      <c r="V26" s="231">
        <f>ROUND(E26*U26,2)</f>
        <v>0.13</v>
      </c>
      <c r="W26" s="231"/>
      <c r="X26" s="231" t="s">
        <v>103</v>
      </c>
      <c r="Y26" s="252">
        <f>I26</f>
        <v>0</v>
      </c>
      <c r="Z26" s="252">
        <f>K26</f>
        <v>0</v>
      </c>
      <c r="AA26" s="252">
        <f>M26</f>
        <v>0</v>
      </c>
      <c r="AB26" s="252">
        <f>O26</f>
        <v>0</v>
      </c>
      <c r="AC26" s="252">
        <f>Q26</f>
        <v>0</v>
      </c>
      <c r="AD26" s="252">
        <f>V26</f>
        <v>0.13</v>
      </c>
      <c r="AE26" s="253"/>
      <c r="AF26" s="252">
        <f>G26</f>
        <v>0</v>
      </c>
      <c r="AG26" s="253" t="s">
        <v>104</v>
      </c>
      <c r="AH26" s="253"/>
      <c r="AI26" s="253"/>
      <c r="AJ26" s="253"/>
      <c r="AK26" s="253"/>
      <c r="AL26" s="253"/>
      <c r="AM26" s="253"/>
      <c r="AN26" s="253"/>
      <c r="AO26" s="253"/>
      <c r="AP26" s="253"/>
      <c r="AQ26" s="253"/>
      <c r="AR26" s="253"/>
      <c r="AS26" s="253"/>
      <c r="AT26" s="253"/>
      <c r="AU26" s="253"/>
      <c r="AV26" s="253"/>
      <c r="AW26" s="253"/>
      <c r="AX26" s="253"/>
      <c r="AY26" s="253"/>
      <c r="AZ26" s="253"/>
      <c r="BA26" s="253"/>
      <c r="BB26" s="253"/>
      <c r="BC26" s="253"/>
      <c r="BD26" s="253"/>
      <c r="BE26" s="253"/>
      <c r="BF26" s="253"/>
      <c r="BG26" s="253"/>
      <c r="BH26" s="253"/>
    </row>
    <row r="27" spans="1:60" ht="33.75" outlineLevel="1" x14ac:dyDescent="0.2">
      <c r="A27" s="243">
        <v>10</v>
      </c>
      <c r="B27" s="244" t="s">
        <v>141</v>
      </c>
      <c r="C27" s="267" t="s">
        <v>142</v>
      </c>
      <c r="D27" s="245" t="s">
        <v>107</v>
      </c>
      <c r="E27" s="246">
        <v>5</v>
      </c>
      <c r="F27" s="247">
        <f>H27+J27</f>
        <v>0</v>
      </c>
      <c r="G27" s="247">
        <f>ROUND(E27*F27,2)</f>
        <v>0</v>
      </c>
      <c r="H27" s="248"/>
      <c r="I27" s="249">
        <f>ROUND(E27*H27,2)</f>
        <v>0</v>
      </c>
      <c r="J27" s="250"/>
      <c r="K27" s="251">
        <f>ROUND(E27*J27,2)</f>
        <v>0</v>
      </c>
      <c r="L27" s="231">
        <v>21</v>
      </c>
      <c r="M27" s="231">
        <f>G27*(1+L27/100)</f>
        <v>0</v>
      </c>
      <c r="N27" s="231">
        <v>5.0000000000000002E-5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 t="s">
        <v>108</v>
      </c>
      <c r="T27" s="231" t="s">
        <v>102</v>
      </c>
      <c r="U27" s="231">
        <v>0.249</v>
      </c>
      <c r="V27" s="231">
        <f>ROUND(E27*U27,2)</f>
        <v>1.25</v>
      </c>
      <c r="W27" s="231"/>
      <c r="X27" s="231" t="s">
        <v>103</v>
      </c>
      <c r="Y27" s="252">
        <f>I27</f>
        <v>0</v>
      </c>
      <c r="Z27" s="252">
        <f>K27</f>
        <v>0</v>
      </c>
      <c r="AA27" s="252">
        <f>M27</f>
        <v>0</v>
      </c>
      <c r="AB27" s="252">
        <f>O27</f>
        <v>0</v>
      </c>
      <c r="AC27" s="252">
        <f>Q27</f>
        <v>0</v>
      </c>
      <c r="AD27" s="252">
        <f>V27</f>
        <v>1.25</v>
      </c>
      <c r="AE27" s="253"/>
      <c r="AF27" s="252">
        <f>G27</f>
        <v>0</v>
      </c>
      <c r="AG27" s="253" t="s">
        <v>104</v>
      </c>
      <c r="AH27" s="253"/>
      <c r="AI27" s="253"/>
      <c r="AJ27" s="253"/>
      <c r="AK27" s="253"/>
      <c r="AL27" s="253"/>
      <c r="AM27" s="253"/>
      <c r="AN27" s="253"/>
      <c r="AO27" s="253"/>
      <c r="AP27" s="253"/>
      <c r="AQ27" s="253"/>
      <c r="AR27" s="253"/>
      <c r="AS27" s="253"/>
      <c r="AT27" s="253"/>
      <c r="AU27" s="253"/>
      <c r="AV27" s="253"/>
      <c r="AW27" s="253"/>
      <c r="AX27" s="253"/>
      <c r="AY27" s="253"/>
      <c r="AZ27" s="253"/>
      <c r="BA27" s="253"/>
      <c r="BB27" s="253"/>
      <c r="BC27" s="253"/>
      <c r="BD27" s="253"/>
      <c r="BE27" s="253"/>
      <c r="BF27" s="253"/>
      <c r="BG27" s="253"/>
      <c r="BH27" s="253"/>
    </row>
    <row r="28" spans="1:60" x14ac:dyDescent="0.2">
      <c r="A28" s="235" t="s">
        <v>96</v>
      </c>
      <c r="B28" s="236" t="s">
        <v>63</v>
      </c>
      <c r="C28" s="266" t="s">
        <v>30</v>
      </c>
      <c r="D28" s="237"/>
      <c r="E28" s="238"/>
      <c r="F28" s="239"/>
      <c r="G28" s="239">
        <f>SUM(AF29:AF34)</f>
        <v>0</v>
      </c>
      <c r="H28" s="240"/>
      <c r="I28" s="241">
        <f>SUM(Y29:Y34)</f>
        <v>0</v>
      </c>
      <c r="J28" s="239"/>
      <c r="K28" s="242">
        <f>SUM(Z29:Z34)</f>
        <v>0</v>
      </c>
      <c r="L28" s="234"/>
      <c r="M28" s="234">
        <f>SUM(AA29:AA34)</f>
        <v>0</v>
      </c>
      <c r="N28" s="234"/>
      <c r="O28" s="234">
        <f>SUM(AB29:AB34)</f>
        <v>0</v>
      </c>
      <c r="P28" s="234"/>
      <c r="Q28" s="234">
        <f>SUM(AC29:AC34)</f>
        <v>0</v>
      </c>
      <c r="R28" s="234"/>
      <c r="S28" s="234"/>
      <c r="T28" s="234"/>
      <c r="U28" s="234"/>
      <c r="V28" s="234">
        <f>SUM(AD29:AD34)</f>
        <v>10</v>
      </c>
      <c r="W28" s="234"/>
      <c r="X28" s="234"/>
      <c r="AG28" t="s">
        <v>97</v>
      </c>
    </row>
    <row r="29" spans="1:60" outlineLevel="1" x14ac:dyDescent="0.2">
      <c r="A29" s="243">
        <v>17</v>
      </c>
      <c r="B29" s="244" t="s">
        <v>143</v>
      </c>
      <c r="C29" s="267" t="s">
        <v>144</v>
      </c>
      <c r="D29" s="245" t="s">
        <v>145</v>
      </c>
      <c r="E29" s="246">
        <v>10</v>
      </c>
      <c r="F29" s="247">
        <f>H29+J29</f>
        <v>0</v>
      </c>
      <c r="G29" s="247">
        <f>ROUND(E29*F29,2)</f>
        <v>0</v>
      </c>
      <c r="H29" s="248"/>
      <c r="I29" s="249">
        <f>ROUND(E29*H29,2)</f>
        <v>0</v>
      </c>
      <c r="J29" s="250"/>
      <c r="K29" s="251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 t="s">
        <v>108</v>
      </c>
      <c r="T29" s="231" t="s">
        <v>102</v>
      </c>
      <c r="U29" s="231">
        <v>1</v>
      </c>
      <c r="V29" s="231">
        <f>ROUND(E29*U29,2)</f>
        <v>10</v>
      </c>
      <c r="W29" s="231"/>
      <c r="X29" s="231" t="s">
        <v>103</v>
      </c>
      <c r="Y29" s="252">
        <f>I29</f>
        <v>0</v>
      </c>
      <c r="Z29" s="252">
        <f>K29</f>
        <v>0</v>
      </c>
      <c r="AA29" s="252">
        <f>M29</f>
        <v>0</v>
      </c>
      <c r="AB29" s="252">
        <f>O29</f>
        <v>0</v>
      </c>
      <c r="AC29" s="252">
        <f>Q29</f>
        <v>0</v>
      </c>
      <c r="AD29" s="252">
        <f>V29</f>
        <v>10</v>
      </c>
      <c r="AE29" s="253"/>
      <c r="AF29" s="252">
        <f>G29</f>
        <v>0</v>
      </c>
      <c r="AG29" s="253" t="s">
        <v>104</v>
      </c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3"/>
      <c r="BA29" s="253"/>
      <c r="BB29" s="253"/>
      <c r="BC29" s="253"/>
      <c r="BD29" s="253"/>
      <c r="BE29" s="253"/>
      <c r="BF29" s="253"/>
      <c r="BG29" s="253"/>
      <c r="BH29" s="253"/>
    </row>
    <row r="30" spans="1:60" outlineLevel="1" x14ac:dyDescent="0.2">
      <c r="A30" s="243">
        <v>59</v>
      </c>
      <c r="B30" s="244" t="s">
        <v>146</v>
      </c>
      <c r="C30" s="267" t="s">
        <v>147</v>
      </c>
      <c r="D30" s="245" t="s">
        <v>148</v>
      </c>
      <c r="E30" s="246">
        <v>1</v>
      </c>
      <c r="F30" s="247">
        <f>H30+J30</f>
        <v>0</v>
      </c>
      <c r="G30" s="247">
        <f>ROUND(E30*F30,2)</f>
        <v>0</v>
      </c>
      <c r="H30" s="248"/>
      <c r="I30" s="249">
        <f>ROUND(E30*H30,2)</f>
        <v>0</v>
      </c>
      <c r="J30" s="250"/>
      <c r="K30" s="251">
        <f>ROUND(E30*J30,2)</f>
        <v>0</v>
      </c>
      <c r="L30" s="231">
        <v>21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101</v>
      </c>
      <c r="T30" s="231" t="s">
        <v>102</v>
      </c>
      <c r="U30" s="231">
        <v>0</v>
      </c>
      <c r="V30" s="231">
        <f>ROUND(E30*U30,2)</f>
        <v>0</v>
      </c>
      <c r="W30" s="231"/>
      <c r="X30" s="231" t="s">
        <v>149</v>
      </c>
      <c r="Y30" s="252">
        <f>I30</f>
        <v>0</v>
      </c>
      <c r="Z30" s="252">
        <f>K30</f>
        <v>0</v>
      </c>
      <c r="AA30" s="252">
        <f>M30</f>
        <v>0</v>
      </c>
      <c r="AB30" s="252">
        <f>O30</f>
        <v>0</v>
      </c>
      <c r="AC30" s="252">
        <f>Q30</f>
        <v>0</v>
      </c>
      <c r="AD30" s="252">
        <f>V30</f>
        <v>0</v>
      </c>
      <c r="AE30" s="253"/>
      <c r="AF30" s="252">
        <f>G30</f>
        <v>0</v>
      </c>
      <c r="AG30" s="253" t="s">
        <v>150</v>
      </c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</row>
    <row r="31" spans="1:60" outlineLevel="1" x14ac:dyDescent="0.2">
      <c r="A31" s="254">
        <v>61</v>
      </c>
      <c r="B31" s="255" t="s">
        <v>151</v>
      </c>
      <c r="C31" s="268" t="s">
        <v>152</v>
      </c>
      <c r="D31" s="256" t="s">
        <v>153</v>
      </c>
      <c r="E31" s="257">
        <v>1</v>
      </c>
      <c r="F31" s="258">
        <f>H31+J31</f>
        <v>0</v>
      </c>
      <c r="G31" s="258">
        <f>ROUND(E31*F31,2)</f>
        <v>0</v>
      </c>
      <c r="H31" s="259"/>
      <c r="I31" s="260">
        <f>ROUND(E31*H31,2)</f>
        <v>0</v>
      </c>
      <c r="J31" s="261"/>
      <c r="K31" s="262">
        <f>ROUND(E31*J31,2)</f>
        <v>0</v>
      </c>
      <c r="L31" s="231">
        <v>21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108</v>
      </c>
      <c r="T31" s="231" t="s">
        <v>102</v>
      </c>
      <c r="U31" s="231">
        <v>0</v>
      </c>
      <c r="V31" s="231">
        <f>ROUND(E31*U31,2)</f>
        <v>0</v>
      </c>
      <c r="W31" s="231"/>
      <c r="X31" s="231" t="s">
        <v>149</v>
      </c>
      <c r="Y31" s="252">
        <f>I31</f>
        <v>0</v>
      </c>
      <c r="Z31" s="252">
        <f>K31</f>
        <v>0</v>
      </c>
      <c r="AA31" s="252">
        <f>M31</f>
        <v>0</v>
      </c>
      <c r="AB31" s="252">
        <f>O31</f>
        <v>0</v>
      </c>
      <c r="AC31" s="252">
        <f>Q31</f>
        <v>0</v>
      </c>
      <c r="AD31" s="252">
        <f>V31</f>
        <v>0</v>
      </c>
      <c r="AE31" s="253"/>
      <c r="AF31" s="252">
        <f>G31</f>
        <v>0</v>
      </c>
      <c r="AG31" s="253" t="s">
        <v>150</v>
      </c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</row>
    <row r="32" spans="1:60" outlineLevel="1" x14ac:dyDescent="0.2">
      <c r="A32" s="229"/>
      <c r="B32" s="230"/>
      <c r="C32" s="269" t="s">
        <v>154</v>
      </c>
      <c r="D32" s="263"/>
      <c r="E32" s="263"/>
      <c r="F32" s="263"/>
      <c r="G32" s="263"/>
      <c r="H32" s="232"/>
      <c r="I32" s="233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53"/>
      <c r="Z32" s="253"/>
      <c r="AA32" s="253"/>
      <c r="AB32" s="253"/>
      <c r="AC32" s="253"/>
      <c r="AD32" s="253"/>
      <c r="AE32" s="253"/>
      <c r="AF32" s="253"/>
      <c r="AG32" s="253" t="s">
        <v>117</v>
      </c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</row>
    <row r="33" spans="1:60" outlineLevel="1" x14ac:dyDescent="0.2">
      <c r="A33" s="254">
        <v>62</v>
      </c>
      <c r="B33" s="255" t="s">
        <v>155</v>
      </c>
      <c r="C33" s="268" t="s">
        <v>156</v>
      </c>
      <c r="D33" s="256" t="s">
        <v>153</v>
      </c>
      <c r="E33" s="257">
        <v>1</v>
      </c>
      <c r="F33" s="258">
        <f>H33+J33</f>
        <v>0</v>
      </c>
      <c r="G33" s="258">
        <f>ROUND(E33*F33,2)</f>
        <v>0</v>
      </c>
      <c r="H33" s="259"/>
      <c r="I33" s="260">
        <f>ROUND(E33*H33,2)</f>
        <v>0</v>
      </c>
      <c r="J33" s="261"/>
      <c r="K33" s="262">
        <f>ROUND(E33*J33,2)</f>
        <v>0</v>
      </c>
      <c r="L33" s="231">
        <v>21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 t="s">
        <v>108</v>
      </c>
      <c r="T33" s="231" t="s">
        <v>102</v>
      </c>
      <c r="U33" s="231">
        <v>0</v>
      </c>
      <c r="V33" s="231">
        <f>ROUND(E33*U33,2)</f>
        <v>0</v>
      </c>
      <c r="W33" s="231"/>
      <c r="X33" s="231" t="s">
        <v>149</v>
      </c>
      <c r="Y33" s="252">
        <f>I33</f>
        <v>0</v>
      </c>
      <c r="Z33" s="252">
        <f>K33</f>
        <v>0</v>
      </c>
      <c r="AA33" s="252">
        <f>M33</f>
        <v>0</v>
      </c>
      <c r="AB33" s="252">
        <f>O33</f>
        <v>0</v>
      </c>
      <c r="AC33" s="252">
        <f>Q33</f>
        <v>0</v>
      </c>
      <c r="AD33" s="252">
        <f>V33</f>
        <v>0</v>
      </c>
      <c r="AE33" s="253"/>
      <c r="AF33" s="252">
        <f>G33</f>
        <v>0</v>
      </c>
      <c r="AG33" s="253" t="s">
        <v>150</v>
      </c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</row>
    <row r="34" spans="1:60" ht="22.5" outlineLevel="1" x14ac:dyDescent="0.2">
      <c r="A34" s="229"/>
      <c r="B34" s="230"/>
      <c r="C34" s="269" t="s">
        <v>157</v>
      </c>
      <c r="D34" s="263"/>
      <c r="E34" s="263"/>
      <c r="F34" s="263"/>
      <c r="G34" s="263"/>
      <c r="H34" s="232"/>
      <c r="I34" s="233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53"/>
      <c r="Z34" s="253"/>
      <c r="AA34" s="253"/>
      <c r="AB34" s="253"/>
      <c r="AC34" s="253"/>
      <c r="AD34" s="253"/>
      <c r="AE34" s="253"/>
      <c r="AF34" s="253"/>
      <c r="AG34" s="253" t="s">
        <v>117</v>
      </c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64" t="str">
        <f>C34</f>
        <v>Náklady na vyhotovení dokumentace skutečného provedení stavby a její předání objednateli v požadované formě a požadovaném počtu.</v>
      </c>
      <c r="BB34" s="253"/>
      <c r="BC34" s="253"/>
      <c r="BD34" s="253"/>
      <c r="BE34" s="253"/>
      <c r="BF34" s="253"/>
      <c r="BG34" s="253"/>
      <c r="BH34" s="253"/>
    </row>
    <row r="35" spans="1:60" x14ac:dyDescent="0.2">
      <c r="A35" s="235" t="s">
        <v>96</v>
      </c>
      <c r="B35" s="236" t="s">
        <v>64</v>
      </c>
      <c r="C35" s="266" t="s">
        <v>65</v>
      </c>
      <c r="D35" s="237"/>
      <c r="E35" s="238"/>
      <c r="F35" s="239"/>
      <c r="G35" s="239">
        <f>SUM(AF36:AF41)</f>
        <v>0</v>
      </c>
      <c r="H35" s="240"/>
      <c r="I35" s="241">
        <f>SUM(Y36:Y41)</f>
        <v>0</v>
      </c>
      <c r="J35" s="239"/>
      <c r="K35" s="242">
        <f>SUM(Z36:Z41)</f>
        <v>0</v>
      </c>
      <c r="L35" s="234"/>
      <c r="M35" s="234">
        <f>SUM(AA36:AA41)</f>
        <v>0</v>
      </c>
      <c r="N35" s="234"/>
      <c r="O35" s="234">
        <f>SUM(AB36:AB41)</f>
        <v>0</v>
      </c>
      <c r="P35" s="234"/>
      <c r="Q35" s="234">
        <f>SUM(AC36:AC41)</f>
        <v>0</v>
      </c>
      <c r="R35" s="234"/>
      <c r="S35" s="234"/>
      <c r="T35" s="234"/>
      <c r="U35" s="234"/>
      <c r="V35" s="234">
        <f>SUM(AD36:AD41)</f>
        <v>11.36</v>
      </c>
      <c r="W35" s="234"/>
      <c r="X35" s="234"/>
      <c r="AG35" t="s">
        <v>97</v>
      </c>
    </row>
    <row r="36" spans="1:60" outlineLevel="1" x14ac:dyDescent="0.2">
      <c r="A36" s="243">
        <v>25</v>
      </c>
      <c r="B36" s="244" t="s">
        <v>158</v>
      </c>
      <c r="C36" s="267" t="s">
        <v>159</v>
      </c>
      <c r="D36" s="245" t="s">
        <v>107</v>
      </c>
      <c r="E36" s="246">
        <v>2</v>
      </c>
      <c r="F36" s="247">
        <f>H36+J36</f>
        <v>0</v>
      </c>
      <c r="G36" s="247">
        <f>ROUND(E36*F36,2)</f>
        <v>0</v>
      </c>
      <c r="H36" s="248"/>
      <c r="I36" s="249">
        <f>ROUND(E36*H36,2)</f>
        <v>0</v>
      </c>
      <c r="J36" s="250"/>
      <c r="K36" s="251">
        <f>ROUND(E36*J36,2)</f>
        <v>0</v>
      </c>
      <c r="L36" s="231">
        <v>21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108</v>
      </c>
      <c r="T36" s="231" t="s">
        <v>102</v>
      </c>
      <c r="U36" s="231">
        <v>5.3830000000000003E-2</v>
      </c>
      <c r="V36" s="231">
        <f>ROUND(E36*U36,2)</f>
        <v>0.11</v>
      </c>
      <c r="W36" s="231"/>
      <c r="X36" s="231" t="s">
        <v>103</v>
      </c>
      <c r="Y36" s="252">
        <f>I36</f>
        <v>0</v>
      </c>
      <c r="Z36" s="252">
        <f>K36</f>
        <v>0</v>
      </c>
      <c r="AA36" s="252">
        <f>M36</f>
        <v>0</v>
      </c>
      <c r="AB36" s="252">
        <f>O36</f>
        <v>0</v>
      </c>
      <c r="AC36" s="252">
        <f>Q36</f>
        <v>0</v>
      </c>
      <c r="AD36" s="252">
        <f>V36</f>
        <v>0.11</v>
      </c>
      <c r="AE36" s="253"/>
      <c r="AF36" s="252">
        <f>G36</f>
        <v>0</v>
      </c>
      <c r="AG36" s="253" t="s">
        <v>104</v>
      </c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</row>
    <row r="37" spans="1:60" outlineLevel="1" x14ac:dyDescent="0.2">
      <c r="A37" s="243">
        <v>36</v>
      </c>
      <c r="B37" s="244" t="s">
        <v>160</v>
      </c>
      <c r="C37" s="267" t="s">
        <v>161</v>
      </c>
      <c r="D37" s="245" t="s">
        <v>107</v>
      </c>
      <c r="E37" s="246">
        <v>1</v>
      </c>
      <c r="F37" s="247">
        <f>H37+J37</f>
        <v>0</v>
      </c>
      <c r="G37" s="247">
        <f>ROUND(E37*F37,2)</f>
        <v>0</v>
      </c>
      <c r="H37" s="248"/>
      <c r="I37" s="249">
        <f>ROUND(E37*H37,2)</f>
        <v>0</v>
      </c>
      <c r="J37" s="250"/>
      <c r="K37" s="25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 t="s">
        <v>108</v>
      </c>
      <c r="T37" s="231" t="s">
        <v>102</v>
      </c>
      <c r="U37" s="231">
        <v>1.25</v>
      </c>
      <c r="V37" s="231">
        <f>ROUND(E37*U37,2)</f>
        <v>1.25</v>
      </c>
      <c r="W37" s="231"/>
      <c r="X37" s="231" t="s">
        <v>103</v>
      </c>
      <c r="Y37" s="252">
        <f>I37</f>
        <v>0</v>
      </c>
      <c r="Z37" s="252">
        <f>K37</f>
        <v>0</v>
      </c>
      <c r="AA37" s="252">
        <f>M37</f>
        <v>0</v>
      </c>
      <c r="AB37" s="252">
        <f>O37</f>
        <v>0</v>
      </c>
      <c r="AC37" s="252">
        <f>Q37</f>
        <v>0</v>
      </c>
      <c r="AD37" s="252">
        <f>V37</f>
        <v>1.25</v>
      </c>
      <c r="AE37" s="253"/>
      <c r="AF37" s="252">
        <f>G37</f>
        <v>0</v>
      </c>
      <c r="AG37" s="253" t="s">
        <v>104</v>
      </c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</row>
    <row r="38" spans="1:60" outlineLevel="1" x14ac:dyDescent="0.2">
      <c r="A38" s="243">
        <v>37</v>
      </c>
      <c r="B38" s="244" t="s">
        <v>162</v>
      </c>
      <c r="C38" s="267" t="s">
        <v>163</v>
      </c>
      <c r="D38" s="245" t="s">
        <v>164</v>
      </c>
      <c r="E38" s="246">
        <v>10</v>
      </c>
      <c r="F38" s="247">
        <f>H38+J38</f>
        <v>0</v>
      </c>
      <c r="G38" s="247">
        <f>ROUND(E38*F38,2)</f>
        <v>0</v>
      </c>
      <c r="H38" s="248"/>
      <c r="I38" s="249">
        <f>ROUND(E38*H38,2)</f>
        <v>0</v>
      </c>
      <c r="J38" s="250"/>
      <c r="K38" s="251">
        <f>ROUND(E38*J38,2)</f>
        <v>0</v>
      </c>
      <c r="L38" s="231">
        <v>21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 t="s">
        <v>108</v>
      </c>
      <c r="T38" s="231" t="s">
        <v>102</v>
      </c>
      <c r="U38" s="231">
        <v>1</v>
      </c>
      <c r="V38" s="231">
        <f>ROUND(E38*U38,2)</f>
        <v>10</v>
      </c>
      <c r="W38" s="231"/>
      <c r="X38" s="231" t="s">
        <v>103</v>
      </c>
      <c r="Y38" s="252">
        <f>I38</f>
        <v>0</v>
      </c>
      <c r="Z38" s="252">
        <f>K38</f>
        <v>0</v>
      </c>
      <c r="AA38" s="252">
        <f>M38</f>
        <v>0</v>
      </c>
      <c r="AB38" s="252">
        <f>O38</f>
        <v>0</v>
      </c>
      <c r="AC38" s="252">
        <f>Q38</f>
        <v>0</v>
      </c>
      <c r="AD38" s="252">
        <f>V38</f>
        <v>10</v>
      </c>
      <c r="AE38" s="253"/>
      <c r="AF38" s="252">
        <f>G38</f>
        <v>0</v>
      </c>
      <c r="AG38" s="253" t="s">
        <v>104</v>
      </c>
      <c r="AH38" s="253"/>
      <c r="AI38" s="253"/>
      <c r="AJ38" s="253"/>
      <c r="AK38" s="253"/>
      <c r="AL38" s="253"/>
      <c r="AM38" s="253"/>
      <c r="AN38" s="253"/>
      <c r="AO38" s="253"/>
      <c r="AP38" s="253"/>
      <c r="AQ38" s="253"/>
      <c r="AR38" s="253"/>
      <c r="AS38" s="253"/>
      <c r="AT38" s="253"/>
      <c r="AU38" s="253"/>
      <c r="AV38" s="253"/>
      <c r="AW38" s="253"/>
      <c r="AX38" s="253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</row>
    <row r="39" spans="1:60" ht="22.5" outlineLevel="1" x14ac:dyDescent="0.2">
      <c r="A39" s="243">
        <v>38</v>
      </c>
      <c r="B39" s="244" t="s">
        <v>165</v>
      </c>
      <c r="C39" s="267" t="s">
        <v>166</v>
      </c>
      <c r="D39" s="245" t="s">
        <v>100</v>
      </c>
      <c r="E39" s="246">
        <v>1</v>
      </c>
      <c r="F39" s="247">
        <f>H39+J39</f>
        <v>0</v>
      </c>
      <c r="G39" s="247">
        <f>ROUND(E39*F39,2)</f>
        <v>0</v>
      </c>
      <c r="H39" s="248"/>
      <c r="I39" s="249">
        <f>ROUND(E39*H39,2)</f>
        <v>0</v>
      </c>
      <c r="J39" s="250"/>
      <c r="K39" s="251">
        <f>ROUND(E39*J39,2)</f>
        <v>0</v>
      </c>
      <c r="L39" s="231">
        <v>21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 t="s">
        <v>101</v>
      </c>
      <c r="T39" s="231" t="s">
        <v>102</v>
      </c>
      <c r="U39" s="231">
        <v>0</v>
      </c>
      <c r="V39" s="231">
        <f>ROUND(E39*U39,2)</f>
        <v>0</v>
      </c>
      <c r="W39" s="231"/>
      <c r="X39" s="231" t="s">
        <v>137</v>
      </c>
      <c r="Y39" s="252">
        <f>I39</f>
        <v>0</v>
      </c>
      <c r="Z39" s="252">
        <f>K39</f>
        <v>0</v>
      </c>
      <c r="AA39" s="252">
        <f>M39</f>
        <v>0</v>
      </c>
      <c r="AB39" s="252">
        <f>O39</f>
        <v>0</v>
      </c>
      <c r="AC39" s="252">
        <f>Q39</f>
        <v>0</v>
      </c>
      <c r="AD39" s="252">
        <f>V39</f>
        <v>0</v>
      </c>
      <c r="AE39" s="253"/>
      <c r="AF39" s="252">
        <f>G39</f>
        <v>0</v>
      </c>
      <c r="AG39" s="253" t="s">
        <v>138</v>
      </c>
      <c r="AH39" s="253"/>
      <c r="AI39" s="253"/>
      <c r="AJ39" s="253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</row>
    <row r="40" spans="1:60" outlineLevel="1" x14ac:dyDescent="0.2">
      <c r="A40" s="243">
        <v>39</v>
      </c>
      <c r="B40" s="244" t="s">
        <v>167</v>
      </c>
      <c r="C40" s="267" t="s">
        <v>168</v>
      </c>
      <c r="D40" s="245" t="s">
        <v>100</v>
      </c>
      <c r="E40" s="246">
        <v>1</v>
      </c>
      <c r="F40" s="247">
        <f>H40+J40</f>
        <v>0</v>
      </c>
      <c r="G40" s="247">
        <f>ROUND(E40*F40,2)</f>
        <v>0</v>
      </c>
      <c r="H40" s="248"/>
      <c r="I40" s="249">
        <f>ROUND(E40*H40,2)</f>
        <v>0</v>
      </c>
      <c r="J40" s="250"/>
      <c r="K40" s="251">
        <f>ROUND(E40*J40,2)</f>
        <v>0</v>
      </c>
      <c r="L40" s="231">
        <v>21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101</v>
      </c>
      <c r="T40" s="231" t="s">
        <v>102</v>
      </c>
      <c r="U40" s="231">
        <v>0</v>
      </c>
      <c r="V40" s="231">
        <f>ROUND(E40*U40,2)</f>
        <v>0</v>
      </c>
      <c r="W40" s="231"/>
      <c r="X40" s="231" t="s">
        <v>137</v>
      </c>
      <c r="Y40" s="252">
        <f>I40</f>
        <v>0</v>
      </c>
      <c r="Z40" s="252">
        <f>K40</f>
        <v>0</v>
      </c>
      <c r="AA40" s="252">
        <f>M40</f>
        <v>0</v>
      </c>
      <c r="AB40" s="252">
        <f>O40</f>
        <v>0</v>
      </c>
      <c r="AC40" s="252">
        <f>Q40</f>
        <v>0</v>
      </c>
      <c r="AD40" s="252">
        <f>V40</f>
        <v>0</v>
      </c>
      <c r="AE40" s="253"/>
      <c r="AF40" s="252">
        <f>G40</f>
        <v>0</v>
      </c>
      <c r="AG40" s="253" t="s">
        <v>138</v>
      </c>
      <c r="AH40" s="253"/>
      <c r="AI40" s="253"/>
      <c r="AJ40" s="253"/>
      <c r="AK40" s="253"/>
      <c r="AL40" s="253"/>
      <c r="AM40" s="253"/>
      <c r="AN40" s="253"/>
      <c r="AO40" s="253"/>
      <c r="AP40" s="253"/>
      <c r="AQ40" s="253"/>
      <c r="AR40" s="253"/>
      <c r="AS40" s="253"/>
      <c r="AT40" s="253"/>
      <c r="AU40" s="253"/>
      <c r="AV40" s="253"/>
      <c r="AW40" s="253"/>
      <c r="AX40" s="253"/>
      <c r="AY40" s="253"/>
      <c r="AZ40" s="253"/>
      <c r="BA40" s="253"/>
      <c r="BB40" s="253"/>
      <c r="BC40" s="253"/>
      <c r="BD40" s="253"/>
      <c r="BE40" s="253"/>
      <c r="BF40" s="253"/>
      <c r="BG40" s="253"/>
      <c r="BH40" s="253"/>
    </row>
    <row r="41" spans="1:60" outlineLevel="1" x14ac:dyDescent="0.2">
      <c r="A41" s="243">
        <v>54</v>
      </c>
      <c r="B41" s="244" t="s">
        <v>169</v>
      </c>
      <c r="C41" s="267" t="s">
        <v>170</v>
      </c>
      <c r="D41" s="245" t="s">
        <v>107</v>
      </c>
      <c r="E41" s="246">
        <v>2</v>
      </c>
      <c r="F41" s="247">
        <f>H41+J41</f>
        <v>0</v>
      </c>
      <c r="G41" s="247">
        <f>ROUND(E41*F41,2)</f>
        <v>0</v>
      </c>
      <c r="H41" s="248"/>
      <c r="I41" s="249">
        <f>ROUND(E41*H41,2)</f>
        <v>0</v>
      </c>
      <c r="J41" s="250"/>
      <c r="K41" s="251">
        <f>ROUND(E41*J41,2)</f>
        <v>0</v>
      </c>
      <c r="L41" s="231">
        <v>21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 t="s">
        <v>171</v>
      </c>
      <c r="S41" s="231" t="s">
        <v>108</v>
      </c>
      <c r="T41" s="231" t="s">
        <v>102</v>
      </c>
      <c r="U41" s="231">
        <v>0</v>
      </c>
      <c r="V41" s="231">
        <f>ROUND(E41*U41,2)</f>
        <v>0</v>
      </c>
      <c r="W41" s="231"/>
      <c r="X41" s="231" t="s">
        <v>137</v>
      </c>
      <c r="Y41" s="252">
        <f>I41</f>
        <v>0</v>
      </c>
      <c r="Z41" s="252">
        <f>K41</f>
        <v>0</v>
      </c>
      <c r="AA41" s="252">
        <f>M41</f>
        <v>0</v>
      </c>
      <c r="AB41" s="252">
        <f>O41</f>
        <v>0</v>
      </c>
      <c r="AC41" s="252">
        <f>Q41</f>
        <v>0</v>
      </c>
      <c r="AD41" s="252">
        <f>V41</f>
        <v>0</v>
      </c>
      <c r="AE41" s="253"/>
      <c r="AF41" s="252">
        <f>G41</f>
        <v>0</v>
      </c>
      <c r="AG41" s="253" t="s">
        <v>138</v>
      </c>
      <c r="AH41" s="253"/>
      <c r="AI41" s="253"/>
      <c r="AJ41" s="253"/>
      <c r="AK41" s="253"/>
      <c r="AL41" s="253"/>
      <c r="AM41" s="253"/>
      <c r="AN41" s="253"/>
      <c r="AO41" s="253"/>
      <c r="AP41" s="253"/>
      <c r="AQ41" s="253"/>
      <c r="AR41" s="253"/>
      <c r="AS41" s="253"/>
      <c r="AT41" s="253"/>
      <c r="AU41" s="253"/>
      <c r="AV41" s="253"/>
      <c r="AW41" s="253"/>
      <c r="AX41" s="253"/>
      <c r="AY41" s="253"/>
      <c r="AZ41" s="253"/>
      <c r="BA41" s="253"/>
      <c r="BB41" s="253"/>
      <c r="BC41" s="253"/>
      <c r="BD41" s="253"/>
      <c r="BE41" s="253"/>
      <c r="BF41" s="253"/>
      <c r="BG41" s="253"/>
      <c r="BH41" s="253"/>
    </row>
    <row r="42" spans="1:60" x14ac:dyDescent="0.2">
      <c r="A42" s="235" t="s">
        <v>96</v>
      </c>
      <c r="B42" s="236" t="s">
        <v>66</v>
      </c>
      <c r="C42" s="266" t="s">
        <v>67</v>
      </c>
      <c r="D42" s="237"/>
      <c r="E42" s="238"/>
      <c r="F42" s="239"/>
      <c r="G42" s="239">
        <f>SUM(AF43:AF59)</f>
        <v>0</v>
      </c>
      <c r="H42" s="240"/>
      <c r="I42" s="241">
        <f>SUM(Y43:Y59)</f>
        <v>0</v>
      </c>
      <c r="J42" s="239"/>
      <c r="K42" s="242">
        <f>SUM(Z43:Z59)</f>
        <v>0</v>
      </c>
      <c r="L42" s="234"/>
      <c r="M42" s="234">
        <f>SUM(AA43:AA59)</f>
        <v>0</v>
      </c>
      <c r="N42" s="234"/>
      <c r="O42" s="234">
        <f>SUM(AB43:AB59)</f>
        <v>0</v>
      </c>
      <c r="P42" s="234"/>
      <c r="Q42" s="234">
        <f>SUM(AC43:AC59)</f>
        <v>0</v>
      </c>
      <c r="R42" s="234"/>
      <c r="S42" s="234"/>
      <c r="T42" s="234"/>
      <c r="U42" s="234"/>
      <c r="V42" s="234">
        <f>SUM(AD43:AD59)</f>
        <v>14.520000000000001</v>
      </c>
      <c r="W42" s="234"/>
      <c r="X42" s="234"/>
      <c r="AG42" t="s">
        <v>97</v>
      </c>
    </row>
    <row r="43" spans="1:60" outlineLevel="1" x14ac:dyDescent="0.2">
      <c r="A43" s="243">
        <v>18</v>
      </c>
      <c r="B43" s="244" t="s">
        <v>172</v>
      </c>
      <c r="C43" s="267" t="s">
        <v>173</v>
      </c>
      <c r="D43" s="245" t="s">
        <v>107</v>
      </c>
      <c r="E43" s="246">
        <v>4</v>
      </c>
      <c r="F43" s="247">
        <f>H43+J43</f>
        <v>0</v>
      </c>
      <c r="G43" s="247">
        <f>ROUND(E43*F43,2)</f>
        <v>0</v>
      </c>
      <c r="H43" s="248"/>
      <c r="I43" s="249">
        <f>ROUND(E43*H43,2)</f>
        <v>0</v>
      </c>
      <c r="J43" s="250"/>
      <c r="K43" s="251">
        <f>ROUND(E43*J43,2)</f>
        <v>0</v>
      </c>
      <c r="L43" s="231">
        <v>21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 t="s">
        <v>108</v>
      </c>
      <c r="T43" s="231" t="s">
        <v>102</v>
      </c>
      <c r="U43" s="231">
        <v>0.58333000000000002</v>
      </c>
      <c r="V43" s="231">
        <f>ROUND(E43*U43,2)</f>
        <v>2.33</v>
      </c>
      <c r="W43" s="231"/>
      <c r="X43" s="231" t="s">
        <v>103</v>
      </c>
      <c r="Y43" s="252">
        <f>I43</f>
        <v>0</v>
      </c>
      <c r="Z43" s="252">
        <f>K43</f>
        <v>0</v>
      </c>
      <c r="AA43" s="252">
        <f>M43</f>
        <v>0</v>
      </c>
      <c r="AB43" s="252">
        <f>O43</f>
        <v>0</v>
      </c>
      <c r="AC43" s="252">
        <f>Q43</f>
        <v>0</v>
      </c>
      <c r="AD43" s="252">
        <f>V43</f>
        <v>2.33</v>
      </c>
      <c r="AE43" s="253"/>
      <c r="AF43" s="252">
        <f>G43</f>
        <v>0</v>
      </c>
      <c r="AG43" s="253" t="s">
        <v>104</v>
      </c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53"/>
      <c r="BA43" s="253"/>
      <c r="BB43" s="253"/>
      <c r="BC43" s="253"/>
      <c r="BD43" s="253"/>
      <c r="BE43" s="253"/>
      <c r="BF43" s="253"/>
      <c r="BG43" s="253"/>
      <c r="BH43" s="253"/>
    </row>
    <row r="44" spans="1:60" outlineLevel="1" x14ac:dyDescent="0.2">
      <c r="A44" s="243">
        <v>19</v>
      </c>
      <c r="B44" s="244" t="s">
        <v>174</v>
      </c>
      <c r="C44" s="267" t="s">
        <v>175</v>
      </c>
      <c r="D44" s="245" t="s">
        <v>107</v>
      </c>
      <c r="E44" s="246">
        <v>1</v>
      </c>
      <c r="F44" s="247">
        <f>H44+J44</f>
        <v>0</v>
      </c>
      <c r="G44" s="247">
        <f>ROUND(E44*F44,2)</f>
        <v>0</v>
      </c>
      <c r="H44" s="248"/>
      <c r="I44" s="249">
        <f>ROUND(E44*H44,2)</f>
        <v>0</v>
      </c>
      <c r="J44" s="250"/>
      <c r="K44" s="251">
        <f>ROUND(E44*J44,2)</f>
        <v>0</v>
      </c>
      <c r="L44" s="231">
        <v>21</v>
      </c>
      <c r="M44" s="231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 t="s">
        <v>108</v>
      </c>
      <c r="T44" s="231" t="s">
        <v>102</v>
      </c>
      <c r="U44" s="231">
        <v>3.8088299999999999</v>
      </c>
      <c r="V44" s="231">
        <f>ROUND(E44*U44,2)</f>
        <v>3.81</v>
      </c>
      <c r="W44" s="231"/>
      <c r="X44" s="231" t="s">
        <v>103</v>
      </c>
      <c r="Y44" s="252">
        <f>I44</f>
        <v>0</v>
      </c>
      <c r="Z44" s="252">
        <f>K44</f>
        <v>0</v>
      </c>
      <c r="AA44" s="252">
        <f>M44</f>
        <v>0</v>
      </c>
      <c r="AB44" s="252">
        <f>O44</f>
        <v>0</v>
      </c>
      <c r="AC44" s="252">
        <f>Q44</f>
        <v>0</v>
      </c>
      <c r="AD44" s="252">
        <f>V44</f>
        <v>3.81</v>
      </c>
      <c r="AE44" s="253"/>
      <c r="AF44" s="252">
        <f>G44</f>
        <v>0</v>
      </c>
      <c r="AG44" s="253" t="s">
        <v>104</v>
      </c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R44" s="253"/>
      <c r="AS44" s="253"/>
      <c r="AT44" s="253"/>
      <c r="AU44" s="253"/>
      <c r="AV44" s="253"/>
      <c r="AW44" s="253"/>
      <c r="AX44" s="253"/>
      <c r="AY44" s="253"/>
      <c r="AZ44" s="253"/>
      <c r="BA44" s="253"/>
      <c r="BB44" s="253"/>
      <c r="BC44" s="253"/>
      <c r="BD44" s="253"/>
      <c r="BE44" s="253"/>
      <c r="BF44" s="253"/>
      <c r="BG44" s="253"/>
      <c r="BH44" s="253"/>
    </row>
    <row r="45" spans="1:60" outlineLevel="1" x14ac:dyDescent="0.2">
      <c r="A45" s="243">
        <v>21</v>
      </c>
      <c r="B45" s="244" t="s">
        <v>176</v>
      </c>
      <c r="C45" s="267" t="s">
        <v>177</v>
      </c>
      <c r="D45" s="245" t="s">
        <v>113</v>
      </c>
      <c r="E45" s="246">
        <v>40</v>
      </c>
      <c r="F45" s="247">
        <f>H45+J45</f>
        <v>0</v>
      </c>
      <c r="G45" s="247">
        <f>ROUND(E45*F45,2)</f>
        <v>0</v>
      </c>
      <c r="H45" s="248"/>
      <c r="I45" s="249">
        <f>ROUND(E45*H45,2)</f>
        <v>0</v>
      </c>
      <c r="J45" s="250"/>
      <c r="K45" s="251">
        <f>ROUND(E45*J45,2)</f>
        <v>0</v>
      </c>
      <c r="L45" s="231">
        <v>21</v>
      </c>
      <c r="M45" s="231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 t="s">
        <v>108</v>
      </c>
      <c r="T45" s="231" t="s">
        <v>102</v>
      </c>
      <c r="U45" s="231">
        <v>5.7000000000000002E-2</v>
      </c>
      <c r="V45" s="231">
        <f>ROUND(E45*U45,2)</f>
        <v>2.2799999999999998</v>
      </c>
      <c r="W45" s="231"/>
      <c r="X45" s="231" t="s">
        <v>103</v>
      </c>
      <c r="Y45" s="252">
        <f>I45</f>
        <v>0</v>
      </c>
      <c r="Z45" s="252">
        <f>K45</f>
        <v>0</v>
      </c>
      <c r="AA45" s="252">
        <f>M45</f>
        <v>0</v>
      </c>
      <c r="AB45" s="252">
        <f>O45</f>
        <v>0</v>
      </c>
      <c r="AC45" s="252">
        <f>Q45</f>
        <v>0</v>
      </c>
      <c r="AD45" s="252">
        <f>V45</f>
        <v>2.2799999999999998</v>
      </c>
      <c r="AE45" s="253"/>
      <c r="AF45" s="252">
        <f>G45</f>
        <v>0</v>
      </c>
      <c r="AG45" s="253" t="s">
        <v>104</v>
      </c>
      <c r="AH45" s="253"/>
      <c r="AI45" s="253"/>
      <c r="AJ45" s="253"/>
      <c r="AK45" s="253"/>
      <c r="AL45" s="253"/>
      <c r="AM45" s="253"/>
      <c r="AN45" s="253"/>
      <c r="AO45" s="253"/>
      <c r="AP45" s="253"/>
      <c r="AQ45" s="253"/>
      <c r="AR45" s="253"/>
      <c r="AS45" s="253"/>
      <c r="AT45" s="253"/>
      <c r="AU45" s="253"/>
      <c r="AV45" s="253"/>
      <c r="AW45" s="253"/>
      <c r="AX45" s="253"/>
      <c r="AY45" s="253"/>
      <c r="AZ45" s="253"/>
      <c r="BA45" s="253"/>
      <c r="BB45" s="253"/>
      <c r="BC45" s="253"/>
      <c r="BD45" s="253"/>
      <c r="BE45" s="253"/>
      <c r="BF45" s="253"/>
      <c r="BG45" s="253"/>
      <c r="BH45" s="253"/>
    </row>
    <row r="46" spans="1:60" outlineLevel="1" x14ac:dyDescent="0.2">
      <c r="A46" s="243">
        <v>23</v>
      </c>
      <c r="B46" s="244" t="s">
        <v>178</v>
      </c>
      <c r="C46" s="267" t="s">
        <v>179</v>
      </c>
      <c r="D46" s="245" t="s">
        <v>107</v>
      </c>
      <c r="E46" s="246">
        <v>1</v>
      </c>
      <c r="F46" s="247">
        <f>H46+J46</f>
        <v>0</v>
      </c>
      <c r="G46" s="247">
        <f>ROUND(E46*F46,2)</f>
        <v>0</v>
      </c>
      <c r="H46" s="248"/>
      <c r="I46" s="249">
        <f>ROUND(E46*H46,2)</f>
        <v>0</v>
      </c>
      <c r="J46" s="250"/>
      <c r="K46" s="251">
        <f>ROUND(E46*J46,2)</f>
        <v>0</v>
      </c>
      <c r="L46" s="231">
        <v>21</v>
      </c>
      <c r="M46" s="231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 t="s">
        <v>108</v>
      </c>
      <c r="T46" s="231" t="s">
        <v>102</v>
      </c>
      <c r="U46" s="231">
        <v>0.14632999999999999</v>
      </c>
      <c r="V46" s="231">
        <f>ROUND(E46*U46,2)</f>
        <v>0.15</v>
      </c>
      <c r="W46" s="231"/>
      <c r="X46" s="231" t="s">
        <v>103</v>
      </c>
      <c r="Y46" s="252">
        <f>I46</f>
        <v>0</v>
      </c>
      <c r="Z46" s="252">
        <f>K46</f>
        <v>0</v>
      </c>
      <c r="AA46" s="252">
        <f>M46</f>
        <v>0</v>
      </c>
      <c r="AB46" s="252">
        <f>O46</f>
        <v>0</v>
      </c>
      <c r="AC46" s="252">
        <f>Q46</f>
        <v>0</v>
      </c>
      <c r="AD46" s="252">
        <f>V46</f>
        <v>0.15</v>
      </c>
      <c r="AE46" s="253"/>
      <c r="AF46" s="252">
        <f>G46</f>
        <v>0</v>
      </c>
      <c r="AG46" s="253" t="s">
        <v>104</v>
      </c>
      <c r="AH46" s="253"/>
      <c r="AI46" s="253"/>
      <c r="AJ46" s="253"/>
      <c r="AK46" s="253"/>
      <c r="AL46" s="253"/>
      <c r="AM46" s="253"/>
      <c r="AN46" s="253"/>
      <c r="AO46" s="253"/>
      <c r="AP46" s="253"/>
      <c r="AQ46" s="253"/>
      <c r="AR46" s="253"/>
      <c r="AS46" s="253"/>
      <c r="AT46" s="253"/>
      <c r="AU46" s="253"/>
      <c r="AV46" s="253"/>
      <c r="AW46" s="253"/>
      <c r="AX46" s="253"/>
      <c r="AY46" s="253"/>
      <c r="AZ46" s="253"/>
      <c r="BA46" s="253"/>
      <c r="BB46" s="253"/>
      <c r="BC46" s="253"/>
      <c r="BD46" s="253"/>
      <c r="BE46" s="253"/>
      <c r="BF46" s="253"/>
      <c r="BG46" s="253"/>
      <c r="BH46" s="253"/>
    </row>
    <row r="47" spans="1:60" outlineLevel="1" x14ac:dyDescent="0.2">
      <c r="A47" s="243">
        <v>24</v>
      </c>
      <c r="B47" s="244" t="s">
        <v>180</v>
      </c>
      <c r="C47" s="267" t="s">
        <v>181</v>
      </c>
      <c r="D47" s="245" t="s">
        <v>107</v>
      </c>
      <c r="E47" s="246">
        <v>5</v>
      </c>
      <c r="F47" s="247">
        <f>H47+J47</f>
        <v>0</v>
      </c>
      <c r="G47" s="247">
        <f>ROUND(E47*F47,2)</f>
        <v>0</v>
      </c>
      <c r="H47" s="248"/>
      <c r="I47" s="249">
        <f>ROUND(E47*H47,2)</f>
        <v>0</v>
      </c>
      <c r="J47" s="250"/>
      <c r="K47" s="251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108</v>
      </c>
      <c r="T47" s="231" t="s">
        <v>102</v>
      </c>
      <c r="U47" s="231">
        <v>1.1599999999999999</v>
      </c>
      <c r="V47" s="231">
        <f>ROUND(E47*U47,2)</f>
        <v>5.8</v>
      </c>
      <c r="W47" s="231"/>
      <c r="X47" s="231" t="s">
        <v>103</v>
      </c>
      <c r="Y47" s="252">
        <f>I47</f>
        <v>0</v>
      </c>
      <c r="Z47" s="252">
        <f>K47</f>
        <v>0</v>
      </c>
      <c r="AA47" s="252">
        <f>M47</f>
        <v>0</v>
      </c>
      <c r="AB47" s="252">
        <f>O47</f>
        <v>0</v>
      </c>
      <c r="AC47" s="252">
        <f>Q47</f>
        <v>0</v>
      </c>
      <c r="AD47" s="252">
        <f>V47</f>
        <v>5.8</v>
      </c>
      <c r="AE47" s="253"/>
      <c r="AF47" s="252">
        <f>G47</f>
        <v>0</v>
      </c>
      <c r="AG47" s="253" t="s">
        <v>104</v>
      </c>
      <c r="AH47" s="253"/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  <c r="BG47" s="253"/>
      <c r="BH47" s="253"/>
    </row>
    <row r="48" spans="1:60" outlineLevel="1" x14ac:dyDescent="0.2">
      <c r="A48" s="243">
        <v>26</v>
      </c>
      <c r="B48" s="244" t="s">
        <v>182</v>
      </c>
      <c r="C48" s="267" t="s">
        <v>183</v>
      </c>
      <c r="D48" s="245" t="s">
        <v>107</v>
      </c>
      <c r="E48" s="246">
        <v>1</v>
      </c>
      <c r="F48" s="247">
        <f>H48+J48</f>
        <v>0</v>
      </c>
      <c r="G48" s="247">
        <f>ROUND(E48*F48,2)</f>
        <v>0</v>
      </c>
      <c r="H48" s="248"/>
      <c r="I48" s="249">
        <f>ROUND(E48*H48,2)</f>
        <v>0</v>
      </c>
      <c r="J48" s="250"/>
      <c r="K48" s="25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108</v>
      </c>
      <c r="T48" s="231" t="s">
        <v>102</v>
      </c>
      <c r="U48" s="231">
        <v>0.14632999999999999</v>
      </c>
      <c r="V48" s="231">
        <f>ROUND(E48*U48,2)</f>
        <v>0.15</v>
      </c>
      <c r="W48" s="231"/>
      <c r="X48" s="231" t="s">
        <v>103</v>
      </c>
      <c r="Y48" s="252">
        <f>I48</f>
        <v>0</v>
      </c>
      <c r="Z48" s="252">
        <f>K48</f>
        <v>0</v>
      </c>
      <c r="AA48" s="252">
        <f>M48</f>
        <v>0</v>
      </c>
      <c r="AB48" s="252">
        <f>O48</f>
        <v>0</v>
      </c>
      <c r="AC48" s="252">
        <f>Q48</f>
        <v>0</v>
      </c>
      <c r="AD48" s="252">
        <f>V48</f>
        <v>0.15</v>
      </c>
      <c r="AE48" s="253"/>
      <c r="AF48" s="252">
        <f>G48</f>
        <v>0</v>
      </c>
      <c r="AG48" s="253" t="s">
        <v>104</v>
      </c>
      <c r="AH48" s="253"/>
      <c r="AI48" s="253"/>
      <c r="AJ48" s="253"/>
      <c r="AK48" s="253"/>
      <c r="AL48" s="253"/>
      <c r="AM48" s="253"/>
      <c r="AN48" s="253"/>
      <c r="AO48" s="253"/>
      <c r="AP48" s="253"/>
      <c r="AQ48" s="253"/>
      <c r="AR48" s="253"/>
      <c r="AS48" s="253"/>
      <c r="AT48" s="253"/>
      <c r="AU48" s="253"/>
      <c r="AV48" s="253"/>
      <c r="AW48" s="253"/>
      <c r="AX48" s="253"/>
      <c r="AY48" s="253"/>
      <c r="AZ48" s="253"/>
      <c r="BA48" s="253"/>
      <c r="BB48" s="253"/>
      <c r="BC48" s="253"/>
      <c r="BD48" s="253"/>
      <c r="BE48" s="253"/>
      <c r="BF48" s="253"/>
      <c r="BG48" s="253"/>
      <c r="BH48" s="253"/>
    </row>
    <row r="49" spans="1:60" outlineLevel="1" x14ac:dyDescent="0.2">
      <c r="A49" s="254">
        <v>40</v>
      </c>
      <c r="B49" s="255" t="s">
        <v>184</v>
      </c>
      <c r="C49" s="268" t="s">
        <v>185</v>
      </c>
      <c r="D49" s="256" t="s">
        <v>100</v>
      </c>
      <c r="E49" s="257">
        <v>4</v>
      </c>
      <c r="F49" s="258">
        <f>H49+J49</f>
        <v>0</v>
      </c>
      <c r="G49" s="258">
        <f>ROUND(E49*F49,2)</f>
        <v>0</v>
      </c>
      <c r="H49" s="259"/>
      <c r="I49" s="260">
        <f>ROUND(E49*H49,2)</f>
        <v>0</v>
      </c>
      <c r="J49" s="261"/>
      <c r="K49" s="262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101</v>
      </c>
      <c r="T49" s="231" t="s">
        <v>102</v>
      </c>
      <c r="U49" s="231">
        <v>0</v>
      </c>
      <c r="V49" s="231">
        <f>ROUND(E49*U49,2)</f>
        <v>0</v>
      </c>
      <c r="W49" s="231"/>
      <c r="X49" s="231" t="s">
        <v>137</v>
      </c>
      <c r="Y49" s="252">
        <f>I49</f>
        <v>0</v>
      </c>
      <c r="Z49" s="252">
        <f>K49</f>
        <v>0</v>
      </c>
      <c r="AA49" s="252">
        <f>M49</f>
        <v>0</v>
      </c>
      <c r="AB49" s="252">
        <f>O49</f>
        <v>0</v>
      </c>
      <c r="AC49" s="252">
        <f>Q49</f>
        <v>0</v>
      </c>
      <c r="AD49" s="252">
        <f>V49</f>
        <v>0</v>
      </c>
      <c r="AE49" s="253"/>
      <c r="AF49" s="252">
        <f>G49</f>
        <v>0</v>
      </c>
      <c r="AG49" s="253" t="s">
        <v>138</v>
      </c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253"/>
      <c r="AU49" s="253"/>
      <c r="AV49" s="253"/>
      <c r="AW49" s="253"/>
      <c r="AX49" s="253"/>
      <c r="AY49" s="253"/>
      <c r="AZ49" s="253"/>
      <c r="BA49" s="253"/>
      <c r="BB49" s="253"/>
      <c r="BC49" s="253"/>
      <c r="BD49" s="253"/>
      <c r="BE49" s="253"/>
      <c r="BF49" s="253"/>
      <c r="BG49" s="253"/>
      <c r="BH49" s="253"/>
    </row>
    <row r="50" spans="1:60" outlineLevel="1" x14ac:dyDescent="0.2">
      <c r="A50" s="229"/>
      <c r="B50" s="230"/>
      <c r="C50" s="269" t="s">
        <v>186</v>
      </c>
      <c r="D50" s="263"/>
      <c r="E50" s="263"/>
      <c r="F50" s="263"/>
      <c r="G50" s="263"/>
      <c r="H50" s="232"/>
      <c r="I50" s="233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53"/>
      <c r="Z50" s="253"/>
      <c r="AA50" s="253"/>
      <c r="AB50" s="253"/>
      <c r="AC50" s="253"/>
      <c r="AD50" s="253"/>
      <c r="AE50" s="253"/>
      <c r="AF50" s="253"/>
      <c r="AG50" s="253" t="s">
        <v>117</v>
      </c>
      <c r="AH50" s="253"/>
      <c r="AI50" s="253"/>
      <c r="AJ50" s="253"/>
      <c r="AK50" s="253"/>
      <c r="AL50" s="253"/>
      <c r="AM50" s="253"/>
      <c r="AN50" s="253"/>
      <c r="AO50" s="253"/>
      <c r="AP50" s="253"/>
      <c r="AQ50" s="253"/>
      <c r="AR50" s="253"/>
      <c r="AS50" s="253"/>
      <c r="AT50" s="253"/>
      <c r="AU50" s="253"/>
      <c r="AV50" s="253"/>
      <c r="AW50" s="253"/>
      <c r="AX50" s="253"/>
      <c r="AY50" s="253"/>
      <c r="AZ50" s="253"/>
      <c r="BA50" s="253"/>
      <c r="BB50" s="253"/>
      <c r="BC50" s="253"/>
      <c r="BD50" s="253"/>
      <c r="BE50" s="253"/>
      <c r="BF50" s="253"/>
      <c r="BG50" s="253"/>
      <c r="BH50" s="253"/>
    </row>
    <row r="51" spans="1:60" outlineLevel="1" x14ac:dyDescent="0.2">
      <c r="A51" s="254">
        <v>41</v>
      </c>
      <c r="B51" s="255" t="s">
        <v>187</v>
      </c>
      <c r="C51" s="268" t="s">
        <v>188</v>
      </c>
      <c r="D51" s="256" t="s">
        <v>100</v>
      </c>
      <c r="E51" s="257">
        <v>4</v>
      </c>
      <c r="F51" s="258">
        <f>H51+J51</f>
        <v>0</v>
      </c>
      <c r="G51" s="258">
        <f>ROUND(E51*F51,2)</f>
        <v>0</v>
      </c>
      <c r="H51" s="259"/>
      <c r="I51" s="260">
        <f>ROUND(E51*H51,2)</f>
        <v>0</v>
      </c>
      <c r="J51" s="261"/>
      <c r="K51" s="262">
        <f>ROUND(E51*J51,2)</f>
        <v>0</v>
      </c>
      <c r="L51" s="231">
        <v>21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 t="s">
        <v>101</v>
      </c>
      <c r="T51" s="231" t="s">
        <v>102</v>
      </c>
      <c r="U51" s="231">
        <v>0</v>
      </c>
      <c r="V51" s="231">
        <f>ROUND(E51*U51,2)</f>
        <v>0</v>
      </c>
      <c r="W51" s="231"/>
      <c r="X51" s="231" t="s">
        <v>137</v>
      </c>
      <c r="Y51" s="252">
        <f>I51</f>
        <v>0</v>
      </c>
      <c r="Z51" s="252">
        <f>K51</f>
        <v>0</v>
      </c>
      <c r="AA51" s="252">
        <f>M51</f>
        <v>0</v>
      </c>
      <c r="AB51" s="252">
        <f>O51</f>
        <v>0</v>
      </c>
      <c r="AC51" s="252">
        <f>Q51</f>
        <v>0</v>
      </c>
      <c r="AD51" s="252">
        <f>V51</f>
        <v>0</v>
      </c>
      <c r="AE51" s="253"/>
      <c r="AF51" s="252">
        <f>G51</f>
        <v>0</v>
      </c>
      <c r="AG51" s="253" t="s">
        <v>138</v>
      </c>
      <c r="AH51" s="253"/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G51" s="253"/>
      <c r="BH51" s="253"/>
    </row>
    <row r="52" spans="1:60" outlineLevel="1" x14ac:dyDescent="0.2">
      <c r="A52" s="229"/>
      <c r="B52" s="230"/>
      <c r="C52" s="269" t="s">
        <v>189</v>
      </c>
      <c r="D52" s="263"/>
      <c r="E52" s="263"/>
      <c r="F52" s="263"/>
      <c r="G52" s="263"/>
      <c r="H52" s="232"/>
      <c r="I52" s="233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53"/>
      <c r="Z52" s="253"/>
      <c r="AA52" s="253"/>
      <c r="AB52" s="253"/>
      <c r="AC52" s="253"/>
      <c r="AD52" s="253"/>
      <c r="AE52" s="253"/>
      <c r="AF52" s="253"/>
      <c r="AG52" s="253" t="s">
        <v>117</v>
      </c>
      <c r="AH52" s="253"/>
      <c r="AI52" s="253"/>
      <c r="AJ52" s="253"/>
      <c r="AK52" s="253"/>
      <c r="AL52" s="253"/>
      <c r="AM52" s="253"/>
      <c r="AN52" s="253"/>
      <c r="AO52" s="253"/>
      <c r="AP52" s="253"/>
      <c r="AQ52" s="253"/>
      <c r="AR52" s="253"/>
      <c r="AS52" s="253"/>
      <c r="AT52" s="253"/>
      <c r="AU52" s="253"/>
      <c r="AV52" s="253"/>
      <c r="AW52" s="253"/>
      <c r="AX52" s="253"/>
      <c r="AY52" s="253"/>
      <c r="AZ52" s="253"/>
      <c r="BA52" s="253"/>
      <c r="BB52" s="253"/>
      <c r="BC52" s="253"/>
      <c r="BD52" s="253"/>
      <c r="BE52" s="253"/>
      <c r="BF52" s="253"/>
      <c r="BG52" s="253"/>
      <c r="BH52" s="253"/>
    </row>
    <row r="53" spans="1:60" outlineLevel="1" x14ac:dyDescent="0.2">
      <c r="A53" s="254">
        <v>42</v>
      </c>
      <c r="B53" s="255" t="s">
        <v>190</v>
      </c>
      <c r="C53" s="268" t="s">
        <v>191</v>
      </c>
      <c r="D53" s="256" t="s">
        <v>100</v>
      </c>
      <c r="E53" s="257">
        <v>4</v>
      </c>
      <c r="F53" s="258">
        <f>H53+J53</f>
        <v>0</v>
      </c>
      <c r="G53" s="258">
        <f>ROUND(E53*F53,2)</f>
        <v>0</v>
      </c>
      <c r="H53" s="259"/>
      <c r="I53" s="260">
        <f>ROUND(E53*H53,2)</f>
        <v>0</v>
      </c>
      <c r="J53" s="261"/>
      <c r="K53" s="262">
        <f>ROUND(E53*J53,2)</f>
        <v>0</v>
      </c>
      <c r="L53" s="231">
        <v>21</v>
      </c>
      <c r="M53" s="231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 t="s">
        <v>101</v>
      </c>
      <c r="T53" s="231" t="s">
        <v>102</v>
      </c>
      <c r="U53" s="231">
        <v>0</v>
      </c>
      <c r="V53" s="231">
        <f>ROUND(E53*U53,2)</f>
        <v>0</v>
      </c>
      <c r="W53" s="231"/>
      <c r="X53" s="231" t="s">
        <v>137</v>
      </c>
      <c r="Y53" s="252">
        <f>I53</f>
        <v>0</v>
      </c>
      <c r="Z53" s="252">
        <f>K53</f>
        <v>0</v>
      </c>
      <c r="AA53" s="252">
        <f>M53</f>
        <v>0</v>
      </c>
      <c r="AB53" s="252">
        <f>O53</f>
        <v>0</v>
      </c>
      <c r="AC53" s="252">
        <f>Q53</f>
        <v>0</v>
      </c>
      <c r="AD53" s="252">
        <f>V53</f>
        <v>0</v>
      </c>
      <c r="AE53" s="253"/>
      <c r="AF53" s="252">
        <f>G53</f>
        <v>0</v>
      </c>
      <c r="AG53" s="253" t="s">
        <v>138</v>
      </c>
      <c r="AH53" s="253"/>
      <c r="AI53" s="253"/>
      <c r="AJ53" s="253"/>
      <c r="AK53" s="253"/>
      <c r="AL53" s="253"/>
      <c r="AM53" s="253"/>
      <c r="AN53" s="253"/>
      <c r="AO53" s="253"/>
      <c r="AP53" s="253"/>
      <c r="AQ53" s="253"/>
      <c r="AR53" s="253"/>
      <c r="AS53" s="253"/>
      <c r="AT53" s="253"/>
      <c r="AU53" s="253"/>
      <c r="AV53" s="253"/>
      <c r="AW53" s="253"/>
      <c r="AX53" s="253"/>
      <c r="AY53" s="253"/>
      <c r="AZ53" s="253"/>
      <c r="BA53" s="253"/>
      <c r="BB53" s="253"/>
      <c r="BC53" s="253"/>
      <c r="BD53" s="253"/>
      <c r="BE53" s="253"/>
      <c r="BF53" s="253"/>
      <c r="BG53" s="253"/>
      <c r="BH53" s="253"/>
    </row>
    <row r="54" spans="1:60" outlineLevel="1" x14ac:dyDescent="0.2">
      <c r="A54" s="229"/>
      <c r="B54" s="230"/>
      <c r="C54" s="269" t="s">
        <v>192</v>
      </c>
      <c r="D54" s="263"/>
      <c r="E54" s="263"/>
      <c r="F54" s="263"/>
      <c r="G54" s="263"/>
      <c r="H54" s="232"/>
      <c r="I54" s="233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53"/>
      <c r="Z54" s="253"/>
      <c r="AA54" s="253"/>
      <c r="AB54" s="253"/>
      <c r="AC54" s="253"/>
      <c r="AD54" s="253"/>
      <c r="AE54" s="253"/>
      <c r="AF54" s="253"/>
      <c r="AG54" s="253" t="s">
        <v>117</v>
      </c>
      <c r="AH54" s="253"/>
      <c r="AI54" s="253"/>
      <c r="AJ54" s="253"/>
      <c r="AK54" s="253"/>
      <c r="AL54" s="253"/>
      <c r="AM54" s="253"/>
      <c r="AN54" s="253"/>
      <c r="AO54" s="253"/>
      <c r="AP54" s="253"/>
      <c r="AQ54" s="253"/>
      <c r="AR54" s="253"/>
      <c r="AS54" s="253"/>
      <c r="AT54" s="253"/>
      <c r="AU54" s="253"/>
      <c r="AV54" s="253"/>
      <c r="AW54" s="253"/>
      <c r="AX54" s="253"/>
      <c r="AY54" s="253"/>
      <c r="AZ54" s="253"/>
      <c r="BA54" s="253"/>
      <c r="BB54" s="253"/>
      <c r="BC54" s="253"/>
      <c r="BD54" s="253"/>
      <c r="BE54" s="253"/>
      <c r="BF54" s="253"/>
      <c r="BG54" s="253"/>
      <c r="BH54" s="253"/>
    </row>
    <row r="55" spans="1:60" outlineLevel="1" x14ac:dyDescent="0.2">
      <c r="A55" s="254">
        <v>43</v>
      </c>
      <c r="B55" s="255" t="s">
        <v>193</v>
      </c>
      <c r="C55" s="268" t="s">
        <v>194</v>
      </c>
      <c r="D55" s="256" t="s">
        <v>113</v>
      </c>
      <c r="E55" s="257">
        <v>40</v>
      </c>
      <c r="F55" s="258">
        <f>H55+J55</f>
        <v>0</v>
      </c>
      <c r="G55" s="258">
        <f>ROUND(E55*F55,2)</f>
        <v>0</v>
      </c>
      <c r="H55" s="259"/>
      <c r="I55" s="260">
        <f>ROUND(E55*H55,2)</f>
        <v>0</v>
      </c>
      <c r="J55" s="261"/>
      <c r="K55" s="262">
        <f>ROUND(E55*J55,2)</f>
        <v>0</v>
      </c>
      <c r="L55" s="231">
        <v>21</v>
      </c>
      <c r="M55" s="231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 t="s">
        <v>101</v>
      </c>
      <c r="T55" s="231" t="s">
        <v>102</v>
      </c>
      <c r="U55" s="231">
        <v>0</v>
      </c>
      <c r="V55" s="231">
        <f>ROUND(E55*U55,2)</f>
        <v>0</v>
      </c>
      <c r="W55" s="231"/>
      <c r="X55" s="231" t="s">
        <v>137</v>
      </c>
      <c r="Y55" s="252">
        <f>I55</f>
        <v>0</v>
      </c>
      <c r="Z55" s="252">
        <f>K55</f>
        <v>0</v>
      </c>
      <c r="AA55" s="252">
        <f>M55</f>
        <v>0</v>
      </c>
      <c r="AB55" s="252">
        <f>O55</f>
        <v>0</v>
      </c>
      <c r="AC55" s="252">
        <f>Q55</f>
        <v>0</v>
      </c>
      <c r="AD55" s="252">
        <f>V55</f>
        <v>0</v>
      </c>
      <c r="AE55" s="253"/>
      <c r="AF55" s="252">
        <f>G55</f>
        <v>0</v>
      </c>
      <c r="AG55" s="253" t="s">
        <v>138</v>
      </c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</row>
    <row r="56" spans="1:60" outlineLevel="1" x14ac:dyDescent="0.2">
      <c r="A56" s="229"/>
      <c r="B56" s="230"/>
      <c r="C56" s="269" t="s">
        <v>195</v>
      </c>
      <c r="D56" s="263"/>
      <c r="E56" s="263"/>
      <c r="F56" s="263"/>
      <c r="G56" s="263"/>
      <c r="H56" s="232"/>
      <c r="I56" s="233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53"/>
      <c r="Z56" s="253"/>
      <c r="AA56" s="253"/>
      <c r="AB56" s="253"/>
      <c r="AC56" s="253"/>
      <c r="AD56" s="253"/>
      <c r="AE56" s="253"/>
      <c r="AF56" s="253"/>
      <c r="AG56" s="253" t="s">
        <v>117</v>
      </c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</row>
    <row r="57" spans="1:60" ht="33.75" outlineLevel="1" x14ac:dyDescent="0.2">
      <c r="A57" s="243">
        <v>51</v>
      </c>
      <c r="B57" s="244" t="s">
        <v>196</v>
      </c>
      <c r="C57" s="267" t="s">
        <v>197</v>
      </c>
      <c r="D57" s="245" t="s">
        <v>153</v>
      </c>
      <c r="E57" s="246">
        <v>1</v>
      </c>
      <c r="F57" s="247">
        <f>H57+J57</f>
        <v>0</v>
      </c>
      <c r="G57" s="247">
        <f>ROUND(E57*F57,2)</f>
        <v>0</v>
      </c>
      <c r="H57" s="248"/>
      <c r="I57" s="249">
        <f>ROUND(E57*H57,2)</f>
        <v>0</v>
      </c>
      <c r="J57" s="250"/>
      <c r="K57" s="251">
        <f>ROUND(E57*J57,2)</f>
        <v>0</v>
      </c>
      <c r="L57" s="231">
        <v>21</v>
      </c>
      <c r="M57" s="231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 t="s">
        <v>101</v>
      </c>
      <c r="T57" s="231" t="s">
        <v>102</v>
      </c>
      <c r="U57" s="231">
        <v>0</v>
      </c>
      <c r="V57" s="231">
        <f>ROUND(E57*U57,2)</f>
        <v>0</v>
      </c>
      <c r="W57" s="231"/>
      <c r="X57" s="231" t="s">
        <v>137</v>
      </c>
      <c r="Y57" s="252">
        <f>I57</f>
        <v>0</v>
      </c>
      <c r="Z57" s="252">
        <f>K57</f>
        <v>0</v>
      </c>
      <c r="AA57" s="252">
        <f>M57</f>
        <v>0</v>
      </c>
      <c r="AB57" s="252">
        <f>O57</f>
        <v>0</v>
      </c>
      <c r="AC57" s="252">
        <f>Q57</f>
        <v>0</v>
      </c>
      <c r="AD57" s="252">
        <f>V57</f>
        <v>0</v>
      </c>
      <c r="AE57" s="253"/>
      <c r="AF57" s="252">
        <f>G57</f>
        <v>0</v>
      </c>
      <c r="AG57" s="253" t="s">
        <v>138</v>
      </c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</row>
    <row r="58" spans="1:60" ht="45" outlineLevel="1" x14ac:dyDescent="0.2">
      <c r="A58" s="243">
        <v>57</v>
      </c>
      <c r="B58" s="244" t="s">
        <v>198</v>
      </c>
      <c r="C58" s="267" t="s">
        <v>199</v>
      </c>
      <c r="D58" s="245" t="s">
        <v>153</v>
      </c>
      <c r="E58" s="246">
        <v>1</v>
      </c>
      <c r="F58" s="247">
        <f>H58+J58</f>
        <v>0</v>
      </c>
      <c r="G58" s="247">
        <f>ROUND(E58*F58,2)</f>
        <v>0</v>
      </c>
      <c r="H58" s="248"/>
      <c r="I58" s="249">
        <f>ROUND(E58*H58,2)</f>
        <v>0</v>
      </c>
      <c r="J58" s="250"/>
      <c r="K58" s="251">
        <f>ROUND(E58*J58,2)</f>
        <v>0</v>
      </c>
      <c r="L58" s="231">
        <v>21</v>
      </c>
      <c r="M58" s="231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 t="s">
        <v>101</v>
      </c>
      <c r="T58" s="231" t="s">
        <v>102</v>
      </c>
      <c r="U58" s="231">
        <v>0</v>
      </c>
      <c r="V58" s="231">
        <f>ROUND(E58*U58,2)</f>
        <v>0</v>
      </c>
      <c r="W58" s="231"/>
      <c r="X58" s="231" t="s">
        <v>137</v>
      </c>
      <c r="Y58" s="252">
        <f>I58</f>
        <v>0</v>
      </c>
      <c r="Z58" s="252">
        <f>K58</f>
        <v>0</v>
      </c>
      <c r="AA58" s="252">
        <f>M58</f>
        <v>0</v>
      </c>
      <c r="AB58" s="252">
        <f>O58</f>
        <v>0</v>
      </c>
      <c r="AC58" s="252">
        <f>Q58</f>
        <v>0</v>
      </c>
      <c r="AD58" s="252">
        <f>V58</f>
        <v>0</v>
      </c>
      <c r="AE58" s="253"/>
      <c r="AF58" s="252">
        <f>G58</f>
        <v>0</v>
      </c>
      <c r="AG58" s="253" t="s">
        <v>138</v>
      </c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253"/>
      <c r="AT58" s="253"/>
      <c r="AU58" s="253"/>
      <c r="AV58" s="253"/>
      <c r="AW58" s="253"/>
      <c r="AX58" s="253"/>
      <c r="AY58" s="253"/>
      <c r="AZ58" s="253"/>
      <c r="BA58" s="253"/>
      <c r="BB58" s="253"/>
      <c r="BC58" s="253"/>
      <c r="BD58" s="253"/>
      <c r="BE58" s="253"/>
      <c r="BF58" s="253"/>
      <c r="BG58" s="253"/>
      <c r="BH58" s="253"/>
    </row>
    <row r="59" spans="1:60" ht="22.5" outlineLevel="1" x14ac:dyDescent="0.2">
      <c r="A59" s="243">
        <v>58</v>
      </c>
      <c r="B59" s="244" t="s">
        <v>200</v>
      </c>
      <c r="C59" s="267" t="s">
        <v>201</v>
      </c>
      <c r="D59" s="245" t="s">
        <v>202</v>
      </c>
      <c r="E59" s="246">
        <v>2</v>
      </c>
      <c r="F59" s="247">
        <f>H59+J59</f>
        <v>0</v>
      </c>
      <c r="G59" s="247">
        <f>ROUND(E59*F59,2)</f>
        <v>0</v>
      </c>
      <c r="H59" s="248"/>
      <c r="I59" s="249">
        <f>ROUND(E59*H59,2)</f>
        <v>0</v>
      </c>
      <c r="J59" s="250"/>
      <c r="K59" s="251">
        <f>ROUND(E59*J59,2)</f>
        <v>0</v>
      </c>
      <c r="L59" s="231">
        <v>21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 t="s">
        <v>101</v>
      </c>
      <c r="T59" s="231" t="s">
        <v>102</v>
      </c>
      <c r="U59" s="231">
        <v>0</v>
      </c>
      <c r="V59" s="231">
        <f>ROUND(E59*U59,2)</f>
        <v>0</v>
      </c>
      <c r="W59" s="231"/>
      <c r="X59" s="231" t="s">
        <v>137</v>
      </c>
      <c r="Y59" s="252">
        <f>I59</f>
        <v>0</v>
      </c>
      <c r="Z59" s="252">
        <f>K59</f>
        <v>0</v>
      </c>
      <c r="AA59" s="252">
        <f>M59</f>
        <v>0</v>
      </c>
      <c r="AB59" s="252">
        <f>O59</f>
        <v>0</v>
      </c>
      <c r="AC59" s="252">
        <f>Q59</f>
        <v>0</v>
      </c>
      <c r="AD59" s="252">
        <f>V59</f>
        <v>0</v>
      </c>
      <c r="AE59" s="253"/>
      <c r="AF59" s="252">
        <f>G59</f>
        <v>0</v>
      </c>
      <c r="AG59" s="253" t="s">
        <v>138</v>
      </c>
      <c r="AH59" s="253"/>
      <c r="AI59" s="253"/>
      <c r="AJ59" s="253"/>
      <c r="AK59" s="253"/>
      <c r="AL59" s="253"/>
      <c r="AM59" s="253"/>
      <c r="AN59" s="253"/>
      <c r="AO59" s="253"/>
      <c r="AP59" s="253"/>
      <c r="AQ59" s="253"/>
      <c r="AR59" s="253"/>
      <c r="AS59" s="253"/>
      <c r="AT59" s="253"/>
      <c r="AU59" s="253"/>
      <c r="AV59" s="253"/>
      <c r="AW59" s="253"/>
      <c r="AX59" s="253"/>
      <c r="AY59" s="253"/>
      <c r="AZ59" s="253"/>
      <c r="BA59" s="253"/>
      <c r="BB59" s="253"/>
      <c r="BC59" s="253"/>
      <c r="BD59" s="253"/>
      <c r="BE59" s="253"/>
      <c r="BF59" s="253"/>
      <c r="BG59" s="253"/>
      <c r="BH59" s="253"/>
    </row>
    <row r="60" spans="1:60" x14ac:dyDescent="0.2">
      <c r="A60" s="235" t="s">
        <v>96</v>
      </c>
      <c r="B60" s="236" t="s">
        <v>68</v>
      </c>
      <c r="C60" s="266" t="s">
        <v>69</v>
      </c>
      <c r="D60" s="237"/>
      <c r="E60" s="238"/>
      <c r="F60" s="239"/>
      <c r="G60" s="239">
        <f>SUM(AF61:AF73)</f>
        <v>0</v>
      </c>
      <c r="H60" s="240"/>
      <c r="I60" s="241">
        <f>SUM(Y61:Y73)</f>
        <v>0</v>
      </c>
      <c r="J60" s="239"/>
      <c r="K60" s="242">
        <f>SUM(Z61:Z73)</f>
        <v>0</v>
      </c>
      <c r="L60" s="234"/>
      <c r="M60" s="234">
        <f>SUM(AA61:AA73)</f>
        <v>0</v>
      </c>
      <c r="N60" s="234"/>
      <c r="O60" s="234">
        <f>SUM(AB61:AB73)</f>
        <v>0</v>
      </c>
      <c r="P60" s="234"/>
      <c r="Q60" s="234">
        <f>SUM(AC61:AC73)</f>
        <v>0</v>
      </c>
      <c r="R60" s="234"/>
      <c r="S60" s="234"/>
      <c r="T60" s="234"/>
      <c r="U60" s="234"/>
      <c r="V60" s="234">
        <f>SUM(AD61:AD73)</f>
        <v>25.7</v>
      </c>
      <c r="W60" s="234"/>
      <c r="X60" s="234"/>
      <c r="AG60" t="s">
        <v>97</v>
      </c>
    </row>
    <row r="61" spans="1:60" ht="22.5" outlineLevel="1" x14ac:dyDescent="0.2">
      <c r="A61" s="243">
        <v>6</v>
      </c>
      <c r="B61" s="244" t="s">
        <v>203</v>
      </c>
      <c r="C61" s="267" t="s">
        <v>204</v>
      </c>
      <c r="D61" s="245" t="s">
        <v>113</v>
      </c>
      <c r="E61" s="246">
        <v>50</v>
      </c>
      <c r="F61" s="247">
        <f>H61+J61</f>
        <v>0</v>
      </c>
      <c r="G61" s="247">
        <f>ROUND(E61*F61,2)</f>
        <v>0</v>
      </c>
      <c r="H61" s="248"/>
      <c r="I61" s="249">
        <f>ROUND(E61*H61,2)</f>
        <v>0</v>
      </c>
      <c r="J61" s="250"/>
      <c r="K61" s="251">
        <f>ROUND(E61*J61,2)</f>
        <v>0</v>
      </c>
      <c r="L61" s="231">
        <v>21</v>
      </c>
      <c r="M61" s="231">
        <f>G61*(1+L61/100)</f>
        <v>0</v>
      </c>
      <c r="N61" s="231">
        <v>6.0000000000000002E-5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 t="s">
        <v>108</v>
      </c>
      <c r="T61" s="231" t="s">
        <v>102</v>
      </c>
      <c r="U61" s="231">
        <v>8.0170000000000005E-2</v>
      </c>
      <c r="V61" s="231">
        <f>ROUND(E61*U61,2)</f>
        <v>4.01</v>
      </c>
      <c r="W61" s="231"/>
      <c r="X61" s="231" t="s">
        <v>103</v>
      </c>
      <c r="Y61" s="252">
        <f>I61</f>
        <v>0</v>
      </c>
      <c r="Z61" s="252">
        <f>K61</f>
        <v>0</v>
      </c>
      <c r="AA61" s="252">
        <f>M61</f>
        <v>0</v>
      </c>
      <c r="AB61" s="252">
        <f>O61</f>
        <v>0</v>
      </c>
      <c r="AC61" s="252">
        <f>Q61</f>
        <v>0</v>
      </c>
      <c r="AD61" s="252">
        <f>V61</f>
        <v>4.01</v>
      </c>
      <c r="AE61" s="253"/>
      <c r="AF61" s="252">
        <f>G61</f>
        <v>0</v>
      </c>
      <c r="AG61" s="253" t="s">
        <v>104</v>
      </c>
      <c r="AH61" s="253"/>
      <c r="AI61" s="253"/>
      <c r="AJ61" s="253"/>
      <c r="AK61" s="253"/>
      <c r="AL61" s="253"/>
      <c r="AM61" s="253"/>
      <c r="AN61" s="253"/>
      <c r="AO61" s="253"/>
      <c r="AP61" s="253"/>
      <c r="AQ61" s="253"/>
      <c r="AR61" s="253"/>
      <c r="AS61" s="253"/>
      <c r="AT61" s="253"/>
      <c r="AU61" s="253"/>
      <c r="AV61" s="253"/>
      <c r="AW61" s="253"/>
      <c r="AX61" s="253"/>
      <c r="AY61" s="253"/>
      <c r="AZ61" s="253"/>
      <c r="BA61" s="253"/>
      <c r="BB61" s="253"/>
      <c r="BC61" s="253"/>
      <c r="BD61" s="253"/>
      <c r="BE61" s="253"/>
      <c r="BF61" s="253"/>
      <c r="BG61" s="253"/>
      <c r="BH61" s="253"/>
    </row>
    <row r="62" spans="1:60" outlineLevel="1" x14ac:dyDescent="0.2">
      <c r="A62" s="243">
        <v>20</v>
      </c>
      <c r="B62" s="244" t="s">
        <v>205</v>
      </c>
      <c r="C62" s="267" t="s">
        <v>206</v>
      </c>
      <c r="D62" s="245" t="s">
        <v>113</v>
      </c>
      <c r="E62" s="246">
        <v>50</v>
      </c>
      <c r="F62" s="247">
        <f>H62+J62</f>
        <v>0</v>
      </c>
      <c r="G62" s="247">
        <f>ROUND(E62*F62,2)</f>
        <v>0</v>
      </c>
      <c r="H62" s="248"/>
      <c r="I62" s="249">
        <f>ROUND(E62*H62,2)</f>
        <v>0</v>
      </c>
      <c r="J62" s="250"/>
      <c r="K62" s="251">
        <f>ROUND(E62*J62,2)</f>
        <v>0</v>
      </c>
      <c r="L62" s="231">
        <v>21</v>
      </c>
      <c r="M62" s="231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 t="s">
        <v>108</v>
      </c>
      <c r="T62" s="231" t="s">
        <v>102</v>
      </c>
      <c r="U62" s="231">
        <v>5.7000000000000002E-2</v>
      </c>
      <c r="V62" s="231">
        <f>ROUND(E62*U62,2)</f>
        <v>2.85</v>
      </c>
      <c r="W62" s="231"/>
      <c r="X62" s="231" t="s">
        <v>103</v>
      </c>
      <c r="Y62" s="252">
        <f>I62</f>
        <v>0</v>
      </c>
      <c r="Z62" s="252">
        <f>K62</f>
        <v>0</v>
      </c>
      <c r="AA62" s="252">
        <f>M62</f>
        <v>0</v>
      </c>
      <c r="AB62" s="252">
        <f>O62</f>
        <v>0</v>
      </c>
      <c r="AC62" s="252">
        <f>Q62</f>
        <v>0</v>
      </c>
      <c r="AD62" s="252">
        <f>V62</f>
        <v>2.85</v>
      </c>
      <c r="AE62" s="253"/>
      <c r="AF62" s="252">
        <f>G62</f>
        <v>0</v>
      </c>
      <c r="AG62" s="253" t="s">
        <v>104</v>
      </c>
      <c r="AH62" s="253"/>
      <c r="AI62" s="253"/>
      <c r="AJ62" s="253"/>
      <c r="AK62" s="253"/>
      <c r="AL62" s="253"/>
      <c r="AM62" s="253"/>
      <c r="AN62" s="253"/>
      <c r="AO62" s="253"/>
      <c r="AP62" s="253"/>
      <c r="AQ62" s="253"/>
      <c r="AR62" s="253"/>
      <c r="AS62" s="253"/>
      <c r="AT62" s="253"/>
      <c r="AU62" s="253"/>
      <c r="AV62" s="253"/>
      <c r="AW62" s="253"/>
      <c r="AX62" s="253"/>
      <c r="AY62" s="253"/>
      <c r="AZ62" s="253"/>
      <c r="BA62" s="253"/>
      <c r="BB62" s="253"/>
      <c r="BC62" s="253"/>
      <c r="BD62" s="253"/>
      <c r="BE62" s="253"/>
      <c r="BF62" s="253"/>
      <c r="BG62" s="253"/>
      <c r="BH62" s="253"/>
    </row>
    <row r="63" spans="1:60" outlineLevel="1" x14ac:dyDescent="0.2">
      <c r="A63" s="243">
        <v>27</v>
      </c>
      <c r="B63" s="244" t="s">
        <v>207</v>
      </c>
      <c r="C63" s="267" t="s">
        <v>208</v>
      </c>
      <c r="D63" s="245" t="s">
        <v>107</v>
      </c>
      <c r="E63" s="246">
        <v>1</v>
      </c>
      <c r="F63" s="247">
        <f>H63+J63</f>
        <v>0</v>
      </c>
      <c r="G63" s="247">
        <f>ROUND(E63*F63,2)</f>
        <v>0</v>
      </c>
      <c r="H63" s="248"/>
      <c r="I63" s="249">
        <f>ROUND(E63*H63,2)</f>
        <v>0</v>
      </c>
      <c r="J63" s="250"/>
      <c r="K63" s="251">
        <f>ROUND(E63*J63,2)</f>
        <v>0</v>
      </c>
      <c r="L63" s="231">
        <v>21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 t="s">
        <v>108</v>
      </c>
      <c r="T63" s="231" t="s">
        <v>102</v>
      </c>
      <c r="U63" s="231">
        <v>0.35</v>
      </c>
      <c r="V63" s="231">
        <f>ROUND(E63*U63,2)</f>
        <v>0.35</v>
      </c>
      <c r="W63" s="231"/>
      <c r="X63" s="231" t="s">
        <v>103</v>
      </c>
      <c r="Y63" s="252">
        <f>I63</f>
        <v>0</v>
      </c>
      <c r="Z63" s="252">
        <f>K63</f>
        <v>0</v>
      </c>
      <c r="AA63" s="252">
        <f>M63</f>
        <v>0</v>
      </c>
      <c r="AB63" s="252">
        <f>O63</f>
        <v>0</v>
      </c>
      <c r="AC63" s="252">
        <f>Q63</f>
        <v>0</v>
      </c>
      <c r="AD63" s="252">
        <f>V63</f>
        <v>0.35</v>
      </c>
      <c r="AE63" s="253"/>
      <c r="AF63" s="252">
        <f>G63</f>
        <v>0</v>
      </c>
      <c r="AG63" s="253" t="s">
        <v>104</v>
      </c>
      <c r="AH63" s="253"/>
      <c r="AI63" s="253"/>
      <c r="AJ63" s="253"/>
      <c r="AK63" s="253"/>
      <c r="AL63" s="253"/>
      <c r="AM63" s="253"/>
      <c r="AN63" s="253"/>
      <c r="AO63" s="253"/>
      <c r="AP63" s="253"/>
      <c r="AQ63" s="253"/>
      <c r="AR63" s="253"/>
      <c r="AS63" s="253"/>
      <c r="AT63" s="253"/>
      <c r="AU63" s="253"/>
      <c r="AV63" s="253"/>
      <c r="AW63" s="253"/>
      <c r="AX63" s="253"/>
      <c r="AY63" s="253"/>
      <c r="AZ63" s="253"/>
      <c r="BA63" s="253"/>
      <c r="BB63" s="253"/>
      <c r="BC63" s="253"/>
      <c r="BD63" s="253"/>
      <c r="BE63" s="253"/>
      <c r="BF63" s="253"/>
      <c r="BG63" s="253"/>
      <c r="BH63" s="253"/>
    </row>
    <row r="64" spans="1:60" outlineLevel="1" x14ac:dyDescent="0.2">
      <c r="A64" s="243">
        <v>28</v>
      </c>
      <c r="B64" s="244" t="s">
        <v>209</v>
      </c>
      <c r="C64" s="267" t="s">
        <v>210</v>
      </c>
      <c r="D64" s="245" t="s">
        <v>107</v>
      </c>
      <c r="E64" s="246">
        <v>1</v>
      </c>
      <c r="F64" s="247">
        <f>H64+J64</f>
        <v>0</v>
      </c>
      <c r="G64" s="247">
        <f>ROUND(E64*F64,2)</f>
        <v>0</v>
      </c>
      <c r="H64" s="248"/>
      <c r="I64" s="249">
        <f>ROUND(E64*H64,2)</f>
        <v>0</v>
      </c>
      <c r="J64" s="250"/>
      <c r="K64" s="251">
        <f>ROUND(E64*J64,2)</f>
        <v>0</v>
      </c>
      <c r="L64" s="231">
        <v>21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108</v>
      </c>
      <c r="T64" s="231" t="s">
        <v>102</v>
      </c>
      <c r="U64" s="231">
        <v>0.59133000000000002</v>
      </c>
      <c r="V64" s="231">
        <f>ROUND(E64*U64,2)</f>
        <v>0.59</v>
      </c>
      <c r="W64" s="231"/>
      <c r="X64" s="231" t="s">
        <v>103</v>
      </c>
      <c r="Y64" s="252">
        <f>I64</f>
        <v>0</v>
      </c>
      <c r="Z64" s="252">
        <f>K64</f>
        <v>0</v>
      </c>
      <c r="AA64" s="252">
        <f>M64</f>
        <v>0</v>
      </c>
      <c r="AB64" s="252">
        <f>O64</f>
        <v>0</v>
      </c>
      <c r="AC64" s="252">
        <f>Q64</f>
        <v>0</v>
      </c>
      <c r="AD64" s="252">
        <f>V64</f>
        <v>0.59</v>
      </c>
      <c r="AE64" s="253"/>
      <c r="AF64" s="252">
        <f>G64</f>
        <v>0</v>
      </c>
      <c r="AG64" s="253" t="s">
        <v>104</v>
      </c>
      <c r="AH64" s="253"/>
      <c r="AI64" s="253"/>
      <c r="AJ64" s="253"/>
      <c r="AK64" s="253"/>
      <c r="AL64" s="253"/>
      <c r="AM64" s="253"/>
      <c r="AN64" s="253"/>
      <c r="AO64" s="253"/>
      <c r="AP64" s="253"/>
      <c r="AQ64" s="253"/>
      <c r="AR64" s="253"/>
      <c r="AS64" s="253"/>
      <c r="AT64" s="253"/>
      <c r="AU64" s="253"/>
      <c r="AV64" s="253"/>
      <c r="AW64" s="253"/>
      <c r="AX64" s="253"/>
      <c r="AY64" s="253"/>
      <c r="AZ64" s="253"/>
      <c r="BA64" s="253"/>
      <c r="BB64" s="253"/>
      <c r="BC64" s="253"/>
      <c r="BD64" s="253"/>
      <c r="BE64" s="253"/>
      <c r="BF64" s="253"/>
      <c r="BG64" s="253"/>
      <c r="BH64" s="253"/>
    </row>
    <row r="65" spans="1:60" outlineLevel="1" x14ac:dyDescent="0.2">
      <c r="A65" s="243">
        <v>29</v>
      </c>
      <c r="B65" s="244" t="s">
        <v>211</v>
      </c>
      <c r="C65" s="267" t="s">
        <v>212</v>
      </c>
      <c r="D65" s="245" t="s">
        <v>107</v>
      </c>
      <c r="E65" s="246">
        <v>1</v>
      </c>
      <c r="F65" s="247">
        <f>H65+J65</f>
        <v>0</v>
      </c>
      <c r="G65" s="247">
        <f>ROUND(E65*F65,2)</f>
        <v>0</v>
      </c>
      <c r="H65" s="248"/>
      <c r="I65" s="249">
        <f>ROUND(E65*H65,2)</f>
        <v>0</v>
      </c>
      <c r="J65" s="250"/>
      <c r="K65" s="251">
        <f>ROUND(E65*J65,2)</f>
        <v>0</v>
      </c>
      <c r="L65" s="231">
        <v>21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 t="s">
        <v>108</v>
      </c>
      <c r="T65" s="231" t="s">
        <v>102</v>
      </c>
      <c r="U65" s="231">
        <v>1.0333300000000001</v>
      </c>
      <c r="V65" s="231">
        <f>ROUND(E65*U65,2)</f>
        <v>1.03</v>
      </c>
      <c r="W65" s="231"/>
      <c r="X65" s="231" t="s">
        <v>103</v>
      </c>
      <c r="Y65" s="252">
        <f>I65</f>
        <v>0</v>
      </c>
      <c r="Z65" s="252">
        <f>K65</f>
        <v>0</v>
      </c>
      <c r="AA65" s="252">
        <f>M65</f>
        <v>0</v>
      </c>
      <c r="AB65" s="252">
        <f>O65</f>
        <v>0</v>
      </c>
      <c r="AC65" s="252">
        <f>Q65</f>
        <v>0</v>
      </c>
      <c r="AD65" s="252">
        <f>V65</f>
        <v>1.03</v>
      </c>
      <c r="AE65" s="253"/>
      <c r="AF65" s="252">
        <f>G65</f>
        <v>0</v>
      </c>
      <c r="AG65" s="253" t="s">
        <v>104</v>
      </c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</row>
    <row r="66" spans="1:60" outlineLevel="1" x14ac:dyDescent="0.2">
      <c r="A66" s="243">
        <v>30</v>
      </c>
      <c r="B66" s="244" t="s">
        <v>213</v>
      </c>
      <c r="C66" s="267" t="s">
        <v>214</v>
      </c>
      <c r="D66" s="245" t="s">
        <v>164</v>
      </c>
      <c r="E66" s="246">
        <v>16</v>
      </c>
      <c r="F66" s="247">
        <f>H66+J66</f>
        <v>0</v>
      </c>
      <c r="G66" s="247">
        <f>ROUND(E66*F66,2)</f>
        <v>0</v>
      </c>
      <c r="H66" s="248"/>
      <c r="I66" s="249">
        <f>ROUND(E66*H66,2)</f>
        <v>0</v>
      </c>
      <c r="J66" s="250"/>
      <c r="K66" s="251">
        <f>ROUND(E66*J66,2)</f>
        <v>0</v>
      </c>
      <c r="L66" s="231">
        <v>21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/>
      <c r="S66" s="231" t="s">
        <v>108</v>
      </c>
      <c r="T66" s="231" t="s">
        <v>102</v>
      </c>
      <c r="U66" s="231">
        <v>1</v>
      </c>
      <c r="V66" s="231">
        <f>ROUND(E66*U66,2)</f>
        <v>16</v>
      </c>
      <c r="W66" s="231"/>
      <c r="X66" s="231" t="s">
        <v>103</v>
      </c>
      <c r="Y66" s="252">
        <f>I66</f>
        <v>0</v>
      </c>
      <c r="Z66" s="252">
        <f>K66</f>
        <v>0</v>
      </c>
      <c r="AA66" s="252">
        <f>M66</f>
        <v>0</v>
      </c>
      <c r="AB66" s="252">
        <f>O66</f>
        <v>0</v>
      </c>
      <c r="AC66" s="252">
        <f>Q66</f>
        <v>0</v>
      </c>
      <c r="AD66" s="252">
        <f>V66</f>
        <v>16</v>
      </c>
      <c r="AE66" s="253"/>
      <c r="AF66" s="252">
        <f>G66</f>
        <v>0</v>
      </c>
      <c r="AG66" s="253" t="s">
        <v>104</v>
      </c>
      <c r="AH66" s="253"/>
      <c r="AI66" s="253"/>
      <c r="AJ66" s="253"/>
      <c r="AK66" s="253"/>
      <c r="AL66" s="253"/>
      <c r="AM66" s="253"/>
      <c r="AN66" s="253"/>
      <c r="AO66" s="253"/>
      <c r="AP66" s="253"/>
      <c r="AQ66" s="253"/>
      <c r="AR66" s="253"/>
      <c r="AS66" s="253"/>
      <c r="AT66" s="253"/>
      <c r="AU66" s="253"/>
      <c r="AV66" s="253"/>
      <c r="AW66" s="253"/>
      <c r="AX66" s="253"/>
      <c r="AY66" s="253"/>
      <c r="AZ66" s="253"/>
      <c r="BA66" s="253"/>
      <c r="BB66" s="253"/>
      <c r="BC66" s="253"/>
      <c r="BD66" s="253"/>
      <c r="BE66" s="253"/>
      <c r="BF66" s="253"/>
      <c r="BG66" s="253"/>
      <c r="BH66" s="253"/>
    </row>
    <row r="67" spans="1:60" outlineLevel="1" x14ac:dyDescent="0.2">
      <c r="A67" s="243">
        <v>31</v>
      </c>
      <c r="B67" s="244" t="s">
        <v>215</v>
      </c>
      <c r="C67" s="267" t="s">
        <v>216</v>
      </c>
      <c r="D67" s="245" t="s">
        <v>107</v>
      </c>
      <c r="E67" s="246">
        <v>1</v>
      </c>
      <c r="F67" s="247">
        <f>H67+J67</f>
        <v>0</v>
      </c>
      <c r="G67" s="247">
        <f>ROUND(E67*F67,2)</f>
        <v>0</v>
      </c>
      <c r="H67" s="248"/>
      <c r="I67" s="249">
        <f>ROUND(E67*H67,2)</f>
        <v>0</v>
      </c>
      <c r="J67" s="250"/>
      <c r="K67" s="251">
        <f>ROUND(E67*J67,2)</f>
        <v>0</v>
      </c>
      <c r="L67" s="231">
        <v>21</v>
      </c>
      <c r="M67" s="231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 t="s">
        <v>108</v>
      </c>
      <c r="T67" s="231" t="s">
        <v>102</v>
      </c>
      <c r="U67" s="231">
        <v>0.86667000000000005</v>
      </c>
      <c r="V67" s="231">
        <f>ROUND(E67*U67,2)</f>
        <v>0.87</v>
      </c>
      <c r="W67" s="231"/>
      <c r="X67" s="231" t="s">
        <v>103</v>
      </c>
      <c r="Y67" s="252">
        <f>I67</f>
        <v>0</v>
      </c>
      <c r="Z67" s="252">
        <f>K67</f>
        <v>0</v>
      </c>
      <c r="AA67" s="252">
        <f>M67</f>
        <v>0</v>
      </c>
      <c r="AB67" s="252">
        <f>O67</f>
        <v>0</v>
      </c>
      <c r="AC67" s="252">
        <f>Q67</f>
        <v>0</v>
      </c>
      <c r="AD67" s="252">
        <f>V67</f>
        <v>0.87</v>
      </c>
      <c r="AE67" s="253"/>
      <c r="AF67" s="252">
        <f>G67</f>
        <v>0</v>
      </c>
      <c r="AG67" s="253" t="s">
        <v>104</v>
      </c>
      <c r="AH67" s="253"/>
      <c r="AI67" s="253"/>
      <c r="AJ67" s="253"/>
      <c r="AK67" s="253"/>
      <c r="AL67" s="253"/>
      <c r="AM67" s="253"/>
      <c r="AN67" s="253"/>
      <c r="AO67" s="253"/>
      <c r="AP67" s="253"/>
      <c r="AQ67" s="253"/>
      <c r="AR67" s="253"/>
      <c r="AS67" s="253"/>
      <c r="AT67" s="253"/>
      <c r="AU67" s="253"/>
      <c r="AV67" s="253"/>
      <c r="AW67" s="253"/>
      <c r="AX67" s="253"/>
      <c r="AY67" s="253"/>
      <c r="AZ67" s="253"/>
      <c r="BA67" s="253"/>
      <c r="BB67" s="253"/>
      <c r="BC67" s="253"/>
      <c r="BD67" s="253"/>
      <c r="BE67" s="253"/>
      <c r="BF67" s="253"/>
      <c r="BG67" s="253"/>
      <c r="BH67" s="253"/>
    </row>
    <row r="68" spans="1:60" ht="33.75" outlineLevel="1" x14ac:dyDescent="0.2">
      <c r="A68" s="243">
        <v>44</v>
      </c>
      <c r="B68" s="244" t="s">
        <v>217</v>
      </c>
      <c r="C68" s="267" t="s">
        <v>218</v>
      </c>
      <c r="D68" s="245" t="s">
        <v>153</v>
      </c>
      <c r="E68" s="246">
        <v>1</v>
      </c>
      <c r="F68" s="247">
        <f>H68+J68</f>
        <v>0</v>
      </c>
      <c r="G68" s="247">
        <f>ROUND(E68*F68,2)</f>
        <v>0</v>
      </c>
      <c r="H68" s="248"/>
      <c r="I68" s="249">
        <f>ROUND(E68*H68,2)</f>
        <v>0</v>
      </c>
      <c r="J68" s="250"/>
      <c r="K68" s="251">
        <f>ROUND(E68*J68,2)</f>
        <v>0</v>
      </c>
      <c r="L68" s="231">
        <v>21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 t="s">
        <v>101</v>
      </c>
      <c r="T68" s="231" t="s">
        <v>102</v>
      </c>
      <c r="U68" s="231">
        <v>0</v>
      </c>
      <c r="V68" s="231">
        <f>ROUND(E68*U68,2)</f>
        <v>0</v>
      </c>
      <c r="W68" s="231"/>
      <c r="X68" s="231" t="s">
        <v>137</v>
      </c>
      <c r="Y68" s="252">
        <f>I68</f>
        <v>0</v>
      </c>
      <c r="Z68" s="252">
        <f>K68</f>
        <v>0</v>
      </c>
      <c r="AA68" s="252">
        <f>M68</f>
        <v>0</v>
      </c>
      <c r="AB68" s="252">
        <f>O68</f>
        <v>0</v>
      </c>
      <c r="AC68" s="252">
        <f>Q68</f>
        <v>0</v>
      </c>
      <c r="AD68" s="252">
        <f>V68</f>
        <v>0</v>
      </c>
      <c r="AE68" s="253"/>
      <c r="AF68" s="252">
        <f>G68</f>
        <v>0</v>
      </c>
      <c r="AG68" s="253" t="s">
        <v>138</v>
      </c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3"/>
      <c r="BC68" s="253"/>
      <c r="BD68" s="253"/>
      <c r="BE68" s="253"/>
      <c r="BF68" s="253"/>
      <c r="BG68" s="253"/>
      <c r="BH68" s="253"/>
    </row>
    <row r="69" spans="1:60" ht="33.75" outlineLevel="1" x14ac:dyDescent="0.2">
      <c r="A69" s="243">
        <v>45</v>
      </c>
      <c r="B69" s="244" t="s">
        <v>219</v>
      </c>
      <c r="C69" s="267" t="s">
        <v>220</v>
      </c>
      <c r="D69" s="245" t="s">
        <v>153</v>
      </c>
      <c r="E69" s="246">
        <v>1</v>
      </c>
      <c r="F69" s="247">
        <f>H69+J69</f>
        <v>0</v>
      </c>
      <c r="G69" s="247">
        <f>ROUND(E69*F69,2)</f>
        <v>0</v>
      </c>
      <c r="H69" s="248"/>
      <c r="I69" s="249">
        <f>ROUND(E69*H69,2)</f>
        <v>0</v>
      </c>
      <c r="J69" s="250"/>
      <c r="K69" s="251">
        <f>ROUND(E69*J69,2)</f>
        <v>0</v>
      </c>
      <c r="L69" s="231">
        <v>21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101</v>
      </c>
      <c r="T69" s="231" t="s">
        <v>102</v>
      </c>
      <c r="U69" s="231">
        <v>0</v>
      </c>
      <c r="V69" s="231">
        <f>ROUND(E69*U69,2)</f>
        <v>0</v>
      </c>
      <c r="W69" s="231"/>
      <c r="X69" s="231" t="s">
        <v>137</v>
      </c>
      <c r="Y69" s="252">
        <f>I69</f>
        <v>0</v>
      </c>
      <c r="Z69" s="252">
        <f>K69</f>
        <v>0</v>
      </c>
      <c r="AA69" s="252">
        <f>M69</f>
        <v>0</v>
      </c>
      <c r="AB69" s="252">
        <f>O69</f>
        <v>0</v>
      </c>
      <c r="AC69" s="252">
        <f>Q69</f>
        <v>0</v>
      </c>
      <c r="AD69" s="252">
        <f>V69</f>
        <v>0</v>
      </c>
      <c r="AE69" s="253"/>
      <c r="AF69" s="252">
        <f>G69</f>
        <v>0</v>
      </c>
      <c r="AG69" s="253" t="s">
        <v>138</v>
      </c>
      <c r="AH69" s="253"/>
      <c r="AI69" s="253"/>
      <c r="AJ69" s="253"/>
      <c r="AK69" s="253"/>
      <c r="AL69" s="253"/>
      <c r="AM69" s="253"/>
      <c r="AN69" s="253"/>
      <c r="AO69" s="253"/>
      <c r="AP69" s="253"/>
      <c r="AQ69" s="253"/>
      <c r="AR69" s="253"/>
      <c r="AS69" s="253"/>
      <c r="AT69" s="253"/>
      <c r="AU69" s="253"/>
      <c r="AV69" s="253"/>
      <c r="AW69" s="253"/>
      <c r="AX69" s="253"/>
      <c r="AY69" s="253"/>
      <c r="AZ69" s="253"/>
      <c r="BA69" s="253"/>
      <c r="BB69" s="253"/>
      <c r="BC69" s="253"/>
      <c r="BD69" s="253"/>
      <c r="BE69" s="253"/>
      <c r="BF69" s="253"/>
      <c r="BG69" s="253"/>
      <c r="BH69" s="253"/>
    </row>
    <row r="70" spans="1:60" ht="33.75" outlineLevel="1" x14ac:dyDescent="0.2">
      <c r="A70" s="243">
        <v>46</v>
      </c>
      <c r="B70" s="244" t="s">
        <v>221</v>
      </c>
      <c r="C70" s="267" t="s">
        <v>222</v>
      </c>
      <c r="D70" s="245" t="s">
        <v>153</v>
      </c>
      <c r="E70" s="246">
        <v>1</v>
      </c>
      <c r="F70" s="247">
        <f>H70+J70</f>
        <v>0</v>
      </c>
      <c r="G70" s="247">
        <f>ROUND(E70*F70,2)</f>
        <v>0</v>
      </c>
      <c r="H70" s="248"/>
      <c r="I70" s="249">
        <f>ROUND(E70*H70,2)</f>
        <v>0</v>
      </c>
      <c r="J70" s="250"/>
      <c r="K70" s="251">
        <f>ROUND(E70*J70,2)</f>
        <v>0</v>
      </c>
      <c r="L70" s="231">
        <v>21</v>
      </c>
      <c r="M70" s="231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1"/>
      <c r="S70" s="231" t="s">
        <v>101</v>
      </c>
      <c r="T70" s="231" t="s">
        <v>102</v>
      </c>
      <c r="U70" s="231">
        <v>0</v>
      </c>
      <c r="V70" s="231">
        <f>ROUND(E70*U70,2)</f>
        <v>0</v>
      </c>
      <c r="W70" s="231"/>
      <c r="X70" s="231" t="s">
        <v>137</v>
      </c>
      <c r="Y70" s="252">
        <f>I70</f>
        <v>0</v>
      </c>
      <c r="Z70" s="252">
        <f>K70</f>
        <v>0</v>
      </c>
      <c r="AA70" s="252">
        <f>M70</f>
        <v>0</v>
      </c>
      <c r="AB70" s="252">
        <f>O70</f>
        <v>0</v>
      </c>
      <c r="AC70" s="252">
        <f>Q70</f>
        <v>0</v>
      </c>
      <c r="AD70" s="252">
        <f>V70</f>
        <v>0</v>
      </c>
      <c r="AE70" s="253"/>
      <c r="AF70" s="252">
        <f>G70</f>
        <v>0</v>
      </c>
      <c r="AG70" s="253" t="s">
        <v>138</v>
      </c>
      <c r="AH70" s="253"/>
      <c r="AI70" s="253"/>
      <c r="AJ70" s="253"/>
      <c r="AK70" s="253"/>
      <c r="AL70" s="253"/>
      <c r="AM70" s="253"/>
      <c r="AN70" s="253"/>
      <c r="AO70" s="253"/>
      <c r="AP70" s="253"/>
      <c r="AQ70" s="253"/>
      <c r="AR70" s="253"/>
      <c r="AS70" s="253"/>
      <c r="AT70" s="253"/>
      <c r="AU70" s="253"/>
      <c r="AV70" s="253"/>
      <c r="AW70" s="253"/>
      <c r="AX70" s="253"/>
      <c r="AY70" s="253"/>
      <c r="AZ70" s="253"/>
      <c r="BA70" s="253"/>
      <c r="BB70" s="253"/>
      <c r="BC70" s="253"/>
      <c r="BD70" s="253"/>
      <c r="BE70" s="253"/>
      <c r="BF70" s="253"/>
      <c r="BG70" s="253"/>
      <c r="BH70" s="253"/>
    </row>
    <row r="71" spans="1:60" outlineLevel="1" x14ac:dyDescent="0.2">
      <c r="A71" s="243">
        <v>50</v>
      </c>
      <c r="B71" s="244" t="s">
        <v>223</v>
      </c>
      <c r="C71" s="267" t="s">
        <v>224</v>
      </c>
      <c r="D71" s="245" t="s">
        <v>153</v>
      </c>
      <c r="E71" s="246">
        <v>1</v>
      </c>
      <c r="F71" s="247">
        <f>H71+J71</f>
        <v>0</v>
      </c>
      <c r="G71" s="247">
        <f>ROUND(E71*F71,2)</f>
        <v>0</v>
      </c>
      <c r="H71" s="248"/>
      <c r="I71" s="249">
        <f>ROUND(E71*H71,2)</f>
        <v>0</v>
      </c>
      <c r="J71" s="250"/>
      <c r="K71" s="251">
        <f>ROUND(E71*J71,2)</f>
        <v>0</v>
      </c>
      <c r="L71" s="231">
        <v>21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101</v>
      </c>
      <c r="T71" s="231" t="s">
        <v>102</v>
      </c>
      <c r="U71" s="231">
        <v>0</v>
      </c>
      <c r="V71" s="231">
        <f>ROUND(E71*U71,2)</f>
        <v>0</v>
      </c>
      <c r="W71" s="231"/>
      <c r="X71" s="231" t="s">
        <v>137</v>
      </c>
      <c r="Y71" s="252">
        <f>I71</f>
        <v>0</v>
      </c>
      <c r="Z71" s="252">
        <f>K71</f>
        <v>0</v>
      </c>
      <c r="AA71" s="252">
        <f>M71</f>
        <v>0</v>
      </c>
      <c r="AB71" s="252">
        <f>O71</f>
        <v>0</v>
      </c>
      <c r="AC71" s="252">
        <f>Q71</f>
        <v>0</v>
      </c>
      <c r="AD71" s="252">
        <f>V71</f>
        <v>0</v>
      </c>
      <c r="AE71" s="253"/>
      <c r="AF71" s="252">
        <f>G71</f>
        <v>0</v>
      </c>
      <c r="AG71" s="253" t="s">
        <v>138</v>
      </c>
      <c r="AH71" s="253"/>
      <c r="AI71" s="253"/>
      <c r="AJ71" s="253"/>
      <c r="AK71" s="253"/>
      <c r="AL71" s="253"/>
      <c r="AM71" s="253"/>
      <c r="AN71" s="253"/>
      <c r="AO71" s="253"/>
      <c r="AP71" s="253"/>
      <c r="AQ71" s="253"/>
      <c r="AR71" s="253"/>
      <c r="AS71" s="253"/>
      <c r="AT71" s="253"/>
      <c r="AU71" s="253"/>
      <c r="AV71" s="253"/>
      <c r="AW71" s="253"/>
      <c r="AX71" s="253"/>
      <c r="AY71" s="253"/>
      <c r="AZ71" s="253"/>
      <c r="BA71" s="253"/>
      <c r="BB71" s="253"/>
      <c r="BC71" s="253"/>
      <c r="BD71" s="253"/>
      <c r="BE71" s="253"/>
      <c r="BF71" s="253"/>
      <c r="BG71" s="253"/>
      <c r="BH71" s="253"/>
    </row>
    <row r="72" spans="1:60" ht="22.5" outlineLevel="1" x14ac:dyDescent="0.2">
      <c r="A72" s="243">
        <v>52</v>
      </c>
      <c r="B72" s="244" t="s">
        <v>225</v>
      </c>
      <c r="C72" s="267" t="s">
        <v>226</v>
      </c>
      <c r="D72" s="245" t="s">
        <v>153</v>
      </c>
      <c r="E72" s="246">
        <v>1</v>
      </c>
      <c r="F72" s="247">
        <f>H72+J72</f>
        <v>0</v>
      </c>
      <c r="G72" s="247">
        <f>ROUND(E72*F72,2)</f>
        <v>0</v>
      </c>
      <c r="H72" s="248"/>
      <c r="I72" s="249">
        <f>ROUND(E72*H72,2)</f>
        <v>0</v>
      </c>
      <c r="J72" s="250"/>
      <c r="K72" s="251">
        <f>ROUND(E72*J72,2)</f>
        <v>0</v>
      </c>
      <c r="L72" s="231">
        <v>21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101</v>
      </c>
      <c r="T72" s="231" t="s">
        <v>102</v>
      </c>
      <c r="U72" s="231">
        <v>0</v>
      </c>
      <c r="V72" s="231">
        <f>ROUND(E72*U72,2)</f>
        <v>0</v>
      </c>
      <c r="W72" s="231"/>
      <c r="X72" s="231" t="s">
        <v>137</v>
      </c>
      <c r="Y72" s="252">
        <f>I72</f>
        <v>0</v>
      </c>
      <c r="Z72" s="252">
        <f>K72</f>
        <v>0</v>
      </c>
      <c r="AA72" s="252">
        <f>M72</f>
        <v>0</v>
      </c>
      <c r="AB72" s="252">
        <f>O72</f>
        <v>0</v>
      </c>
      <c r="AC72" s="252">
        <f>Q72</f>
        <v>0</v>
      </c>
      <c r="AD72" s="252">
        <f>V72</f>
        <v>0</v>
      </c>
      <c r="AE72" s="253"/>
      <c r="AF72" s="252">
        <f>G72</f>
        <v>0</v>
      </c>
      <c r="AG72" s="253" t="s">
        <v>138</v>
      </c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</row>
    <row r="73" spans="1:60" outlineLevel="1" x14ac:dyDescent="0.2">
      <c r="A73" s="243">
        <v>53</v>
      </c>
      <c r="B73" s="244" t="s">
        <v>227</v>
      </c>
      <c r="C73" s="267" t="s">
        <v>228</v>
      </c>
      <c r="D73" s="245" t="s">
        <v>113</v>
      </c>
      <c r="E73" s="246">
        <v>50</v>
      </c>
      <c r="F73" s="247">
        <f>H73+J73</f>
        <v>0</v>
      </c>
      <c r="G73" s="247">
        <f>ROUND(E73*F73,2)</f>
        <v>0</v>
      </c>
      <c r="H73" s="248"/>
      <c r="I73" s="249">
        <f>ROUND(E73*H73,2)</f>
        <v>0</v>
      </c>
      <c r="J73" s="250"/>
      <c r="K73" s="251">
        <f>ROUND(E73*J73,2)</f>
        <v>0</v>
      </c>
      <c r="L73" s="231">
        <v>21</v>
      </c>
      <c r="M73" s="231">
        <f>G73*(1+L73/100)</f>
        <v>0</v>
      </c>
      <c r="N73" s="231">
        <v>4.0000000000000003E-5</v>
      </c>
      <c r="O73" s="231">
        <f>ROUND(E73*N73,2)</f>
        <v>0</v>
      </c>
      <c r="P73" s="231">
        <v>0</v>
      </c>
      <c r="Q73" s="231">
        <f>ROUND(E73*P73,2)</f>
        <v>0</v>
      </c>
      <c r="R73" s="231" t="s">
        <v>171</v>
      </c>
      <c r="S73" s="231" t="s">
        <v>108</v>
      </c>
      <c r="T73" s="231" t="s">
        <v>102</v>
      </c>
      <c r="U73" s="231">
        <v>0</v>
      </c>
      <c r="V73" s="231">
        <f>ROUND(E73*U73,2)</f>
        <v>0</v>
      </c>
      <c r="W73" s="231"/>
      <c r="X73" s="231" t="s">
        <v>137</v>
      </c>
      <c r="Y73" s="252">
        <f>I73</f>
        <v>0</v>
      </c>
      <c r="Z73" s="252">
        <f>K73</f>
        <v>0</v>
      </c>
      <c r="AA73" s="252">
        <f>M73</f>
        <v>0</v>
      </c>
      <c r="AB73" s="252">
        <f>O73</f>
        <v>0</v>
      </c>
      <c r="AC73" s="252">
        <f>Q73</f>
        <v>0</v>
      </c>
      <c r="AD73" s="252">
        <f>V73</f>
        <v>0</v>
      </c>
      <c r="AE73" s="253"/>
      <c r="AF73" s="252">
        <f>G73</f>
        <v>0</v>
      </c>
      <c r="AG73" s="253" t="s">
        <v>138</v>
      </c>
      <c r="AH73" s="253"/>
      <c r="AI73" s="253"/>
      <c r="AJ73" s="253"/>
      <c r="AK73" s="253"/>
      <c r="AL73" s="253"/>
      <c r="AM73" s="253"/>
      <c r="AN73" s="253"/>
      <c r="AO73" s="253"/>
      <c r="AP73" s="253"/>
      <c r="AQ73" s="253"/>
      <c r="AR73" s="253"/>
      <c r="AS73" s="253"/>
      <c r="AT73" s="253"/>
      <c r="AU73" s="253"/>
      <c r="AV73" s="253"/>
      <c r="AW73" s="253"/>
      <c r="AX73" s="253"/>
      <c r="AY73" s="253"/>
      <c r="AZ73" s="253"/>
      <c r="BA73" s="253"/>
      <c r="BB73" s="253"/>
      <c r="BC73" s="253"/>
      <c r="BD73" s="253"/>
      <c r="BE73" s="253"/>
      <c r="BF73" s="253"/>
      <c r="BG73" s="253"/>
      <c r="BH73" s="253"/>
    </row>
    <row r="74" spans="1:60" x14ac:dyDescent="0.2">
      <c r="A74" s="235" t="s">
        <v>96</v>
      </c>
      <c r="B74" s="236" t="s">
        <v>70</v>
      </c>
      <c r="C74" s="266" t="s">
        <v>71</v>
      </c>
      <c r="D74" s="237"/>
      <c r="E74" s="238"/>
      <c r="F74" s="239"/>
      <c r="G74" s="239">
        <f>SUM(AF75:AF85)</f>
        <v>0</v>
      </c>
      <c r="H74" s="240"/>
      <c r="I74" s="241">
        <f>SUM(Y75:Y85)</f>
        <v>0</v>
      </c>
      <c r="J74" s="239"/>
      <c r="K74" s="242">
        <f>SUM(Z75:Z85)</f>
        <v>0</v>
      </c>
      <c r="L74" s="234"/>
      <c r="M74" s="234">
        <f>SUM(AA75:AA85)</f>
        <v>0</v>
      </c>
      <c r="N74" s="234"/>
      <c r="O74" s="234">
        <f>SUM(AB75:AB85)</f>
        <v>0.11</v>
      </c>
      <c r="P74" s="234"/>
      <c r="Q74" s="234">
        <f>SUM(AC75:AC85)</f>
        <v>0</v>
      </c>
      <c r="R74" s="234"/>
      <c r="S74" s="234"/>
      <c r="T74" s="234"/>
      <c r="U74" s="234"/>
      <c r="V74" s="234">
        <f>SUM(AD75:AD85)</f>
        <v>15.51</v>
      </c>
      <c r="W74" s="234"/>
      <c r="X74" s="234"/>
      <c r="AG74" t="s">
        <v>97</v>
      </c>
    </row>
    <row r="75" spans="1:60" ht="22.5" outlineLevel="1" x14ac:dyDescent="0.2">
      <c r="A75" s="243">
        <v>5</v>
      </c>
      <c r="B75" s="244" t="s">
        <v>203</v>
      </c>
      <c r="C75" s="267" t="s">
        <v>204</v>
      </c>
      <c r="D75" s="245" t="s">
        <v>113</v>
      </c>
      <c r="E75" s="246">
        <v>50</v>
      </c>
      <c r="F75" s="247">
        <f>H75+J75</f>
        <v>0</v>
      </c>
      <c r="G75" s="247">
        <f>ROUND(E75*F75,2)</f>
        <v>0</v>
      </c>
      <c r="H75" s="248"/>
      <c r="I75" s="249">
        <f>ROUND(E75*H75,2)</f>
        <v>0</v>
      </c>
      <c r="J75" s="250"/>
      <c r="K75" s="251">
        <f>ROUND(E75*J75,2)</f>
        <v>0</v>
      </c>
      <c r="L75" s="231">
        <v>21</v>
      </c>
      <c r="M75" s="231">
        <f>G75*(1+L75/100)</f>
        <v>0</v>
      </c>
      <c r="N75" s="231">
        <v>6.0000000000000002E-5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 t="s">
        <v>108</v>
      </c>
      <c r="T75" s="231" t="s">
        <v>102</v>
      </c>
      <c r="U75" s="231">
        <v>8.0170000000000005E-2</v>
      </c>
      <c r="V75" s="231">
        <f>ROUND(E75*U75,2)</f>
        <v>4.01</v>
      </c>
      <c r="W75" s="231"/>
      <c r="X75" s="231" t="s">
        <v>103</v>
      </c>
      <c r="Y75" s="252">
        <f>I75</f>
        <v>0</v>
      </c>
      <c r="Z75" s="252">
        <f>K75</f>
        <v>0</v>
      </c>
      <c r="AA75" s="252">
        <f>M75</f>
        <v>0</v>
      </c>
      <c r="AB75" s="252">
        <f>O75</f>
        <v>0</v>
      </c>
      <c r="AC75" s="252">
        <f>Q75</f>
        <v>0</v>
      </c>
      <c r="AD75" s="252">
        <f>V75</f>
        <v>4.01</v>
      </c>
      <c r="AE75" s="253"/>
      <c r="AF75" s="252">
        <f>G75</f>
        <v>0</v>
      </c>
      <c r="AG75" s="253" t="s">
        <v>104</v>
      </c>
      <c r="AH75" s="253"/>
      <c r="AI75" s="253"/>
      <c r="AJ75" s="253"/>
      <c r="AK75" s="253"/>
      <c r="AL75" s="253"/>
      <c r="AM75" s="253"/>
      <c r="AN75" s="253"/>
      <c r="AO75" s="253"/>
      <c r="AP75" s="253"/>
      <c r="AQ75" s="253"/>
      <c r="AR75" s="253"/>
      <c r="AS75" s="253"/>
      <c r="AT75" s="253"/>
      <c r="AU75" s="253"/>
      <c r="AV75" s="253"/>
      <c r="AW75" s="253"/>
      <c r="AX75" s="253"/>
      <c r="AY75" s="253"/>
      <c r="AZ75" s="253"/>
      <c r="BA75" s="253"/>
      <c r="BB75" s="253"/>
      <c r="BC75" s="253"/>
      <c r="BD75" s="253"/>
      <c r="BE75" s="253"/>
      <c r="BF75" s="253"/>
      <c r="BG75" s="253"/>
      <c r="BH75" s="253"/>
    </row>
    <row r="76" spans="1:60" outlineLevel="1" x14ac:dyDescent="0.2">
      <c r="A76" s="243">
        <v>22</v>
      </c>
      <c r="B76" s="244" t="s">
        <v>229</v>
      </c>
      <c r="C76" s="267" t="s">
        <v>230</v>
      </c>
      <c r="D76" s="245" t="s">
        <v>113</v>
      </c>
      <c r="E76" s="246">
        <v>100</v>
      </c>
      <c r="F76" s="247">
        <f>H76+J76</f>
        <v>0</v>
      </c>
      <c r="G76" s="247">
        <f>ROUND(E76*F76,2)</f>
        <v>0</v>
      </c>
      <c r="H76" s="248"/>
      <c r="I76" s="249">
        <f>ROUND(E76*H76,2)</f>
        <v>0</v>
      </c>
      <c r="J76" s="250"/>
      <c r="K76" s="251">
        <f>ROUND(E76*J76,2)</f>
        <v>0</v>
      </c>
      <c r="L76" s="231">
        <v>21</v>
      </c>
      <c r="M76" s="231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1"/>
      <c r="S76" s="231" t="s">
        <v>108</v>
      </c>
      <c r="T76" s="231" t="s">
        <v>102</v>
      </c>
      <c r="U76" s="231">
        <v>6.1830000000000003E-2</v>
      </c>
      <c r="V76" s="231">
        <f>ROUND(E76*U76,2)</f>
        <v>6.18</v>
      </c>
      <c r="W76" s="231"/>
      <c r="X76" s="231" t="s">
        <v>103</v>
      </c>
      <c r="Y76" s="252">
        <f>I76</f>
        <v>0</v>
      </c>
      <c r="Z76" s="252">
        <f>K76</f>
        <v>0</v>
      </c>
      <c r="AA76" s="252">
        <f>M76</f>
        <v>0</v>
      </c>
      <c r="AB76" s="252">
        <f>O76</f>
        <v>0</v>
      </c>
      <c r="AC76" s="252">
        <f>Q76</f>
        <v>0</v>
      </c>
      <c r="AD76" s="252">
        <f>V76</f>
        <v>6.18</v>
      </c>
      <c r="AE76" s="253"/>
      <c r="AF76" s="252">
        <f>G76</f>
        <v>0</v>
      </c>
      <c r="AG76" s="253" t="s">
        <v>104</v>
      </c>
      <c r="AH76" s="253"/>
      <c r="AI76" s="253"/>
      <c r="AJ76" s="253"/>
      <c r="AK76" s="253"/>
      <c r="AL76" s="253"/>
      <c r="AM76" s="253"/>
      <c r="AN76" s="253"/>
      <c r="AO76" s="253"/>
      <c r="AP76" s="253"/>
      <c r="AQ76" s="253"/>
      <c r="AR76" s="253"/>
      <c r="AS76" s="253"/>
      <c r="AT76" s="253"/>
      <c r="AU76" s="253"/>
      <c r="AV76" s="253"/>
      <c r="AW76" s="253"/>
      <c r="AX76" s="253"/>
      <c r="AY76" s="253"/>
      <c r="AZ76" s="253"/>
      <c r="BA76" s="253"/>
      <c r="BB76" s="253"/>
      <c r="BC76" s="253"/>
      <c r="BD76" s="253"/>
      <c r="BE76" s="253"/>
      <c r="BF76" s="253"/>
      <c r="BG76" s="253"/>
      <c r="BH76" s="253"/>
    </row>
    <row r="77" spans="1:60" outlineLevel="1" x14ac:dyDescent="0.2">
      <c r="A77" s="243">
        <v>32</v>
      </c>
      <c r="B77" s="244" t="s">
        <v>231</v>
      </c>
      <c r="C77" s="267" t="s">
        <v>232</v>
      </c>
      <c r="D77" s="245" t="s">
        <v>107</v>
      </c>
      <c r="E77" s="246">
        <v>1</v>
      </c>
      <c r="F77" s="247">
        <f>H77+J77</f>
        <v>0</v>
      </c>
      <c r="G77" s="247">
        <f>ROUND(E77*F77,2)</f>
        <v>0</v>
      </c>
      <c r="H77" s="248"/>
      <c r="I77" s="249">
        <f>ROUND(E77*H77,2)</f>
        <v>0</v>
      </c>
      <c r="J77" s="250"/>
      <c r="K77" s="251">
        <f>ROUND(E77*J77,2)</f>
        <v>0</v>
      </c>
      <c r="L77" s="231">
        <v>21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 t="s">
        <v>108</v>
      </c>
      <c r="T77" s="231" t="s">
        <v>102</v>
      </c>
      <c r="U77" s="231">
        <v>1.9139999999999999</v>
      </c>
      <c r="V77" s="231">
        <f>ROUND(E77*U77,2)</f>
        <v>1.91</v>
      </c>
      <c r="W77" s="231"/>
      <c r="X77" s="231" t="s">
        <v>103</v>
      </c>
      <c r="Y77" s="252">
        <f>I77</f>
        <v>0</v>
      </c>
      <c r="Z77" s="252">
        <f>K77</f>
        <v>0</v>
      </c>
      <c r="AA77" s="252">
        <f>M77</f>
        <v>0</v>
      </c>
      <c r="AB77" s="252">
        <f>O77</f>
        <v>0</v>
      </c>
      <c r="AC77" s="252">
        <f>Q77</f>
        <v>0</v>
      </c>
      <c r="AD77" s="252">
        <f>V77</f>
        <v>1.91</v>
      </c>
      <c r="AE77" s="253"/>
      <c r="AF77" s="252">
        <f>G77</f>
        <v>0</v>
      </c>
      <c r="AG77" s="253" t="s">
        <v>104</v>
      </c>
      <c r="AH77" s="253"/>
      <c r="AI77" s="253"/>
      <c r="AJ77" s="253"/>
      <c r="AK77" s="253"/>
      <c r="AL77" s="253"/>
      <c r="AM77" s="253"/>
      <c r="AN77" s="253"/>
      <c r="AO77" s="253"/>
      <c r="AP77" s="253"/>
      <c r="AQ77" s="253"/>
      <c r="AR77" s="253"/>
      <c r="AS77" s="253"/>
      <c r="AT77" s="253"/>
      <c r="AU77" s="253"/>
      <c r="AV77" s="253"/>
      <c r="AW77" s="253"/>
      <c r="AX77" s="253"/>
      <c r="AY77" s="253"/>
      <c r="AZ77" s="253"/>
      <c r="BA77" s="253"/>
      <c r="BB77" s="253"/>
      <c r="BC77" s="253"/>
      <c r="BD77" s="253"/>
      <c r="BE77" s="253"/>
      <c r="BF77" s="253"/>
      <c r="BG77" s="253"/>
      <c r="BH77" s="253"/>
    </row>
    <row r="78" spans="1:60" outlineLevel="1" x14ac:dyDescent="0.2">
      <c r="A78" s="243">
        <v>33</v>
      </c>
      <c r="B78" s="244" t="s">
        <v>233</v>
      </c>
      <c r="C78" s="267" t="s">
        <v>234</v>
      </c>
      <c r="D78" s="245" t="s">
        <v>107</v>
      </c>
      <c r="E78" s="246">
        <v>1</v>
      </c>
      <c r="F78" s="247">
        <f>H78+J78</f>
        <v>0</v>
      </c>
      <c r="G78" s="247">
        <f>ROUND(E78*F78,2)</f>
        <v>0</v>
      </c>
      <c r="H78" s="248"/>
      <c r="I78" s="249">
        <f>ROUND(E78*H78,2)</f>
        <v>0</v>
      </c>
      <c r="J78" s="250"/>
      <c r="K78" s="251">
        <f>ROUND(E78*J78,2)</f>
        <v>0</v>
      </c>
      <c r="L78" s="231">
        <v>21</v>
      </c>
      <c r="M78" s="231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1"/>
      <c r="S78" s="231" t="s">
        <v>108</v>
      </c>
      <c r="T78" s="231" t="s">
        <v>102</v>
      </c>
      <c r="U78" s="231">
        <v>0.54732999999999998</v>
      </c>
      <c r="V78" s="231">
        <f>ROUND(E78*U78,2)</f>
        <v>0.55000000000000004</v>
      </c>
      <c r="W78" s="231"/>
      <c r="X78" s="231" t="s">
        <v>103</v>
      </c>
      <c r="Y78" s="252">
        <f>I78</f>
        <v>0</v>
      </c>
      <c r="Z78" s="252">
        <f>K78</f>
        <v>0</v>
      </c>
      <c r="AA78" s="252">
        <f>M78</f>
        <v>0</v>
      </c>
      <c r="AB78" s="252">
        <f>O78</f>
        <v>0</v>
      </c>
      <c r="AC78" s="252">
        <f>Q78</f>
        <v>0</v>
      </c>
      <c r="AD78" s="252">
        <f>V78</f>
        <v>0.55000000000000004</v>
      </c>
      <c r="AE78" s="253"/>
      <c r="AF78" s="252">
        <f>G78</f>
        <v>0</v>
      </c>
      <c r="AG78" s="253" t="s">
        <v>104</v>
      </c>
      <c r="AH78" s="253"/>
      <c r="AI78" s="253"/>
      <c r="AJ78" s="253"/>
      <c r="AK78" s="253"/>
      <c r="AL78" s="253"/>
      <c r="AM78" s="253"/>
      <c r="AN78" s="253"/>
      <c r="AO78" s="253"/>
      <c r="AP78" s="253"/>
      <c r="AQ78" s="253"/>
      <c r="AR78" s="253"/>
      <c r="AS78" s="253"/>
      <c r="AT78" s="253"/>
      <c r="AU78" s="253"/>
      <c r="AV78" s="253"/>
      <c r="AW78" s="253"/>
      <c r="AX78" s="253"/>
      <c r="AY78" s="253"/>
      <c r="AZ78" s="253"/>
      <c r="BA78" s="253"/>
      <c r="BB78" s="253"/>
      <c r="BC78" s="253"/>
      <c r="BD78" s="253"/>
      <c r="BE78" s="253"/>
      <c r="BF78" s="253"/>
      <c r="BG78" s="253"/>
      <c r="BH78" s="253"/>
    </row>
    <row r="79" spans="1:60" outlineLevel="1" x14ac:dyDescent="0.2">
      <c r="A79" s="243">
        <v>34</v>
      </c>
      <c r="B79" s="244" t="s">
        <v>235</v>
      </c>
      <c r="C79" s="267" t="s">
        <v>236</v>
      </c>
      <c r="D79" s="245" t="s">
        <v>107</v>
      </c>
      <c r="E79" s="246">
        <v>1</v>
      </c>
      <c r="F79" s="247">
        <f>H79+J79</f>
        <v>0</v>
      </c>
      <c r="G79" s="247">
        <f>ROUND(E79*F79,2)</f>
        <v>0</v>
      </c>
      <c r="H79" s="248"/>
      <c r="I79" s="249">
        <f>ROUND(E79*H79,2)</f>
        <v>0</v>
      </c>
      <c r="J79" s="250"/>
      <c r="K79" s="251">
        <f>ROUND(E79*J79,2)</f>
        <v>0</v>
      </c>
      <c r="L79" s="231">
        <v>21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 t="s">
        <v>108</v>
      </c>
      <c r="T79" s="231" t="s">
        <v>102</v>
      </c>
      <c r="U79" s="231">
        <v>0.51866999999999996</v>
      </c>
      <c r="V79" s="231">
        <f>ROUND(E79*U79,2)</f>
        <v>0.52</v>
      </c>
      <c r="W79" s="231"/>
      <c r="X79" s="231" t="s">
        <v>103</v>
      </c>
      <c r="Y79" s="252">
        <f>I79</f>
        <v>0</v>
      </c>
      <c r="Z79" s="252">
        <f>K79</f>
        <v>0</v>
      </c>
      <c r="AA79" s="252">
        <f>M79</f>
        <v>0</v>
      </c>
      <c r="AB79" s="252">
        <f>O79</f>
        <v>0</v>
      </c>
      <c r="AC79" s="252">
        <f>Q79</f>
        <v>0</v>
      </c>
      <c r="AD79" s="252">
        <f>V79</f>
        <v>0.52</v>
      </c>
      <c r="AE79" s="253"/>
      <c r="AF79" s="252">
        <f>G79</f>
        <v>0</v>
      </c>
      <c r="AG79" s="253" t="s">
        <v>104</v>
      </c>
      <c r="AH79" s="253"/>
      <c r="AI79" s="253"/>
      <c r="AJ79" s="253"/>
      <c r="AK79" s="253"/>
      <c r="AL79" s="253"/>
      <c r="AM79" s="253"/>
      <c r="AN79" s="253"/>
      <c r="AO79" s="253"/>
      <c r="AP79" s="253"/>
      <c r="AQ79" s="253"/>
      <c r="AR79" s="253"/>
      <c r="AS79" s="253"/>
      <c r="AT79" s="253"/>
      <c r="AU79" s="253"/>
      <c r="AV79" s="253"/>
      <c r="AW79" s="253"/>
      <c r="AX79" s="253"/>
      <c r="AY79" s="253"/>
      <c r="AZ79" s="253"/>
      <c r="BA79" s="253"/>
      <c r="BB79" s="253"/>
      <c r="BC79" s="253"/>
      <c r="BD79" s="253"/>
      <c r="BE79" s="253"/>
      <c r="BF79" s="253"/>
      <c r="BG79" s="253"/>
      <c r="BH79" s="253"/>
    </row>
    <row r="80" spans="1:60" outlineLevel="1" x14ac:dyDescent="0.2">
      <c r="A80" s="243">
        <v>35</v>
      </c>
      <c r="B80" s="244" t="s">
        <v>237</v>
      </c>
      <c r="C80" s="267" t="s">
        <v>238</v>
      </c>
      <c r="D80" s="245" t="s">
        <v>107</v>
      </c>
      <c r="E80" s="246">
        <v>21</v>
      </c>
      <c r="F80" s="247">
        <f>H80+J80</f>
        <v>0</v>
      </c>
      <c r="G80" s="247">
        <f>ROUND(E80*F80,2)</f>
        <v>0</v>
      </c>
      <c r="H80" s="248"/>
      <c r="I80" s="249">
        <f>ROUND(E80*H80,2)</f>
        <v>0</v>
      </c>
      <c r="J80" s="250"/>
      <c r="K80" s="251">
        <f>ROUND(E80*J80,2)</f>
        <v>0</v>
      </c>
      <c r="L80" s="231">
        <v>21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108</v>
      </c>
      <c r="T80" s="231" t="s">
        <v>102</v>
      </c>
      <c r="U80" s="231">
        <v>0.1115</v>
      </c>
      <c r="V80" s="231">
        <f>ROUND(E80*U80,2)</f>
        <v>2.34</v>
      </c>
      <c r="W80" s="231"/>
      <c r="X80" s="231" t="s">
        <v>103</v>
      </c>
      <c r="Y80" s="252">
        <f>I80</f>
        <v>0</v>
      </c>
      <c r="Z80" s="252">
        <f>K80</f>
        <v>0</v>
      </c>
      <c r="AA80" s="252">
        <f>M80</f>
        <v>0</v>
      </c>
      <c r="AB80" s="252">
        <f>O80</f>
        <v>0</v>
      </c>
      <c r="AC80" s="252">
        <f>Q80</f>
        <v>0</v>
      </c>
      <c r="AD80" s="252">
        <f>V80</f>
        <v>2.34</v>
      </c>
      <c r="AE80" s="253"/>
      <c r="AF80" s="252">
        <f>G80</f>
        <v>0</v>
      </c>
      <c r="AG80" s="253" t="s">
        <v>104</v>
      </c>
      <c r="AH80" s="253"/>
      <c r="AI80" s="253"/>
      <c r="AJ80" s="253"/>
      <c r="AK80" s="253"/>
      <c r="AL80" s="253"/>
      <c r="AM80" s="253"/>
      <c r="AN80" s="253"/>
      <c r="AO80" s="253"/>
      <c r="AP80" s="253"/>
      <c r="AQ80" s="253"/>
      <c r="AR80" s="253"/>
      <c r="AS80" s="253"/>
      <c r="AT80" s="253"/>
      <c r="AU80" s="253"/>
      <c r="AV80" s="253"/>
      <c r="AW80" s="253"/>
      <c r="AX80" s="253"/>
      <c r="AY80" s="253"/>
      <c r="AZ80" s="253"/>
      <c r="BA80" s="253"/>
      <c r="BB80" s="253"/>
      <c r="BC80" s="253"/>
      <c r="BD80" s="253"/>
      <c r="BE80" s="253"/>
      <c r="BF80" s="253"/>
      <c r="BG80" s="253"/>
      <c r="BH80" s="253"/>
    </row>
    <row r="81" spans="1:60" outlineLevel="1" x14ac:dyDescent="0.2">
      <c r="A81" s="243">
        <v>47</v>
      </c>
      <c r="B81" s="244" t="s">
        <v>239</v>
      </c>
      <c r="C81" s="267" t="s">
        <v>240</v>
      </c>
      <c r="D81" s="245" t="s">
        <v>153</v>
      </c>
      <c r="E81" s="246">
        <v>1</v>
      </c>
      <c r="F81" s="247">
        <f>H81+J81</f>
        <v>0</v>
      </c>
      <c r="G81" s="247">
        <f>ROUND(E81*F81,2)</f>
        <v>0</v>
      </c>
      <c r="H81" s="248"/>
      <c r="I81" s="249">
        <f>ROUND(E81*H81,2)</f>
        <v>0</v>
      </c>
      <c r="J81" s="250"/>
      <c r="K81" s="251">
        <f>ROUND(E81*J81,2)</f>
        <v>0</v>
      </c>
      <c r="L81" s="231">
        <v>21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 t="s">
        <v>101</v>
      </c>
      <c r="T81" s="231" t="s">
        <v>102</v>
      </c>
      <c r="U81" s="231">
        <v>0</v>
      </c>
      <c r="V81" s="231">
        <f>ROUND(E81*U81,2)</f>
        <v>0</v>
      </c>
      <c r="W81" s="231"/>
      <c r="X81" s="231" t="s">
        <v>137</v>
      </c>
      <c r="Y81" s="252">
        <f>I81</f>
        <v>0</v>
      </c>
      <c r="Z81" s="252">
        <f>K81</f>
        <v>0</v>
      </c>
      <c r="AA81" s="252">
        <f>M81</f>
        <v>0</v>
      </c>
      <c r="AB81" s="252">
        <f>O81</f>
        <v>0</v>
      </c>
      <c r="AC81" s="252">
        <f>Q81</f>
        <v>0</v>
      </c>
      <c r="AD81" s="252">
        <f>V81</f>
        <v>0</v>
      </c>
      <c r="AE81" s="253"/>
      <c r="AF81" s="252">
        <f>G81</f>
        <v>0</v>
      </c>
      <c r="AG81" s="253" t="s">
        <v>138</v>
      </c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</row>
    <row r="82" spans="1:60" outlineLevel="1" x14ac:dyDescent="0.2">
      <c r="A82" s="243">
        <v>48</v>
      </c>
      <c r="B82" s="244" t="s">
        <v>241</v>
      </c>
      <c r="C82" s="267" t="s">
        <v>242</v>
      </c>
      <c r="D82" s="245" t="s">
        <v>153</v>
      </c>
      <c r="E82" s="246">
        <v>1</v>
      </c>
      <c r="F82" s="247">
        <f>H82+J82</f>
        <v>0</v>
      </c>
      <c r="G82" s="247">
        <f>ROUND(E82*F82,2)</f>
        <v>0</v>
      </c>
      <c r="H82" s="248"/>
      <c r="I82" s="249">
        <f>ROUND(E82*H82,2)</f>
        <v>0</v>
      </c>
      <c r="J82" s="250"/>
      <c r="K82" s="251">
        <f>ROUND(E82*J82,2)</f>
        <v>0</v>
      </c>
      <c r="L82" s="231">
        <v>21</v>
      </c>
      <c r="M82" s="231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 t="s">
        <v>101</v>
      </c>
      <c r="T82" s="231" t="s">
        <v>102</v>
      </c>
      <c r="U82" s="231">
        <v>0</v>
      </c>
      <c r="V82" s="231">
        <f>ROUND(E82*U82,2)</f>
        <v>0</v>
      </c>
      <c r="W82" s="231"/>
      <c r="X82" s="231" t="s">
        <v>137</v>
      </c>
      <c r="Y82" s="252">
        <f>I82</f>
        <v>0</v>
      </c>
      <c r="Z82" s="252">
        <f>K82</f>
        <v>0</v>
      </c>
      <c r="AA82" s="252">
        <f>M82</f>
        <v>0</v>
      </c>
      <c r="AB82" s="252">
        <f>O82</f>
        <v>0</v>
      </c>
      <c r="AC82" s="252">
        <f>Q82</f>
        <v>0</v>
      </c>
      <c r="AD82" s="252">
        <f>V82</f>
        <v>0</v>
      </c>
      <c r="AE82" s="253"/>
      <c r="AF82" s="252">
        <f>G82</f>
        <v>0</v>
      </c>
      <c r="AG82" s="253" t="s">
        <v>138</v>
      </c>
      <c r="AH82" s="253"/>
      <c r="AI82" s="253"/>
      <c r="AJ82" s="253"/>
      <c r="AK82" s="253"/>
      <c r="AL82" s="253"/>
      <c r="AM82" s="253"/>
      <c r="AN82" s="253"/>
      <c r="AO82" s="253"/>
      <c r="AP82" s="253"/>
      <c r="AQ82" s="253"/>
      <c r="AR82" s="253"/>
      <c r="AS82" s="253"/>
      <c r="AT82" s="253"/>
      <c r="AU82" s="253"/>
      <c r="AV82" s="253"/>
      <c r="AW82" s="253"/>
      <c r="AX82" s="253"/>
      <c r="AY82" s="253"/>
      <c r="AZ82" s="253"/>
      <c r="BA82" s="253"/>
      <c r="BB82" s="253"/>
      <c r="BC82" s="253"/>
      <c r="BD82" s="253"/>
      <c r="BE82" s="253"/>
      <c r="BF82" s="253"/>
      <c r="BG82" s="253"/>
      <c r="BH82" s="253"/>
    </row>
    <row r="83" spans="1:60" outlineLevel="1" x14ac:dyDescent="0.2">
      <c r="A83" s="243">
        <v>49</v>
      </c>
      <c r="B83" s="244" t="s">
        <v>243</v>
      </c>
      <c r="C83" s="267" t="s">
        <v>244</v>
      </c>
      <c r="D83" s="245" t="s">
        <v>153</v>
      </c>
      <c r="E83" s="246">
        <v>1</v>
      </c>
      <c r="F83" s="247">
        <f>H83+J83</f>
        <v>0</v>
      </c>
      <c r="G83" s="247">
        <f>ROUND(E83*F83,2)</f>
        <v>0</v>
      </c>
      <c r="H83" s="248"/>
      <c r="I83" s="249">
        <f>ROUND(E83*H83,2)</f>
        <v>0</v>
      </c>
      <c r="J83" s="250"/>
      <c r="K83" s="251">
        <f>ROUND(E83*J83,2)</f>
        <v>0</v>
      </c>
      <c r="L83" s="231">
        <v>21</v>
      </c>
      <c r="M83" s="231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1"/>
      <c r="S83" s="231" t="s">
        <v>101</v>
      </c>
      <c r="T83" s="231" t="s">
        <v>102</v>
      </c>
      <c r="U83" s="231">
        <v>0</v>
      </c>
      <c r="V83" s="231">
        <f>ROUND(E83*U83,2)</f>
        <v>0</v>
      </c>
      <c r="W83" s="231"/>
      <c r="X83" s="231" t="s">
        <v>137</v>
      </c>
      <c r="Y83" s="252">
        <f>I83</f>
        <v>0</v>
      </c>
      <c r="Z83" s="252">
        <f>K83</f>
        <v>0</v>
      </c>
      <c r="AA83" s="252">
        <f>M83</f>
        <v>0</v>
      </c>
      <c r="AB83" s="252">
        <f>O83</f>
        <v>0</v>
      </c>
      <c r="AC83" s="252">
        <f>Q83</f>
        <v>0</v>
      </c>
      <c r="AD83" s="252">
        <f>V83</f>
        <v>0</v>
      </c>
      <c r="AE83" s="253"/>
      <c r="AF83" s="252">
        <f>G83</f>
        <v>0</v>
      </c>
      <c r="AG83" s="253" t="s">
        <v>138</v>
      </c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</row>
    <row r="84" spans="1:60" outlineLevel="1" x14ac:dyDescent="0.2">
      <c r="A84" s="243">
        <v>55</v>
      </c>
      <c r="B84" s="244" t="s">
        <v>245</v>
      </c>
      <c r="C84" s="267" t="s">
        <v>246</v>
      </c>
      <c r="D84" s="245" t="s">
        <v>247</v>
      </c>
      <c r="E84" s="246">
        <v>1</v>
      </c>
      <c r="F84" s="247">
        <f>H84+J84</f>
        <v>0</v>
      </c>
      <c r="G84" s="247">
        <f>ROUND(E84*F84,2)</f>
        <v>0</v>
      </c>
      <c r="H84" s="248"/>
      <c r="I84" s="249">
        <f>ROUND(E84*H84,2)</f>
        <v>0</v>
      </c>
      <c r="J84" s="250"/>
      <c r="K84" s="251">
        <f>ROUND(E84*J84,2)</f>
        <v>0</v>
      </c>
      <c r="L84" s="231">
        <v>21</v>
      </c>
      <c r="M84" s="231">
        <f>G84*(1+L84/100)</f>
        <v>0</v>
      </c>
      <c r="N84" s="231">
        <v>0.108</v>
      </c>
      <c r="O84" s="231">
        <f>ROUND(E84*N84,2)</f>
        <v>0.11</v>
      </c>
      <c r="P84" s="231">
        <v>0</v>
      </c>
      <c r="Q84" s="231">
        <f>ROUND(E84*P84,2)</f>
        <v>0</v>
      </c>
      <c r="R84" s="231" t="s">
        <v>171</v>
      </c>
      <c r="S84" s="231" t="s">
        <v>108</v>
      </c>
      <c r="T84" s="231" t="s">
        <v>102</v>
      </c>
      <c r="U84" s="231">
        <v>0</v>
      </c>
      <c r="V84" s="231">
        <f>ROUND(E84*U84,2)</f>
        <v>0</v>
      </c>
      <c r="W84" s="231"/>
      <c r="X84" s="231" t="s">
        <v>137</v>
      </c>
      <c r="Y84" s="252">
        <f>I84</f>
        <v>0</v>
      </c>
      <c r="Z84" s="252">
        <f>K84</f>
        <v>0</v>
      </c>
      <c r="AA84" s="252">
        <f>M84</f>
        <v>0</v>
      </c>
      <c r="AB84" s="252">
        <f>O84</f>
        <v>0.11</v>
      </c>
      <c r="AC84" s="252">
        <f>Q84</f>
        <v>0</v>
      </c>
      <c r="AD84" s="252">
        <f>V84</f>
        <v>0</v>
      </c>
      <c r="AE84" s="253"/>
      <c r="AF84" s="252">
        <f>G84</f>
        <v>0</v>
      </c>
      <c r="AG84" s="253" t="s">
        <v>138</v>
      </c>
      <c r="AH84" s="253"/>
      <c r="AI84" s="253"/>
      <c r="AJ84" s="253"/>
      <c r="AK84" s="253"/>
      <c r="AL84" s="253"/>
      <c r="AM84" s="253"/>
      <c r="AN84" s="253"/>
      <c r="AO84" s="253"/>
      <c r="AP84" s="253"/>
      <c r="AQ84" s="253"/>
      <c r="AR84" s="253"/>
      <c r="AS84" s="253"/>
      <c r="AT84" s="253"/>
      <c r="AU84" s="253"/>
      <c r="AV84" s="253"/>
      <c r="AW84" s="253"/>
      <c r="AX84" s="253"/>
      <c r="AY84" s="253"/>
      <c r="AZ84" s="253"/>
      <c r="BA84" s="253"/>
      <c r="BB84" s="253"/>
      <c r="BC84" s="253"/>
      <c r="BD84" s="253"/>
      <c r="BE84" s="253"/>
      <c r="BF84" s="253"/>
      <c r="BG84" s="253"/>
      <c r="BH84" s="253"/>
    </row>
    <row r="85" spans="1:60" ht="22.5" outlineLevel="1" x14ac:dyDescent="0.2">
      <c r="A85" s="254">
        <v>56</v>
      </c>
      <c r="B85" s="255" t="s">
        <v>248</v>
      </c>
      <c r="C85" s="268" t="s">
        <v>249</v>
      </c>
      <c r="D85" s="256" t="s">
        <v>250</v>
      </c>
      <c r="E85" s="257">
        <v>100</v>
      </c>
      <c r="F85" s="258">
        <f>H85+J85</f>
        <v>0</v>
      </c>
      <c r="G85" s="258">
        <f>ROUND(E85*F85,2)</f>
        <v>0</v>
      </c>
      <c r="H85" s="259"/>
      <c r="I85" s="260">
        <f>ROUND(E85*H85,2)</f>
        <v>0</v>
      </c>
      <c r="J85" s="261"/>
      <c r="K85" s="262">
        <f>ROUND(E85*J85,2)</f>
        <v>0</v>
      </c>
      <c r="L85" s="231">
        <v>21</v>
      </c>
      <c r="M85" s="231">
        <f>G85*(1+L85/100)</f>
        <v>0</v>
      </c>
      <c r="N85" s="231">
        <v>0</v>
      </c>
      <c r="O85" s="231">
        <f>ROUND(E85*N85,2)</f>
        <v>0</v>
      </c>
      <c r="P85" s="231">
        <v>0</v>
      </c>
      <c r="Q85" s="231">
        <f>ROUND(E85*P85,2)</f>
        <v>0</v>
      </c>
      <c r="R85" s="231"/>
      <c r="S85" s="231" t="s">
        <v>101</v>
      </c>
      <c r="T85" s="231" t="s">
        <v>102</v>
      </c>
      <c r="U85" s="231">
        <v>0</v>
      </c>
      <c r="V85" s="231">
        <f>ROUND(E85*U85,2)</f>
        <v>0</v>
      </c>
      <c r="W85" s="231"/>
      <c r="X85" s="231" t="s">
        <v>137</v>
      </c>
      <c r="Y85" s="252">
        <f>I85</f>
        <v>0</v>
      </c>
      <c r="Z85" s="252">
        <f>K85</f>
        <v>0</v>
      </c>
      <c r="AA85" s="252">
        <f>M85</f>
        <v>0</v>
      </c>
      <c r="AB85" s="252">
        <f>O85</f>
        <v>0</v>
      </c>
      <c r="AC85" s="252">
        <f>Q85</f>
        <v>0</v>
      </c>
      <c r="AD85" s="252">
        <f>V85</f>
        <v>0</v>
      </c>
      <c r="AE85" s="253"/>
      <c r="AF85" s="252">
        <f>G85</f>
        <v>0</v>
      </c>
      <c r="AG85" s="253" t="s">
        <v>138</v>
      </c>
      <c r="AH85" s="253"/>
      <c r="AI85" s="253"/>
      <c r="AJ85" s="253"/>
      <c r="AK85" s="253"/>
      <c r="AL85" s="253"/>
      <c r="AM85" s="253"/>
      <c r="AN85" s="253"/>
      <c r="AO85" s="253"/>
      <c r="AP85" s="253"/>
      <c r="AQ85" s="253"/>
      <c r="AR85" s="253"/>
      <c r="AS85" s="253"/>
      <c r="AT85" s="253"/>
      <c r="AU85" s="253"/>
      <c r="AV85" s="253"/>
      <c r="AW85" s="253"/>
      <c r="AX85" s="253"/>
      <c r="AY85" s="253"/>
      <c r="AZ85" s="253"/>
      <c r="BA85" s="253"/>
      <c r="BB85" s="253"/>
      <c r="BC85" s="253"/>
      <c r="BD85" s="253"/>
      <c r="BE85" s="253"/>
      <c r="BF85" s="253"/>
      <c r="BG85" s="253"/>
      <c r="BH85" s="253"/>
    </row>
    <row r="86" spans="1:60" x14ac:dyDescent="0.2">
      <c r="A86" s="3"/>
      <c r="B86" s="4"/>
      <c r="C86" s="270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AE86">
        <v>15</v>
      </c>
      <c r="AF86">
        <v>21</v>
      </c>
      <c r="AG86" t="s">
        <v>83</v>
      </c>
    </row>
    <row r="87" spans="1:60" x14ac:dyDescent="0.2">
      <c r="A87" s="215"/>
      <c r="B87" s="216" t="s">
        <v>31</v>
      </c>
      <c r="C87" s="271"/>
      <c r="D87" s="217"/>
      <c r="E87" s="218"/>
      <c r="F87" s="218"/>
      <c r="G87" s="265">
        <f>G8+G12+G22+G25+G28+G35+G42+G60+G74</f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f>SUMIF(L7:L85,AE86,G7:G85)</f>
        <v>0</v>
      </c>
      <c r="AF87">
        <f>SUMIF(L7:L85,AF86,G7:G85)</f>
        <v>0</v>
      </c>
      <c r="AG87" t="s">
        <v>251</v>
      </c>
    </row>
    <row r="88" spans="1:60" x14ac:dyDescent="0.2">
      <c r="A88" s="3"/>
      <c r="B88" s="4"/>
      <c r="C88" s="270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60" x14ac:dyDescent="0.2">
      <c r="A89" s="3"/>
      <c r="B89" s="4"/>
      <c r="C89" s="270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">
      <c r="A90" s="219" t="s">
        <v>252</v>
      </c>
      <c r="B90" s="219"/>
      <c r="C90" s="272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20"/>
      <c r="B91" s="221"/>
      <c r="C91" s="273"/>
      <c r="D91" s="221"/>
      <c r="E91" s="221"/>
      <c r="F91" s="221"/>
      <c r="G91" s="22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G91" t="s">
        <v>253</v>
      </c>
    </row>
    <row r="92" spans="1:60" x14ac:dyDescent="0.2">
      <c r="A92" s="223"/>
      <c r="B92" s="224"/>
      <c r="C92" s="274"/>
      <c r="D92" s="224"/>
      <c r="E92" s="224"/>
      <c r="F92" s="224"/>
      <c r="G92" s="225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223"/>
      <c r="B93" s="224"/>
      <c r="C93" s="274"/>
      <c r="D93" s="224"/>
      <c r="E93" s="224"/>
      <c r="F93" s="224"/>
      <c r="G93" s="225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A94" s="223"/>
      <c r="B94" s="224"/>
      <c r="C94" s="274"/>
      <c r="D94" s="224"/>
      <c r="E94" s="224"/>
      <c r="F94" s="224"/>
      <c r="G94" s="22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">
      <c r="A95" s="226"/>
      <c r="B95" s="227"/>
      <c r="C95" s="275"/>
      <c r="D95" s="227"/>
      <c r="E95" s="227"/>
      <c r="F95" s="227"/>
      <c r="G95" s="228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">
      <c r="A96" s="3"/>
      <c r="B96" s="4"/>
      <c r="C96" s="270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3:33" x14ac:dyDescent="0.2">
      <c r="C97" s="276"/>
      <c r="D97" s="10"/>
      <c r="AG97" t="s">
        <v>254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3qg0VKV11ouZ1eiiKBd3/9wJKc29ZOkjw6YRPX1ebN6IDRzE9r7bJOXpbEeyt3yGjdaBuvvvpzNydLAEj41hA==" saltValue="0j3CdSl0LC0i9ErcgyqIpA==" spinCount="100000" sheet="1"/>
  <mergeCells count="13">
    <mergeCell ref="C52:G52"/>
    <mergeCell ref="C54:G54"/>
    <mergeCell ref="C56:G56"/>
    <mergeCell ref="A1:G1"/>
    <mergeCell ref="C2:G2"/>
    <mergeCell ref="C3:G3"/>
    <mergeCell ref="C4:G4"/>
    <mergeCell ref="A90:C90"/>
    <mergeCell ref="A91:G95"/>
    <mergeCell ref="C15:G15"/>
    <mergeCell ref="C32:G32"/>
    <mergeCell ref="C34:G34"/>
    <mergeCell ref="C50:G5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SO01 D.1.4.5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D.1.4.5 Pol'!Názvy_tisku</vt:lpstr>
      <vt:lpstr>oadresa</vt:lpstr>
      <vt:lpstr>Stavba!Objednatel</vt:lpstr>
      <vt:lpstr>Stavba!Objekt</vt:lpstr>
      <vt:lpstr>'SO01 D.1.4.5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cp:lastPrinted>2019-03-19T12:27:02Z</cp:lastPrinted>
  <dcterms:created xsi:type="dcterms:W3CDTF">2009-04-08T07:15:50Z</dcterms:created>
  <dcterms:modified xsi:type="dcterms:W3CDTF">2021-07-01T13:24:13Z</dcterms:modified>
</cp:coreProperties>
</file>