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 activeTab="8"/>
  </bookViews>
  <sheets>
    <sheet name="Pokyny pro vyplnění" sheetId="11" r:id="rId1"/>
    <sheet name="Stavba" sheetId="1" r:id="rId2"/>
    <sheet name="VzorPolozky" sheetId="10" state="hidden" r:id="rId3"/>
    <sheet name="02 SO 01 Pol" sheetId="12" r:id="rId4"/>
    <sheet name="02 SO 01EI Pol" sheetId="13" r:id="rId5"/>
    <sheet name="02 SO 01ÚT Pol" sheetId="14" r:id="rId6"/>
    <sheet name="02 SO 01ZT Pol" sheetId="15" r:id="rId7"/>
    <sheet name="02 KOM pol" sheetId="16" r:id="rId8"/>
    <sheet name="02 VRN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7">'02 KOM pol'!$1:$7</definedName>
    <definedName name="_xlnm.Print_Titles" localSheetId="3">'02 SO 01 Pol'!$1:$7</definedName>
    <definedName name="_xlnm.Print_Titles" localSheetId="4">'02 SO 01EI Pol'!$1:$7</definedName>
    <definedName name="_xlnm.Print_Titles" localSheetId="5">'02 SO 01ÚT Pol'!$1:$7</definedName>
    <definedName name="_xlnm.Print_Titles" localSheetId="6">'02 SO 01ZT Pol'!$1:$7</definedName>
    <definedName name="_xlnm.Print_Titles" localSheetId="8">'02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7">'02 KOM pol'!$A$1:$X$214</definedName>
    <definedName name="_xlnm.Print_Area" localSheetId="3">'02 SO 01 Pol'!$A$1:$X$2585</definedName>
    <definedName name="_xlnm.Print_Area" localSheetId="4">'02 SO 01EI Pol'!$A$1:$X$180</definedName>
    <definedName name="_xlnm.Print_Area" localSheetId="5">'02 SO 01ÚT Pol'!$A$1:$X$97</definedName>
    <definedName name="_xlnm.Print_Area" localSheetId="6">'02 SO 01ZT Pol'!$A$1:$X$95</definedName>
    <definedName name="_xlnm.Print_Area" localSheetId="8">'02 VRN pol'!$A$1:$X$35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7" l="1"/>
  <c r="M9" i="17" s="1"/>
  <c r="I9" i="17"/>
  <c r="K9" i="17"/>
  <c r="O9" i="17"/>
  <c r="Q9" i="17"/>
  <c r="V9" i="17"/>
  <c r="G11" i="17"/>
  <c r="I11" i="17"/>
  <c r="K11" i="17"/>
  <c r="M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AE25" i="17"/>
  <c r="F46" i="1" s="1"/>
  <c r="G9" i="16"/>
  <c r="I9" i="16"/>
  <c r="K9" i="16"/>
  <c r="M9" i="16"/>
  <c r="O9" i="16"/>
  <c r="Q9" i="16"/>
  <c r="V9" i="16"/>
  <c r="G13" i="16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31" i="16"/>
  <c r="I31" i="16"/>
  <c r="K31" i="16"/>
  <c r="M31" i="16"/>
  <c r="O31" i="16"/>
  <c r="Q31" i="16"/>
  <c r="V31" i="16"/>
  <c r="G33" i="16"/>
  <c r="M33" i="16" s="1"/>
  <c r="I33" i="16"/>
  <c r="K33" i="16"/>
  <c r="O33" i="16"/>
  <c r="Q33" i="16"/>
  <c r="V33" i="16"/>
  <c r="G37" i="16"/>
  <c r="M37" i="16" s="1"/>
  <c r="I37" i="16"/>
  <c r="K37" i="16"/>
  <c r="O37" i="16"/>
  <c r="Q37" i="16"/>
  <c r="V37" i="16"/>
  <c r="G40" i="16"/>
  <c r="M40" i="16" s="1"/>
  <c r="I40" i="16"/>
  <c r="K40" i="16"/>
  <c r="O40" i="16"/>
  <c r="Q40" i="16"/>
  <c r="V40" i="16"/>
  <c r="V39" i="16" s="1"/>
  <c r="G42" i="16"/>
  <c r="M42" i="16" s="1"/>
  <c r="I42" i="16"/>
  <c r="K42" i="16"/>
  <c r="O42" i="16"/>
  <c r="Q42" i="16"/>
  <c r="V42" i="16"/>
  <c r="G44" i="16"/>
  <c r="I44" i="16"/>
  <c r="I39" i="16" s="1"/>
  <c r="K44" i="16"/>
  <c r="M44" i="16"/>
  <c r="O44" i="16"/>
  <c r="Q44" i="16"/>
  <c r="V44" i="16"/>
  <c r="Q46" i="16"/>
  <c r="G47" i="16"/>
  <c r="G46" i="16" s="1"/>
  <c r="I47" i="16"/>
  <c r="I46" i="16" s="1"/>
  <c r="K47" i="16"/>
  <c r="K46" i="16" s="1"/>
  <c r="O47" i="16"/>
  <c r="O46" i="16" s="1"/>
  <c r="Q47" i="16"/>
  <c r="V47" i="16"/>
  <c r="V46" i="16" s="1"/>
  <c r="G50" i="16"/>
  <c r="I50" i="16"/>
  <c r="K50" i="16"/>
  <c r="O50" i="16"/>
  <c r="Q50" i="16"/>
  <c r="V50" i="16"/>
  <c r="G54" i="16"/>
  <c r="I54" i="16"/>
  <c r="K54" i="16"/>
  <c r="M54" i="16"/>
  <c r="O54" i="16"/>
  <c r="Q54" i="16"/>
  <c r="V54" i="16"/>
  <c r="G58" i="16"/>
  <c r="I58" i="16"/>
  <c r="K58" i="16"/>
  <c r="M58" i="16"/>
  <c r="O58" i="16"/>
  <c r="Q58" i="16"/>
  <c r="V58" i="16"/>
  <c r="G62" i="16"/>
  <c r="M62" i="16" s="1"/>
  <c r="I62" i="16"/>
  <c r="K62" i="16"/>
  <c r="O62" i="16"/>
  <c r="Q62" i="16"/>
  <c r="V62" i="16"/>
  <c r="G64" i="16"/>
  <c r="I64" i="16"/>
  <c r="K64" i="16"/>
  <c r="M64" i="16"/>
  <c r="O64" i="16"/>
  <c r="Q64" i="16"/>
  <c r="V64" i="16"/>
  <c r="G67" i="16"/>
  <c r="M67" i="16" s="1"/>
  <c r="I67" i="16"/>
  <c r="K67" i="16"/>
  <c r="O67" i="16"/>
  <c r="Q67" i="16"/>
  <c r="V67" i="16"/>
  <c r="G70" i="16"/>
  <c r="I70" i="16"/>
  <c r="K70" i="16"/>
  <c r="M70" i="16"/>
  <c r="O70" i="16"/>
  <c r="Q70" i="16"/>
  <c r="V70" i="16"/>
  <c r="G76" i="16"/>
  <c r="M76" i="16" s="1"/>
  <c r="I76" i="16"/>
  <c r="K76" i="16"/>
  <c r="O76" i="16"/>
  <c r="Q76" i="16"/>
  <c r="V76" i="16"/>
  <c r="G86" i="16"/>
  <c r="I86" i="16"/>
  <c r="K86" i="16"/>
  <c r="M86" i="16"/>
  <c r="O86" i="16"/>
  <c r="Q86" i="16"/>
  <c r="V86" i="16"/>
  <c r="G89" i="16"/>
  <c r="M89" i="16" s="1"/>
  <c r="I89" i="16"/>
  <c r="K89" i="16"/>
  <c r="O89" i="16"/>
  <c r="Q89" i="16"/>
  <c r="V89" i="16"/>
  <c r="G91" i="16"/>
  <c r="I91" i="16"/>
  <c r="K91" i="16"/>
  <c r="M91" i="16"/>
  <c r="O91" i="16"/>
  <c r="Q91" i="16"/>
  <c r="V91" i="16"/>
  <c r="G94" i="16"/>
  <c r="I94" i="16"/>
  <c r="K94" i="16"/>
  <c r="M94" i="16"/>
  <c r="O94" i="16"/>
  <c r="Q94" i="16"/>
  <c r="V94" i="16"/>
  <c r="G97" i="16"/>
  <c r="M97" i="16" s="1"/>
  <c r="I97" i="16"/>
  <c r="K97" i="16"/>
  <c r="O97" i="16"/>
  <c r="Q97" i="16"/>
  <c r="V97" i="16"/>
  <c r="G100" i="16"/>
  <c r="M100" i="16" s="1"/>
  <c r="I100" i="16"/>
  <c r="K100" i="16"/>
  <c r="O100" i="16"/>
  <c r="Q100" i="16"/>
  <c r="V100" i="16"/>
  <c r="G104" i="16"/>
  <c r="M104" i="16" s="1"/>
  <c r="I104" i="16"/>
  <c r="K104" i="16"/>
  <c r="O104" i="16"/>
  <c r="Q104" i="16"/>
  <c r="V104" i="16"/>
  <c r="G111" i="16"/>
  <c r="I111" i="16"/>
  <c r="K111" i="16"/>
  <c r="M111" i="16"/>
  <c r="O111" i="16"/>
  <c r="Q111" i="16"/>
  <c r="V111" i="16"/>
  <c r="G114" i="16"/>
  <c r="I114" i="16"/>
  <c r="K114" i="16"/>
  <c r="M114" i="16"/>
  <c r="O114" i="16"/>
  <c r="Q114" i="16"/>
  <c r="V114" i="16"/>
  <c r="G116" i="16"/>
  <c r="I116" i="16"/>
  <c r="K116" i="16"/>
  <c r="M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3" i="16"/>
  <c r="I123" i="16"/>
  <c r="K123" i="16"/>
  <c r="M123" i="16"/>
  <c r="O123" i="16"/>
  <c r="Q123" i="16"/>
  <c r="V123" i="16"/>
  <c r="G125" i="16"/>
  <c r="M125" i="16" s="1"/>
  <c r="I125" i="16"/>
  <c r="K125" i="16"/>
  <c r="O125" i="16"/>
  <c r="Q125" i="16"/>
  <c r="V125" i="16"/>
  <c r="G132" i="16"/>
  <c r="M132" i="16" s="1"/>
  <c r="I132" i="16"/>
  <c r="K132" i="16"/>
  <c r="O132" i="16"/>
  <c r="Q132" i="16"/>
  <c r="V132" i="16"/>
  <c r="G135" i="16"/>
  <c r="M135" i="16" s="1"/>
  <c r="I135" i="16"/>
  <c r="K135" i="16"/>
  <c r="O135" i="16"/>
  <c r="Q135" i="16"/>
  <c r="V135" i="16"/>
  <c r="G137" i="16"/>
  <c r="I137" i="16"/>
  <c r="K137" i="16"/>
  <c r="M137" i="16"/>
  <c r="O137" i="16"/>
  <c r="Q137" i="16"/>
  <c r="V137" i="16"/>
  <c r="G140" i="16"/>
  <c r="I140" i="16"/>
  <c r="K140" i="16"/>
  <c r="M140" i="16"/>
  <c r="O140" i="16"/>
  <c r="Q140" i="16"/>
  <c r="V140" i="16"/>
  <c r="G143" i="16"/>
  <c r="M143" i="16" s="1"/>
  <c r="I143" i="16"/>
  <c r="I142" i="16" s="1"/>
  <c r="K143" i="16"/>
  <c r="K142" i="16" s="1"/>
  <c r="O143" i="16"/>
  <c r="O142" i="16" s="1"/>
  <c r="Q143" i="16"/>
  <c r="V143" i="16"/>
  <c r="G144" i="16"/>
  <c r="I144" i="16"/>
  <c r="K144" i="16"/>
  <c r="M144" i="16"/>
  <c r="O144" i="16"/>
  <c r="Q144" i="16"/>
  <c r="V144" i="16"/>
  <c r="G146" i="16"/>
  <c r="G145" i="16" s="1"/>
  <c r="I64" i="1" s="1"/>
  <c r="I146" i="16"/>
  <c r="K146" i="16"/>
  <c r="O146" i="16"/>
  <c r="O145" i="16" s="1"/>
  <c r="Q146" i="16"/>
  <c r="V146" i="16"/>
  <c r="G149" i="16"/>
  <c r="M149" i="16" s="1"/>
  <c r="I149" i="16"/>
  <c r="I145" i="16" s="1"/>
  <c r="K149" i="16"/>
  <c r="O149" i="16"/>
  <c r="Q149" i="16"/>
  <c r="V149" i="16"/>
  <c r="G152" i="16"/>
  <c r="I152" i="16"/>
  <c r="K152" i="16"/>
  <c r="M152" i="16"/>
  <c r="O152" i="16"/>
  <c r="Q152" i="16"/>
  <c r="V152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60" i="16"/>
  <c r="I160" i="16"/>
  <c r="K160" i="16"/>
  <c r="M160" i="16"/>
  <c r="O160" i="16"/>
  <c r="Q160" i="16"/>
  <c r="V160" i="16"/>
  <c r="G162" i="16"/>
  <c r="M162" i="16" s="1"/>
  <c r="I162" i="16"/>
  <c r="K162" i="16"/>
  <c r="O162" i="16"/>
  <c r="Q162" i="16"/>
  <c r="V162" i="16"/>
  <c r="G169" i="16"/>
  <c r="I169" i="16"/>
  <c r="K169" i="16"/>
  <c r="O169" i="16"/>
  <c r="Q169" i="16"/>
  <c r="V169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Q176" i="16"/>
  <c r="V176" i="16"/>
  <c r="O179" i="16"/>
  <c r="V179" i="16"/>
  <c r="G180" i="16"/>
  <c r="M180" i="16" s="1"/>
  <c r="M179" i="16" s="1"/>
  <c r="I180" i="16"/>
  <c r="I179" i="16" s="1"/>
  <c r="K180" i="16"/>
  <c r="K179" i="16" s="1"/>
  <c r="O180" i="16"/>
  <c r="Q180" i="16"/>
  <c r="Q179" i="16" s="1"/>
  <c r="V180" i="16"/>
  <c r="G182" i="16"/>
  <c r="M182" i="16" s="1"/>
  <c r="I182" i="16"/>
  <c r="K182" i="16"/>
  <c r="O182" i="16"/>
  <c r="Q182" i="16"/>
  <c r="V182" i="16"/>
  <c r="G184" i="16"/>
  <c r="M184" i="16" s="1"/>
  <c r="I184" i="16"/>
  <c r="K184" i="16"/>
  <c r="K181" i="16" s="1"/>
  <c r="O184" i="16"/>
  <c r="Q184" i="16"/>
  <c r="V184" i="16"/>
  <c r="G187" i="16"/>
  <c r="M187" i="16" s="1"/>
  <c r="I187" i="16"/>
  <c r="K187" i="16"/>
  <c r="O187" i="16"/>
  <c r="Q187" i="16"/>
  <c r="V187" i="16"/>
  <c r="G189" i="16"/>
  <c r="I189" i="16"/>
  <c r="K189" i="16"/>
  <c r="M189" i="16"/>
  <c r="O189" i="16"/>
  <c r="Q189" i="16"/>
  <c r="V189" i="16"/>
  <c r="G192" i="16"/>
  <c r="M192" i="16" s="1"/>
  <c r="I192" i="16"/>
  <c r="K192" i="16"/>
  <c r="O192" i="16"/>
  <c r="O188" i="16" s="1"/>
  <c r="Q192" i="16"/>
  <c r="V192" i="16"/>
  <c r="G195" i="16"/>
  <c r="M195" i="16" s="1"/>
  <c r="I195" i="16"/>
  <c r="K195" i="16"/>
  <c r="O195" i="16"/>
  <c r="Q195" i="16"/>
  <c r="V195" i="16"/>
  <c r="G196" i="16"/>
  <c r="I196" i="16"/>
  <c r="K196" i="16"/>
  <c r="M196" i="16"/>
  <c r="O196" i="16"/>
  <c r="Q196" i="16"/>
  <c r="V196" i="16"/>
  <c r="G198" i="16"/>
  <c r="I198" i="16"/>
  <c r="K198" i="16"/>
  <c r="O198" i="16"/>
  <c r="Q198" i="16"/>
  <c r="V198" i="16"/>
  <c r="G199" i="16"/>
  <c r="M199" i="16" s="1"/>
  <c r="I199" i="16"/>
  <c r="K199" i="16"/>
  <c r="O199" i="16"/>
  <c r="Q199" i="16"/>
  <c r="V199" i="16"/>
  <c r="G200" i="16"/>
  <c r="I200" i="16"/>
  <c r="K200" i="16"/>
  <c r="M200" i="16"/>
  <c r="O200" i="16"/>
  <c r="Q200" i="16"/>
  <c r="V200" i="16"/>
  <c r="G201" i="16"/>
  <c r="M201" i="16" s="1"/>
  <c r="I201" i="16"/>
  <c r="K201" i="16"/>
  <c r="O201" i="16"/>
  <c r="Q201" i="16"/>
  <c r="V201" i="16"/>
  <c r="G202" i="16"/>
  <c r="M202" i="16" s="1"/>
  <c r="I202" i="16"/>
  <c r="K202" i="16"/>
  <c r="O202" i="16"/>
  <c r="Q202" i="16"/>
  <c r="V202" i="16"/>
  <c r="AE204" i="16"/>
  <c r="F45" i="1" s="1"/>
  <c r="G9" i="15"/>
  <c r="M9" i="15" s="1"/>
  <c r="I9" i="15"/>
  <c r="K9" i="15"/>
  <c r="O9" i="15"/>
  <c r="Q9" i="15"/>
  <c r="V9" i="15"/>
  <c r="G10" i="15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I26" i="15"/>
  <c r="K26" i="15"/>
  <c r="M26" i="15"/>
  <c r="O26" i="15"/>
  <c r="Q26" i="15"/>
  <c r="V26" i="15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O37" i="15"/>
  <c r="Q37" i="15"/>
  <c r="V37" i="15"/>
  <c r="G38" i="15"/>
  <c r="I38" i="15"/>
  <c r="K38" i="15"/>
  <c r="M38" i="15"/>
  <c r="O38" i="15"/>
  <c r="Q38" i="15"/>
  <c r="V38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V70" i="15" s="1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1" i="15"/>
  <c r="M81" i="15" s="1"/>
  <c r="I81" i="15"/>
  <c r="K81" i="15"/>
  <c r="O81" i="15"/>
  <c r="Q81" i="15"/>
  <c r="V81" i="15"/>
  <c r="G82" i="15"/>
  <c r="V82" i="15"/>
  <c r="G83" i="15"/>
  <c r="M83" i="15" s="1"/>
  <c r="M82" i="15" s="1"/>
  <c r="I83" i="15"/>
  <c r="I82" i="15" s="1"/>
  <c r="K83" i="15"/>
  <c r="K82" i="15" s="1"/>
  <c r="O83" i="15"/>
  <c r="O82" i="15" s="1"/>
  <c r="Q83" i="15"/>
  <c r="Q82" i="15" s="1"/>
  <c r="V83" i="15"/>
  <c r="AE85" i="15"/>
  <c r="F44" i="1" s="1"/>
  <c r="G9" i="14"/>
  <c r="I9" i="14"/>
  <c r="K9" i="14"/>
  <c r="M9" i="14"/>
  <c r="O9" i="14"/>
  <c r="Q9" i="14"/>
  <c r="V9" i="14"/>
  <c r="G12" i="14"/>
  <c r="I12" i="14"/>
  <c r="K12" i="14"/>
  <c r="M12" i="14"/>
  <c r="O12" i="14"/>
  <c r="Q12" i="14"/>
  <c r="V12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M30" i="14" s="1"/>
  <c r="I30" i="14"/>
  <c r="I29" i="14" s="1"/>
  <c r="K30" i="14"/>
  <c r="O30" i="14"/>
  <c r="Q30" i="14"/>
  <c r="V30" i="14"/>
  <c r="V29" i="14" s="1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40" i="14"/>
  <c r="M40" i="14" s="1"/>
  <c r="I40" i="14"/>
  <c r="I39" i="14" s="1"/>
  <c r="K40" i="14"/>
  <c r="K39" i="14" s="1"/>
  <c r="O40" i="14"/>
  <c r="Q40" i="14"/>
  <c r="Q39" i="14" s="1"/>
  <c r="V40" i="14"/>
  <c r="V39" i="14" s="1"/>
  <c r="G41" i="14"/>
  <c r="M41" i="14" s="1"/>
  <c r="I41" i="14"/>
  <c r="K41" i="14"/>
  <c r="O41" i="14"/>
  <c r="O39" i="14" s="1"/>
  <c r="Q41" i="14"/>
  <c r="V41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6" i="14"/>
  <c r="M56" i="14" s="1"/>
  <c r="I56" i="14"/>
  <c r="K56" i="14"/>
  <c r="K55" i="14" s="1"/>
  <c r="O56" i="14"/>
  <c r="O55" i="14" s="1"/>
  <c r="Q56" i="14"/>
  <c r="Q55" i="14" s="1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63" i="14"/>
  <c r="M63" i="14" s="1"/>
  <c r="I63" i="14"/>
  <c r="K63" i="14"/>
  <c r="O63" i="14"/>
  <c r="Q63" i="14"/>
  <c r="Q62" i="14" s="1"/>
  <c r="V63" i="14"/>
  <c r="G66" i="14"/>
  <c r="M66" i="14" s="1"/>
  <c r="I66" i="14"/>
  <c r="K66" i="14"/>
  <c r="K62" i="14" s="1"/>
  <c r="O66" i="14"/>
  <c r="Q66" i="14"/>
  <c r="V66" i="14"/>
  <c r="V62" i="14" s="1"/>
  <c r="G67" i="14"/>
  <c r="I67" i="14"/>
  <c r="K67" i="14"/>
  <c r="M67" i="14"/>
  <c r="O67" i="14"/>
  <c r="Q67" i="14"/>
  <c r="V67" i="14"/>
  <c r="K68" i="14"/>
  <c r="G69" i="14"/>
  <c r="I69" i="14"/>
  <c r="K69" i="14"/>
  <c r="M69" i="14"/>
  <c r="O69" i="14"/>
  <c r="O68" i="14" s="1"/>
  <c r="Q69" i="14"/>
  <c r="V69" i="14"/>
  <c r="G70" i="14"/>
  <c r="M70" i="14" s="1"/>
  <c r="M68" i="14" s="1"/>
  <c r="I70" i="14"/>
  <c r="K70" i="14"/>
  <c r="O70" i="14"/>
  <c r="Q70" i="14"/>
  <c r="V70" i="14"/>
  <c r="V68" i="14" s="1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AE87" i="14"/>
  <c r="F43" i="1" s="1"/>
  <c r="G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V10" i="13" s="1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K18" i="13"/>
  <c r="G19" i="13"/>
  <c r="G18" i="13" s="1"/>
  <c r="I19" i="13"/>
  <c r="I18" i="13" s="1"/>
  <c r="K19" i="13"/>
  <c r="M19" i="13"/>
  <c r="M18" i="13" s="1"/>
  <c r="O19" i="13"/>
  <c r="O18" i="13" s="1"/>
  <c r="Q19" i="13"/>
  <c r="Q18" i="13" s="1"/>
  <c r="V19" i="13"/>
  <c r="V18" i="13" s="1"/>
  <c r="G20" i="13"/>
  <c r="O20" i="13"/>
  <c r="G21" i="13"/>
  <c r="I21" i="13"/>
  <c r="I20" i="13" s="1"/>
  <c r="K21" i="13"/>
  <c r="K20" i="13" s="1"/>
  <c r="M21" i="13"/>
  <c r="M20" i="13" s="1"/>
  <c r="O21" i="13"/>
  <c r="Q21" i="13"/>
  <c r="Q20" i="13" s="1"/>
  <c r="V21" i="13"/>
  <c r="V20" i="13" s="1"/>
  <c r="O22" i="13"/>
  <c r="G23" i="13"/>
  <c r="G22" i="13" s="1"/>
  <c r="I23" i="13"/>
  <c r="I22" i="13" s="1"/>
  <c r="K23" i="13"/>
  <c r="K22" i="13" s="1"/>
  <c r="M23" i="13"/>
  <c r="M22" i="13" s="1"/>
  <c r="O23" i="13"/>
  <c r="Q23" i="13"/>
  <c r="Q22" i="13" s="1"/>
  <c r="V23" i="13"/>
  <c r="V22" i="13" s="1"/>
  <c r="K24" i="13"/>
  <c r="V24" i="13"/>
  <c r="G25" i="13"/>
  <c r="G24" i="13" s="1"/>
  <c r="I25" i="13"/>
  <c r="I24" i="13" s="1"/>
  <c r="K25" i="13"/>
  <c r="M25" i="13"/>
  <c r="M24" i="13" s="1"/>
  <c r="O25" i="13"/>
  <c r="O24" i="13" s="1"/>
  <c r="Q25" i="13"/>
  <c r="Q24" i="13" s="1"/>
  <c r="V25" i="13"/>
  <c r="K26" i="13"/>
  <c r="G27" i="13"/>
  <c r="M27" i="13" s="1"/>
  <c r="M26" i="13" s="1"/>
  <c r="I27" i="13"/>
  <c r="I26" i="13" s="1"/>
  <c r="K27" i="13"/>
  <c r="O27" i="13"/>
  <c r="O26" i="13" s="1"/>
  <c r="Q27" i="13"/>
  <c r="Q26" i="13" s="1"/>
  <c r="V27" i="13"/>
  <c r="V26" i="13" s="1"/>
  <c r="K28" i="13"/>
  <c r="O28" i="13"/>
  <c r="G29" i="13"/>
  <c r="G28" i="13" s="1"/>
  <c r="I29" i="13"/>
  <c r="I28" i="13" s="1"/>
  <c r="K29" i="13"/>
  <c r="M29" i="13"/>
  <c r="M28" i="13" s="1"/>
  <c r="O29" i="13"/>
  <c r="Q29" i="13"/>
  <c r="Q28" i="13" s="1"/>
  <c r="V29" i="13"/>
  <c r="V28" i="13" s="1"/>
  <c r="G31" i="13"/>
  <c r="M31" i="13" s="1"/>
  <c r="M30" i="13" s="1"/>
  <c r="I31" i="13"/>
  <c r="I30" i="13" s="1"/>
  <c r="K31" i="13"/>
  <c r="O31" i="13"/>
  <c r="O30" i="13" s="1"/>
  <c r="Q31" i="13"/>
  <c r="Q30" i="13" s="1"/>
  <c r="V31" i="13"/>
  <c r="G32" i="13"/>
  <c r="M32" i="13" s="1"/>
  <c r="I32" i="13"/>
  <c r="K32" i="13"/>
  <c r="K30" i="13" s="1"/>
  <c r="O32" i="13"/>
  <c r="Q32" i="13"/>
  <c r="V32" i="13"/>
  <c r="G34" i="13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3" i="13"/>
  <c r="I43" i="13"/>
  <c r="K43" i="13"/>
  <c r="M43" i="13"/>
  <c r="O43" i="13"/>
  <c r="Q43" i="13"/>
  <c r="V43" i="13"/>
  <c r="G44" i="13"/>
  <c r="M44" i="13" s="1"/>
  <c r="I44" i="13"/>
  <c r="K44" i="13"/>
  <c r="K42" i="13" s="1"/>
  <c r="O44" i="13"/>
  <c r="O42" i="13" s="1"/>
  <c r="Q44" i="13"/>
  <c r="V44" i="13"/>
  <c r="V42" i="13" s="1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Q55" i="13" s="1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O61" i="13" s="1"/>
  <c r="Q62" i="13"/>
  <c r="V62" i="13"/>
  <c r="G63" i="13"/>
  <c r="I63" i="13"/>
  <c r="I61" i="13" s="1"/>
  <c r="K63" i="13"/>
  <c r="M63" i="13"/>
  <c r="O63" i="13"/>
  <c r="Q63" i="13"/>
  <c r="Q61" i="13" s="1"/>
  <c r="V63" i="13"/>
  <c r="G65" i="13"/>
  <c r="I65" i="13"/>
  <c r="I64" i="13" s="1"/>
  <c r="K65" i="13"/>
  <c r="M65" i="13"/>
  <c r="O65" i="13"/>
  <c r="Q65" i="13"/>
  <c r="Q64" i="13" s="1"/>
  <c r="V65" i="13"/>
  <c r="V64" i="13" s="1"/>
  <c r="G66" i="13"/>
  <c r="M66" i="13" s="1"/>
  <c r="I66" i="13"/>
  <c r="K66" i="13"/>
  <c r="K64" i="13" s="1"/>
  <c r="O66" i="13"/>
  <c r="O64" i="13" s="1"/>
  <c r="Q66" i="13"/>
  <c r="V66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O80" i="13" s="1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9" i="13"/>
  <c r="G88" i="13" s="1"/>
  <c r="I89" i="13"/>
  <c r="I88" i="13" s="1"/>
  <c r="K89" i="13"/>
  <c r="K88" i="13" s="1"/>
  <c r="O89" i="13"/>
  <c r="O88" i="13" s="1"/>
  <c r="Q89" i="13"/>
  <c r="Q88" i="13" s="1"/>
  <c r="V89" i="13"/>
  <c r="V88" i="13" s="1"/>
  <c r="G91" i="13"/>
  <c r="G90" i="13" s="1"/>
  <c r="I91" i="13"/>
  <c r="K91" i="13"/>
  <c r="O91" i="13"/>
  <c r="Q91" i="13"/>
  <c r="Q90" i="13" s="1"/>
  <c r="V91" i="13"/>
  <c r="G92" i="13"/>
  <c r="M92" i="13" s="1"/>
  <c r="I92" i="13"/>
  <c r="K92" i="13"/>
  <c r="K90" i="13" s="1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K96" i="13"/>
  <c r="G97" i="13"/>
  <c r="G96" i="13" s="1"/>
  <c r="I97" i="13"/>
  <c r="I96" i="13" s="1"/>
  <c r="K97" i="13"/>
  <c r="O97" i="13"/>
  <c r="O96" i="13" s="1"/>
  <c r="Q97" i="13"/>
  <c r="Q96" i="13" s="1"/>
  <c r="V97" i="13"/>
  <c r="V96" i="13" s="1"/>
  <c r="K98" i="13"/>
  <c r="O98" i="13"/>
  <c r="G99" i="13"/>
  <c r="M99" i="13" s="1"/>
  <c r="M98" i="13" s="1"/>
  <c r="I99" i="13"/>
  <c r="I98" i="13" s="1"/>
  <c r="K99" i="13"/>
  <c r="O99" i="13"/>
  <c r="Q99" i="13"/>
  <c r="Q98" i="13" s="1"/>
  <c r="V99" i="13"/>
  <c r="V98" i="13" s="1"/>
  <c r="O100" i="13"/>
  <c r="G101" i="13"/>
  <c r="G100" i="13" s="1"/>
  <c r="I101" i="13"/>
  <c r="I100" i="13" s="1"/>
  <c r="K101" i="13"/>
  <c r="K100" i="13" s="1"/>
  <c r="M101" i="13"/>
  <c r="M100" i="13" s="1"/>
  <c r="O101" i="13"/>
  <c r="Q101" i="13"/>
  <c r="Q100" i="13" s="1"/>
  <c r="V101" i="13"/>
  <c r="V100" i="13" s="1"/>
  <c r="V102" i="13"/>
  <c r="G103" i="13"/>
  <c r="G102" i="13" s="1"/>
  <c r="I103" i="13"/>
  <c r="I102" i="13" s="1"/>
  <c r="K103" i="13"/>
  <c r="K102" i="13" s="1"/>
  <c r="M103" i="13"/>
  <c r="M102" i="13" s="1"/>
  <c r="O103" i="13"/>
  <c r="O102" i="13" s="1"/>
  <c r="Q103" i="13"/>
  <c r="Q102" i="13" s="1"/>
  <c r="V103" i="13"/>
  <c r="K104" i="13"/>
  <c r="G105" i="13"/>
  <c r="G104" i="13" s="1"/>
  <c r="I105" i="13"/>
  <c r="I104" i="13" s="1"/>
  <c r="K105" i="13"/>
  <c r="O105" i="13"/>
  <c r="O104" i="13" s="1"/>
  <c r="Q105" i="13"/>
  <c r="Q104" i="13" s="1"/>
  <c r="V105" i="13"/>
  <c r="V104" i="13" s="1"/>
  <c r="G107" i="13"/>
  <c r="G106" i="13" s="1"/>
  <c r="I107" i="13"/>
  <c r="K107" i="13"/>
  <c r="O107" i="13"/>
  <c r="Q107" i="13"/>
  <c r="Q106" i="13" s="1"/>
  <c r="V107" i="13"/>
  <c r="G108" i="13"/>
  <c r="M108" i="13" s="1"/>
  <c r="I108" i="13"/>
  <c r="K108" i="13"/>
  <c r="K106" i="13" s="1"/>
  <c r="O108" i="13"/>
  <c r="Q108" i="13"/>
  <c r="V108" i="13"/>
  <c r="V106" i="13" s="1"/>
  <c r="G110" i="13"/>
  <c r="M110" i="13" s="1"/>
  <c r="M109" i="13" s="1"/>
  <c r="I110" i="13"/>
  <c r="I109" i="13" s="1"/>
  <c r="K110" i="13"/>
  <c r="K109" i="13" s="1"/>
  <c r="O110" i="13"/>
  <c r="O109" i="13" s="1"/>
  <c r="Q110" i="13"/>
  <c r="Q109" i="13" s="1"/>
  <c r="V110" i="13"/>
  <c r="V109" i="13" s="1"/>
  <c r="G112" i="13"/>
  <c r="M112" i="13" s="1"/>
  <c r="M111" i="13" s="1"/>
  <c r="I112" i="13"/>
  <c r="I111" i="13" s="1"/>
  <c r="K112" i="13"/>
  <c r="K111" i="13" s="1"/>
  <c r="O112" i="13"/>
  <c r="O111" i="13" s="1"/>
  <c r="Q112" i="13"/>
  <c r="Q111" i="13" s="1"/>
  <c r="V112" i="13"/>
  <c r="V111" i="13" s="1"/>
  <c r="G114" i="13"/>
  <c r="G113" i="13" s="1"/>
  <c r="I114" i="13"/>
  <c r="I113" i="13" s="1"/>
  <c r="K114" i="13"/>
  <c r="K113" i="13" s="1"/>
  <c r="O114" i="13"/>
  <c r="O113" i="13" s="1"/>
  <c r="Q114" i="13"/>
  <c r="Q113" i="13" s="1"/>
  <c r="V114" i="13"/>
  <c r="V113" i="13" s="1"/>
  <c r="G116" i="13"/>
  <c r="M116" i="13" s="1"/>
  <c r="I116" i="13"/>
  <c r="K116" i="13"/>
  <c r="O116" i="13"/>
  <c r="Q116" i="13"/>
  <c r="V116" i="13"/>
  <c r="G117" i="13"/>
  <c r="M117" i="13" s="1"/>
  <c r="I117" i="13"/>
  <c r="I115" i="13" s="1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O123" i="13" s="1"/>
  <c r="Q124" i="13"/>
  <c r="V124" i="13"/>
  <c r="G125" i="13"/>
  <c r="M125" i="13" s="1"/>
  <c r="I125" i="13"/>
  <c r="I123" i="13" s="1"/>
  <c r="K125" i="13"/>
  <c r="O125" i="13"/>
  <c r="Q125" i="13"/>
  <c r="Q123" i="13" s="1"/>
  <c r="V125" i="13"/>
  <c r="G127" i="13"/>
  <c r="M127" i="13" s="1"/>
  <c r="I127" i="13"/>
  <c r="K127" i="13"/>
  <c r="O127" i="13"/>
  <c r="O126" i="13" s="1"/>
  <c r="Q127" i="13"/>
  <c r="Q126" i="13" s="1"/>
  <c r="V127" i="13"/>
  <c r="G128" i="13"/>
  <c r="M128" i="13" s="1"/>
  <c r="I128" i="13"/>
  <c r="K128" i="13"/>
  <c r="K126" i="13" s="1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I131" i="13"/>
  <c r="K131" i="13"/>
  <c r="M131" i="13"/>
  <c r="O131" i="13"/>
  <c r="Q131" i="13"/>
  <c r="V131" i="13"/>
  <c r="K132" i="13"/>
  <c r="V132" i="13"/>
  <c r="G133" i="13"/>
  <c r="G132" i="13" s="1"/>
  <c r="I133" i="13"/>
  <c r="I132" i="13" s="1"/>
  <c r="K133" i="13"/>
  <c r="O133" i="13"/>
  <c r="O132" i="13" s="1"/>
  <c r="Q133" i="13"/>
  <c r="Q132" i="13" s="1"/>
  <c r="V133" i="13"/>
  <c r="K134" i="13"/>
  <c r="O134" i="13"/>
  <c r="G135" i="13"/>
  <c r="M135" i="13" s="1"/>
  <c r="M134" i="13" s="1"/>
  <c r="I135" i="13"/>
  <c r="I134" i="13" s="1"/>
  <c r="K135" i="13"/>
  <c r="O135" i="13"/>
  <c r="Q135" i="13"/>
  <c r="Q134" i="13" s="1"/>
  <c r="V135" i="13"/>
  <c r="V134" i="13" s="1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V136" i="13" s="1"/>
  <c r="G143" i="13"/>
  <c r="I143" i="13"/>
  <c r="K143" i="13"/>
  <c r="M143" i="13"/>
  <c r="O143" i="13"/>
  <c r="Q143" i="13"/>
  <c r="V143" i="13"/>
  <c r="G144" i="13"/>
  <c r="M144" i="13" s="1"/>
  <c r="I144" i="13"/>
  <c r="K144" i="13"/>
  <c r="O144" i="13"/>
  <c r="Q144" i="13"/>
  <c r="V144" i="13"/>
  <c r="G146" i="13"/>
  <c r="I146" i="13"/>
  <c r="K146" i="13"/>
  <c r="K145" i="13" s="1"/>
  <c r="O146" i="13"/>
  <c r="Q146" i="13"/>
  <c r="V146" i="13"/>
  <c r="V145" i="13" s="1"/>
  <c r="G147" i="13"/>
  <c r="M147" i="13" s="1"/>
  <c r="I147" i="13"/>
  <c r="I145" i="13" s="1"/>
  <c r="K147" i="13"/>
  <c r="O147" i="13"/>
  <c r="Q147" i="13"/>
  <c r="Q145" i="13" s="1"/>
  <c r="V147" i="13"/>
  <c r="K148" i="13"/>
  <c r="O148" i="13"/>
  <c r="G149" i="13"/>
  <c r="M149" i="13" s="1"/>
  <c r="M148" i="13" s="1"/>
  <c r="I149" i="13"/>
  <c r="I148" i="13" s="1"/>
  <c r="K149" i="13"/>
  <c r="O149" i="13"/>
  <c r="Q149" i="13"/>
  <c r="Q148" i="13" s="1"/>
  <c r="V149" i="13"/>
  <c r="V148" i="13" s="1"/>
  <c r="G151" i="13"/>
  <c r="M151" i="13" s="1"/>
  <c r="I151" i="13"/>
  <c r="I150" i="13" s="1"/>
  <c r="K151" i="13"/>
  <c r="O151" i="13"/>
  <c r="O150" i="13" s="1"/>
  <c r="Q151" i="13"/>
  <c r="Q150" i="13" s="1"/>
  <c r="V151" i="13"/>
  <c r="G152" i="13"/>
  <c r="M152" i="13" s="1"/>
  <c r="I152" i="13"/>
  <c r="K152" i="13"/>
  <c r="K150" i="13" s="1"/>
  <c r="O152" i="13"/>
  <c r="Q152" i="13"/>
  <c r="V152" i="13"/>
  <c r="I153" i="13"/>
  <c r="Q153" i="13"/>
  <c r="G154" i="13"/>
  <c r="G153" i="13" s="1"/>
  <c r="I154" i="13"/>
  <c r="K154" i="13"/>
  <c r="K153" i="13" s="1"/>
  <c r="O154" i="13"/>
  <c r="O153" i="13" s="1"/>
  <c r="Q154" i="13"/>
  <c r="V154" i="13"/>
  <c r="V153" i="13" s="1"/>
  <c r="I155" i="13"/>
  <c r="Q155" i="13"/>
  <c r="G156" i="13"/>
  <c r="M156" i="13" s="1"/>
  <c r="M155" i="13" s="1"/>
  <c r="I156" i="13"/>
  <c r="K156" i="13"/>
  <c r="K155" i="13" s="1"/>
  <c r="O156" i="13"/>
  <c r="O155" i="13" s="1"/>
  <c r="Q156" i="13"/>
  <c r="V156" i="13"/>
  <c r="V155" i="13" s="1"/>
  <c r="G158" i="13"/>
  <c r="M158" i="13" s="1"/>
  <c r="M157" i="13" s="1"/>
  <c r="I158" i="13"/>
  <c r="I157" i="13" s="1"/>
  <c r="K158" i="13"/>
  <c r="O158" i="13"/>
  <c r="Q158" i="13"/>
  <c r="V158" i="13"/>
  <c r="G159" i="13"/>
  <c r="I159" i="13"/>
  <c r="K159" i="13"/>
  <c r="M159" i="13"/>
  <c r="O159" i="13"/>
  <c r="Q159" i="13"/>
  <c r="V159" i="13"/>
  <c r="G160" i="13"/>
  <c r="M160" i="13" s="1"/>
  <c r="I160" i="13"/>
  <c r="K160" i="13"/>
  <c r="O160" i="13"/>
  <c r="Q160" i="13"/>
  <c r="V160" i="13"/>
  <c r="I161" i="13"/>
  <c r="Q161" i="13"/>
  <c r="G162" i="13"/>
  <c r="G161" i="13" s="1"/>
  <c r="I162" i="13"/>
  <c r="K162" i="13"/>
  <c r="K161" i="13" s="1"/>
  <c r="O162" i="13"/>
  <c r="O161" i="13" s="1"/>
  <c r="Q162" i="13"/>
  <c r="V162" i="13"/>
  <c r="V161" i="13" s="1"/>
  <c r="G163" i="13"/>
  <c r="I163" i="13"/>
  <c r="Q163" i="13"/>
  <c r="G164" i="13"/>
  <c r="M164" i="13" s="1"/>
  <c r="M163" i="13" s="1"/>
  <c r="I164" i="13"/>
  <c r="K164" i="13"/>
  <c r="K163" i="13" s="1"/>
  <c r="O164" i="13"/>
  <c r="O163" i="13" s="1"/>
  <c r="Q164" i="13"/>
  <c r="V164" i="13"/>
  <c r="V163" i="13" s="1"/>
  <c r="G166" i="13"/>
  <c r="G165" i="13" s="1"/>
  <c r="I104" i="1" s="1"/>
  <c r="I166" i="13"/>
  <c r="K166" i="13"/>
  <c r="O166" i="13"/>
  <c r="O165" i="13" s="1"/>
  <c r="Q166" i="13"/>
  <c r="V166" i="13"/>
  <c r="G167" i="13"/>
  <c r="M167" i="13" s="1"/>
  <c r="I167" i="13"/>
  <c r="K167" i="13"/>
  <c r="O167" i="13"/>
  <c r="Q167" i="13"/>
  <c r="Q165" i="13" s="1"/>
  <c r="V167" i="13"/>
  <c r="G168" i="13"/>
  <c r="M168" i="13" s="1"/>
  <c r="I168" i="13"/>
  <c r="K168" i="13"/>
  <c r="O168" i="13"/>
  <c r="Q168" i="13"/>
  <c r="V168" i="13"/>
  <c r="AE170" i="13"/>
  <c r="F42" i="1" s="1"/>
  <c r="AF170" i="13"/>
  <c r="G42" i="1" s="1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I39" i="12"/>
  <c r="K39" i="12"/>
  <c r="O39" i="12"/>
  <c r="Q39" i="12"/>
  <c r="V39" i="12"/>
  <c r="G41" i="12"/>
  <c r="I41" i="12"/>
  <c r="K41" i="12"/>
  <c r="M41" i="12"/>
  <c r="O41" i="12"/>
  <c r="Q41" i="12"/>
  <c r="V41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7" i="12"/>
  <c r="I97" i="12"/>
  <c r="K97" i="12"/>
  <c r="M97" i="12"/>
  <c r="O97" i="12"/>
  <c r="Q97" i="12"/>
  <c r="V97" i="12"/>
  <c r="G100" i="12"/>
  <c r="I100" i="12"/>
  <c r="K100" i="12"/>
  <c r="M100" i="12"/>
  <c r="O100" i="12"/>
  <c r="Q100" i="12"/>
  <c r="V100" i="12"/>
  <c r="G106" i="12"/>
  <c r="M106" i="12" s="1"/>
  <c r="I106" i="12"/>
  <c r="K106" i="12"/>
  <c r="O106" i="12"/>
  <c r="Q106" i="12"/>
  <c r="V106" i="12"/>
  <c r="G112" i="12"/>
  <c r="M112" i="12" s="1"/>
  <c r="I112" i="12"/>
  <c r="K112" i="12"/>
  <c r="O112" i="12"/>
  <c r="Q112" i="12"/>
  <c r="V112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8" i="12"/>
  <c r="M128" i="12" s="1"/>
  <c r="I128" i="12"/>
  <c r="K128" i="12"/>
  <c r="O128" i="12"/>
  <c r="Q128" i="12"/>
  <c r="V128" i="12"/>
  <c r="G135" i="12"/>
  <c r="I135" i="12"/>
  <c r="K135" i="12"/>
  <c r="M135" i="12"/>
  <c r="O135" i="12"/>
  <c r="Q135" i="12"/>
  <c r="V135" i="12"/>
  <c r="G139" i="12"/>
  <c r="I139" i="12"/>
  <c r="K139" i="12"/>
  <c r="M139" i="12"/>
  <c r="O139" i="12"/>
  <c r="Q139" i="12"/>
  <c r="V139" i="12"/>
  <c r="G145" i="12"/>
  <c r="M145" i="12" s="1"/>
  <c r="I145" i="12"/>
  <c r="K145" i="12"/>
  <c r="O145" i="12"/>
  <c r="Q145" i="12"/>
  <c r="V145" i="12"/>
  <c r="G151" i="12"/>
  <c r="I57" i="1" s="1"/>
  <c r="I151" i="12"/>
  <c r="Q151" i="12"/>
  <c r="G152" i="12"/>
  <c r="M152" i="12" s="1"/>
  <c r="M151" i="12" s="1"/>
  <c r="I152" i="12"/>
  <c r="K152" i="12"/>
  <c r="K151" i="12" s="1"/>
  <c r="O152" i="12"/>
  <c r="O151" i="12" s="1"/>
  <c r="Q152" i="12"/>
  <c r="V152" i="12"/>
  <c r="V151" i="12" s="1"/>
  <c r="G155" i="12"/>
  <c r="M155" i="12" s="1"/>
  <c r="I155" i="12"/>
  <c r="K155" i="12"/>
  <c r="O155" i="12"/>
  <c r="Q155" i="12"/>
  <c r="V155" i="12"/>
  <c r="G157" i="12"/>
  <c r="I157" i="12"/>
  <c r="K157" i="12"/>
  <c r="M157" i="12"/>
  <c r="O157" i="12"/>
  <c r="Q157" i="12"/>
  <c r="V157" i="12"/>
  <c r="G159" i="12"/>
  <c r="I159" i="12"/>
  <c r="K159" i="12"/>
  <c r="M159" i="12"/>
  <c r="O159" i="12"/>
  <c r="Q159" i="12"/>
  <c r="V159" i="12"/>
  <c r="G162" i="12"/>
  <c r="M162" i="12" s="1"/>
  <c r="I162" i="12"/>
  <c r="K162" i="12"/>
  <c r="O162" i="12"/>
  <c r="Q162" i="12"/>
  <c r="V162" i="12"/>
  <c r="G183" i="12"/>
  <c r="M183" i="12" s="1"/>
  <c r="I183" i="12"/>
  <c r="K183" i="12"/>
  <c r="O183" i="12"/>
  <c r="Q183" i="12"/>
  <c r="V183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21" i="12"/>
  <c r="I221" i="12"/>
  <c r="K221" i="12"/>
  <c r="M221" i="12"/>
  <c r="O221" i="12"/>
  <c r="Q221" i="12"/>
  <c r="V221" i="12"/>
  <c r="G230" i="12"/>
  <c r="M230" i="12" s="1"/>
  <c r="I230" i="12"/>
  <c r="K230" i="12"/>
  <c r="O230" i="12"/>
  <c r="Q230" i="12"/>
  <c r="V230" i="12"/>
  <c r="G240" i="12"/>
  <c r="M240" i="12" s="1"/>
  <c r="I240" i="12"/>
  <c r="K240" i="12"/>
  <c r="O240" i="12"/>
  <c r="Q240" i="12"/>
  <c r="V240" i="12"/>
  <c r="G284" i="12"/>
  <c r="I284" i="12"/>
  <c r="K284" i="12"/>
  <c r="M284" i="12"/>
  <c r="O284" i="12"/>
  <c r="Q284" i="12"/>
  <c r="V284" i="12"/>
  <c r="G297" i="12"/>
  <c r="M297" i="12" s="1"/>
  <c r="I297" i="12"/>
  <c r="K297" i="12"/>
  <c r="O297" i="12"/>
  <c r="Q297" i="12"/>
  <c r="V297" i="12"/>
  <c r="G303" i="12"/>
  <c r="M303" i="12" s="1"/>
  <c r="I303" i="12"/>
  <c r="K303" i="12"/>
  <c r="O303" i="12"/>
  <c r="Q303" i="12"/>
  <c r="V303" i="12"/>
  <c r="G318" i="12"/>
  <c r="M318" i="12" s="1"/>
  <c r="I318" i="12"/>
  <c r="K318" i="12"/>
  <c r="O318" i="12"/>
  <c r="Q318" i="12"/>
  <c r="V318" i="12"/>
  <c r="G324" i="12"/>
  <c r="M324" i="12" s="1"/>
  <c r="I324" i="12"/>
  <c r="K324" i="12"/>
  <c r="O324" i="12"/>
  <c r="Q324" i="12"/>
  <c r="V324" i="12"/>
  <c r="G352" i="12"/>
  <c r="I352" i="12"/>
  <c r="K352" i="12"/>
  <c r="M352" i="12"/>
  <c r="O352" i="12"/>
  <c r="Q352" i="12"/>
  <c r="V352" i="12"/>
  <c r="G361" i="12"/>
  <c r="M361" i="12" s="1"/>
  <c r="I361" i="12"/>
  <c r="K361" i="12"/>
  <c r="O361" i="12"/>
  <c r="Q361" i="12"/>
  <c r="V361" i="12"/>
  <c r="G392" i="12"/>
  <c r="M392" i="12" s="1"/>
  <c r="I392" i="12"/>
  <c r="K392" i="12"/>
  <c r="O392" i="12"/>
  <c r="Q392" i="12"/>
  <c r="V392" i="12"/>
  <c r="G396" i="12"/>
  <c r="M396" i="12" s="1"/>
  <c r="I396" i="12"/>
  <c r="K396" i="12"/>
  <c r="O396" i="12"/>
  <c r="Q396" i="12"/>
  <c r="V396" i="12"/>
  <c r="G402" i="12"/>
  <c r="I402" i="12"/>
  <c r="K402" i="12"/>
  <c r="M402" i="12"/>
  <c r="O402" i="12"/>
  <c r="Q402" i="12"/>
  <c r="V402" i="12"/>
  <c r="G406" i="12"/>
  <c r="M406" i="12" s="1"/>
  <c r="I406" i="12"/>
  <c r="K406" i="12"/>
  <c r="O406" i="12"/>
  <c r="Q406" i="12"/>
  <c r="V406" i="12"/>
  <c r="G408" i="12"/>
  <c r="M408" i="12" s="1"/>
  <c r="I408" i="12"/>
  <c r="K408" i="12"/>
  <c r="O408" i="12"/>
  <c r="Q408" i="12"/>
  <c r="V408" i="12"/>
  <c r="G410" i="12"/>
  <c r="M410" i="12" s="1"/>
  <c r="I410" i="12"/>
  <c r="K410" i="12"/>
  <c r="O410" i="12"/>
  <c r="Q410" i="12"/>
  <c r="V410" i="12"/>
  <c r="G412" i="12"/>
  <c r="M412" i="12" s="1"/>
  <c r="I412" i="12"/>
  <c r="K412" i="12"/>
  <c r="O412" i="12"/>
  <c r="Q412" i="12"/>
  <c r="V412" i="12"/>
  <c r="G419" i="12"/>
  <c r="M419" i="12" s="1"/>
  <c r="I419" i="12"/>
  <c r="K419" i="12"/>
  <c r="O419" i="12"/>
  <c r="Q419" i="12"/>
  <c r="V419" i="12"/>
  <c r="G424" i="12"/>
  <c r="M424" i="12" s="1"/>
  <c r="I424" i="12"/>
  <c r="K424" i="12"/>
  <c r="O424" i="12"/>
  <c r="Q424" i="12"/>
  <c r="V424" i="12"/>
  <c r="G434" i="12"/>
  <c r="I434" i="12"/>
  <c r="K434" i="12"/>
  <c r="M434" i="12"/>
  <c r="O434" i="12"/>
  <c r="Q434" i="12"/>
  <c r="V434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O439" i="12"/>
  <c r="Q439" i="12"/>
  <c r="V439" i="12"/>
  <c r="G472" i="12"/>
  <c r="M472" i="12" s="1"/>
  <c r="I472" i="12"/>
  <c r="K472" i="12"/>
  <c r="O472" i="12"/>
  <c r="Q472" i="12"/>
  <c r="V472" i="12"/>
  <c r="G474" i="12"/>
  <c r="M474" i="12" s="1"/>
  <c r="I474" i="12"/>
  <c r="K474" i="12"/>
  <c r="O474" i="12"/>
  <c r="Q474" i="12"/>
  <c r="V474" i="12"/>
  <c r="G559" i="12"/>
  <c r="M559" i="12" s="1"/>
  <c r="I559" i="12"/>
  <c r="K559" i="12"/>
  <c r="O559" i="12"/>
  <c r="Q559" i="12"/>
  <c r="V559" i="12"/>
  <c r="G561" i="12"/>
  <c r="M561" i="12" s="1"/>
  <c r="I561" i="12"/>
  <c r="K561" i="12"/>
  <c r="O561" i="12"/>
  <c r="Q561" i="12"/>
  <c r="V561" i="12"/>
  <c r="G582" i="12"/>
  <c r="M582" i="12" s="1"/>
  <c r="I582" i="12"/>
  <c r="K582" i="12"/>
  <c r="O582" i="12"/>
  <c r="Q582" i="12"/>
  <c r="V582" i="12"/>
  <c r="G584" i="12"/>
  <c r="I584" i="12"/>
  <c r="K584" i="12"/>
  <c r="M584" i="12"/>
  <c r="O584" i="12"/>
  <c r="Q584" i="12"/>
  <c r="V584" i="12"/>
  <c r="G595" i="12"/>
  <c r="M595" i="12" s="1"/>
  <c r="I595" i="12"/>
  <c r="K595" i="12"/>
  <c r="O595" i="12"/>
  <c r="Q595" i="12"/>
  <c r="V595" i="12"/>
  <c r="G612" i="12"/>
  <c r="M612" i="12" s="1"/>
  <c r="I612" i="12"/>
  <c r="K612" i="12"/>
  <c r="O612" i="12"/>
  <c r="Q612" i="12"/>
  <c r="V612" i="12"/>
  <c r="G633" i="12"/>
  <c r="M633" i="12" s="1"/>
  <c r="I633" i="12"/>
  <c r="K633" i="12"/>
  <c r="O633" i="12"/>
  <c r="Q633" i="12"/>
  <c r="V633" i="12"/>
  <c r="G643" i="12"/>
  <c r="I643" i="12"/>
  <c r="K643" i="12"/>
  <c r="M643" i="12"/>
  <c r="O643" i="12"/>
  <c r="Q643" i="12"/>
  <c r="V643" i="12"/>
  <c r="G658" i="12"/>
  <c r="M658" i="12" s="1"/>
  <c r="I658" i="12"/>
  <c r="K658" i="12"/>
  <c r="O658" i="12"/>
  <c r="Q658" i="12"/>
  <c r="V658" i="12"/>
  <c r="G660" i="12"/>
  <c r="M660" i="12" s="1"/>
  <c r="I660" i="12"/>
  <c r="K660" i="12"/>
  <c r="O660" i="12"/>
  <c r="Q660" i="12"/>
  <c r="V660" i="12"/>
  <c r="G663" i="12"/>
  <c r="M663" i="12" s="1"/>
  <c r="I663" i="12"/>
  <c r="K663" i="12"/>
  <c r="O663" i="12"/>
  <c r="Q663" i="12"/>
  <c r="V663" i="12"/>
  <c r="G665" i="12"/>
  <c r="I665" i="12"/>
  <c r="K665" i="12"/>
  <c r="M665" i="12"/>
  <c r="O665" i="12"/>
  <c r="Q665" i="12"/>
  <c r="V665" i="12"/>
  <c r="G667" i="12"/>
  <c r="M667" i="12" s="1"/>
  <c r="I667" i="12"/>
  <c r="K667" i="12"/>
  <c r="O667" i="12"/>
  <c r="Q667" i="12"/>
  <c r="V667" i="12"/>
  <c r="G669" i="12"/>
  <c r="M669" i="12" s="1"/>
  <c r="I669" i="12"/>
  <c r="K669" i="12"/>
  <c r="O669" i="12"/>
  <c r="Q669" i="12"/>
  <c r="V669" i="12"/>
  <c r="G692" i="12"/>
  <c r="M692" i="12" s="1"/>
  <c r="I692" i="12"/>
  <c r="K692" i="12"/>
  <c r="O692" i="12"/>
  <c r="Q692" i="12"/>
  <c r="V692" i="12"/>
  <c r="G713" i="12"/>
  <c r="M713" i="12" s="1"/>
  <c r="I713" i="12"/>
  <c r="K713" i="12"/>
  <c r="O713" i="12"/>
  <c r="Q713" i="12"/>
  <c r="V713" i="12"/>
  <c r="G715" i="12"/>
  <c r="M715" i="12" s="1"/>
  <c r="I715" i="12"/>
  <c r="K715" i="12"/>
  <c r="O715" i="12"/>
  <c r="Q715" i="12"/>
  <c r="V715" i="12"/>
  <c r="G732" i="12"/>
  <c r="M732" i="12" s="1"/>
  <c r="I732" i="12"/>
  <c r="K732" i="12"/>
  <c r="O732" i="12"/>
  <c r="Q732" i="12"/>
  <c r="V732" i="12"/>
  <c r="G784" i="12"/>
  <c r="M784" i="12" s="1"/>
  <c r="I784" i="12"/>
  <c r="K784" i="12"/>
  <c r="O784" i="12"/>
  <c r="Q784" i="12"/>
  <c r="V784" i="12"/>
  <c r="G786" i="12"/>
  <c r="I786" i="12"/>
  <c r="K786" i="12"/>
  <c r="M786" i="12"/>
  <c r="O786" i="12"/>
  <c r="Q786" i="12"/>
  <c r="V786" i="12"/>
  <c r="G789" i="12"/>
  <c r="M789" i="12" s="1"/>
  <c r="I789" i="12"/>
  <c r="K789" i="12"/>
  <c r="O789" i="12"/>
  <c r="Q789" i="12"/>
  <c r="V789" i="12"/>
  <c r="G810" i="12"/>
  <c r="M810" i="12" s="1"/>
  <c r="I810" i="12"/>
  <c r="K810" i="12"/>
  <c r="O810" i="12"/>
  <c r="Q810" i="12"/>
  <c r="V810" i="12"/>
  <c r="G832" i="12"/>
  <c r="M832" i="12" s="1"/>
  <c r="I832" i="12"/>
  <c r="K832" i="12"/>
  <c r="O832" i="12"/>
  <c r="Q832" i="12"/>
  <c r="V832" i="12"/>
  <c r="G834" i="12"/>
  <c r="I834" i="12"/>
  <c r="K834" i="12"/>
  <c r="M834" i="12"/>
  <c r="O834" i="12"/>
  <c r="Q834" i="12"/>
  <c r="V834" i="12"/>
  <c r="G835" i="12"/>
  <c r="M835" i="12" s="1"/>
  <c r="I835" i="12"/>
  <c r="K835" i="12"/>
  <c r="O835" i="12"/>
  <c r="Q835" i="12"/>
  <c r="V835" i="12"/>
  <c r="G861" i="12"/>
  <c r="M861" i="12" s="1"/>
  <c r="I861" i="12"/>
  <c r="K861" i="12"/>
  <c r="O861" i="12"/>
  <c r="Q861" i="12"/>
  <c r="V861" i="12"/>
  <c r="G864" i="12"/>
  <c r="I864" i="12"/>
  <c r="K864" i="12"/>
  <c r="M864" i="12"/>
  <c r="O864" i="12"/>
  <c r="Q864" i="12"/>
  <c r="V864" i="12"/>
  <c r="G868" i="12"/>
  <c r="M868" i="12" s="1"/>
  <c r="I868" i="12"/>
  <c r="K868" i="12"/>
  <c r="O868" i="12"/>
  <c r="Q868" i="12"/>
  <c r="V868" i="12"/>
  <c r="G875" i="12"/>
  <c r="M875" i="12" s="1"/>
  <c r="I875" i="12"/>
  <c r="K875" i="12"/>
  <c r="O875" i="12"/>
  <c r="Q875" i="12"/>
  <c r="V875" i="12"/>
  <c r="G877" i="12"/>
  <c r="I877" i="12"/>
  <c r="K877" i="12"/>
  <c r="M877" i="12"/>
  <c r="O877" i="12"/>
  <c r="Q877" i="12"/>
  <c r="V877" i="12"/>
  <c r="G885" i="12"/>
  <c r="M885" i="12" s="1"/>
  <c r="I885" i="12"/>
  <c r="K885" i="12"/>
  <c r="O885" i="12"/>
  <c r="Q885" i="12"/>
  <c r="V885" i="12"/>
  <c r="G887" i="12"/>
  <c r="M887" i="12" s="1"/>
  <c r="I887" i="12"/>
  <c r="K887" i="12"/>
  <c r="O887" i="12"/>
  <c r="Q887" i="12"/>
  <c r="V887" i="12"/>
  <c r="G891" i="12"/>
  <c r="M891" i="12" s="1"/>
  <c r="I891" i="12"/>
  <c r="K891" i="12"/>
  <c r="O891" i="12"/>
  <c r="Q891" i="12"/>
  <c r="V891" i="12"/>
  <c r="G900" i="12"/>
  <c r="M900" i="12" s="1"/>
  <c r="I900" i="12"/>
  <c r="K900" i="12"/>
  <c r="O900" i="12"/>
  <c r="Q900" i="12"/>
  <c r="V900" i="12"/>
  <c r="G902" i="12"/>
  <c r="I902" i="12"/>
  <c r="K902" i="12"/>
  <c r="M902" i="12"/>
  <c r="O902" i="12"/>
  <c r="Q902" i="12"/>
  <c r="V902" i="12"/>
  <c r="G904" i="12"/>
  <c r="M904" i="12" s="1"/>
  <c r="I904" i="12"/>
  <c r="K904" i="12"/>
  <c r="O904" i="12"/>
  <c r="Q904" i="12"/>
  <c r="V904" i="12"/>
  <c r="G906" i="12"/>
  <c r="M906" i="12" s="1"/>
  <c r="I906" i="12"/>
  <c r="K906" i="12"/>
  <c r="O906" i="12"/>
  <c r="Q906" i="12"/>
  <c r="V906" i="12"/>
  <c r="G908" i="12"/>
  <c r="M908" i="12" s="1"/>
  <c r="I908" i="12"/>
  <c r="K908" i="12"/>
  <c r="O908" i="12"/>
  <c r="Q908" i="12"/>
  <c r="V908" i="12"/>
  <c r="G910" i="12"/>
  <c r="I910" i="12"/>
  <c r="K910" i="12"/>
  <c r="M910" i="12"/>
  <c r="O910" i="12"/>
  <c r="Q910" i="12"/>
  <c r="V910" i="12"/>
  <c r="G912" i="12"/>
  <c r="M912" i="12" s="1"/>
  <c r="I912" i="12"/>
  <c r="K912" i="12"/>
  <c r="O912" i="12"/>
  <c r="Q912" i="12"/>
  <c r="V912" i="12"/>
  <c r="G916" i="12"/>
  <c r="M916" i="12" s="1"/>
  <c r="I916" i="12"/>
  <c r="K916" i="12"/>
  <c r="O916" i="12"/>
  <c r="Q916" i="12"/>
  <c r="V916" i="12"/>
  <c r="G918" i="12"/>
  <c r="M918" i="12" s="1"/>
  <c r="I918" i="12"/>
  <c r="K918" i="12"/>
  <c r="O918" i="12"/>
  <c r="Q918" i="12"/>
  <c r="V918" i="12"/>
  <c r="G926" i="12"/>
  <c r="M926" i="12" s="1"/>
  <c r="I926" i="12"/>
  <c r="K926" i="12"/>
  <c r="O926" i="12"/>
  <c r="Q926" i="12"/>
  <c r="V926" i="12"/>
  <c r="G929" i="12"/>
  <c r="M929" i="12" s="1"/>
  <c r="I929" i="12"/>
  <c r="K929" i="12"/>
  <c r="O929" i="12"/>
  <c r="Q929" i="12"/>
  <c r="V929" i="12"/>
  <c r="G944" i="12"/>
  <c r="M944" i="12" s="1"/>
  <c r="I944" i="12"/>
  <c r="K944" i="12"/>
  <c r="O944" i="12"/>
  <c r="Q944" i="12"/>
  <c r="V944" i="12"/>
  <c r="G951" i="12"/>
  <c r="M951" i="12" s="1"/>
  <c r="I951" i="12"/>
  <c r="K951" i="12"/>
  <c r="O951" i="12"/>
  <c r="Q951" i="12"/>
  <c r="V951" i="12"/>
  <c r="G955" i="12"/>
  <c r="M955" i="12" s="1"/>
  <c r="I955" i="12"/>
  <c r="K955" i="12"/>
  <c r="O955" i="12"/>
  <c r="Q955" i="12"/>
  <c r="V955" i="12"/>
  <c r="G979" i="12"/>
  <c r="M979" i="12" s="1"/>
  <c r="I979" i="12"/>
  <c r="K979" i="12"/>
  <c r="O979" i="12"/>
  <c r="Q979" i="12"/>
  <c r="V979" i="12"/>
  <c r="G988" i="12"/>
  <c r="M988" i="12" s="1"/>
  <c r="I988" i="12"/>
  <c r="K988" i="12"/>
  <c r="O988" i="12"/>
  <c r="Q988" i="12"/>
  <c r="V988" i="12"/>
  <c r="G991" i="12"/>
  <c r="M991" i="12" s="1"/>
  <c r="I991" i="12"/>
  <c r="K991" i="12"/>
  <c r="O991" i="12"/>
  <c r="Q991" i="12"/>
  <c r="V991" i="12"/>
  <c r="G1006" i="12"/>
  <c r="I1006" i="12"/>
  <c r="K1006" i="12"/>
  <c r="M1006" i="12"/>
  <c r="O1006" i="12"/>
  <c r="Q1006" i="12"/>
  <c r="V1006" i="12"/>
  <c r="G1010" i="12"/>
  <c r="M1010" i="12" s="1"/>
  <c r="I1010" i="12"/>
  <c r="K1010" i="12"/>
  <c r="O1010" i="12"/>
  <c r="Q1010" i="12"/>
  <c r="V1010" i="12"/>
  <c r="G1032" i="12"/>
  <c r="M1032" i="12" s="1"/>
  <c r="I1032" i="12"/>
  <c r="K1032" i="12"/>
  <c r="O1032" i="12"/>
  <c r="Q1032" i="12"/>
  <c r="V1032" i="12"/>
  <c r="G1034" i="12"/>
  <c r="M1034" i="12" s="1"/>
  <c r="I1034" i="12"/>
  <c r="K1034" i="12"/>
  <c r="O1034" i="12"/>
  <c r="Q1034" i="12"/>
  <c r="V1034" i="12"/>
  <c r="G1036" i="12"/>
  <c r="I1036" i="12"/>
  <c r="K1036" i="12"/>
  <c r="M1036" i="12"/>
  <c r="O1036" i="12"/>
  <c r="Q1036" i="12"/>
  <c r="V1036" i="12"/>
  <c r="G1052" i="12"/>
  <c r="M1052" i="12" s="1"/>
  <c r="I1052" i="12"/>
  <c r="K1052" i="12"/>
  <c r="O1052" i="12"/>
  <c r="Q1052" i="12"/>
  <c r="V1052" i="12"/>
  <c r="G1058" i="12"/>
  <c r="M1058" i="12" s="1"/>
  <c r="I1058" i="12"/>
  <c r="K1058" i="12"/>
  <c r="O1058" i="12"/>
  <c r="Q1058" i="12"/>
  <c r="V1058" i="12"/>
  <c r="G1062" i="12"/>
  <c r="I1062" i="12"/>
  <c r="K1062" i="12"/>
  <c r="M1062" i="12"/>
  <c r="O1062" i="12"/>
  <c r="Q1062" i="12"/>
  <c r="V1062" i="12"/>
  <c r="G1064" i="12"/>
  <c r="M1064" i="12" s="1"/>
  <c r="I1064" i="12"/>
  <c r="K1064" i="12"/>
  <c r="O1064" i="12"/>
  <c r="O1051" i="12" s="1"/>
  <c r="Q1064" i="12"/>
  <c r="V1064" i="12"/>
  <c r="G1083" i="12"/>
  <c r="M1083" i="12" s="1"/>
  <c r="I1083" i="12"/>
  <c r="K1083" i="12"/>
  <c r="O1083" i="12"/>
  <c r="Q1083" i="12"/>
  <c r="V1083" i="12"/>
  <c r="G1096" i="12"/>
  <c r="I1096" i="12"/>
  <c r="K1096" i="12"/>
  <c r="M1096" i="12"/>
  <c r="O1096" i="12"/>
  <c r="Q1096" i="12"/>
  <c r="V1096" i="12"/>
  <c r="G1098" i="12"/>
  <c r="I1098" i="12"/>
  <c r="K1098" i="12"/>
  <c r="O1098" i="12"/>
  <c r="Q1098" i="12"/>
  <c r="V1098" i="12"/>
  <c r="G1099" i="12"/>
  <c r="I1099" i="12"/>
  <c r="K1099" i="12"/>
  <c r="M1099" i="12"/>
  <c r="O1099" i="12"/>
  <c r="Q1099" i="12"/>
  <c r="V1099" i="12"/>
  <c r="G1101" i="12"/>
  <c r="M1101" i="12" s="1"/>
  <c r="I1101" i="12"/>
  <c r="K1101" i="12"/>
  <c r="O1101" i="12"/>
  <c r="Q1101" i="12"/>
  <c r="V1101" i="12"/>
  <c r="G1120" i="12"/>
  <c r="I1120" i="12"/>
  <c r="K1120" i="12"/>
  <c r="M1120" i="12"/>
  <c r="O1120" i="12"/>
  <c r="Q1120" i="12"/>
  <c r="V1120" i="12"/>
  <c r="G1122" i="12"/>
  <c r="M1122" i="12" s="1"/>
  <c r="I1122" i="12"/>
  <c r="K1122" i="12"/>
  <c r="O1122" i="12"/>
  <c r="Q1122" i="12"/>
  <c r="V1122" i="12"/>
  <c r="G1124" i="12"/>
  <c r="M1124" i="12" s="1"/>
  <c r="I1124" i="12"/>
  <c r="K1124" i="12"/>
  <c r="O1124" i="12"/>
  <c r="Q1124" i="12"/>
  <c r="Q1082" i="12" s="1"/>
  <c r="V1124" i="12"/>
  <c r="G1127" i="12"/>
  <c r="I1127" i="12"/>
  <c r="K1127" i="12"/>
  <c r="M1127" i="12"/>
  <c r="O1127" i="12"/>
  <c r="Q1127" i="12"/>
  <c r="Q1126" i="12" s="1"/>
  <c r="V1127" i="12"/>
  <c r="V1126" i="12" s="1"/>
  <c r="G1146" i="12"/>
  <c r="M1146" i="12" s="1"/>
  <c r="I1146" i="12"/>
  <c r="K1146" i="12"/>
  <c r="K1126" i="12" s="1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M1148" i="12" s="1"/>
  <c r="I1148" i="12"/>
  <c r="K1148" i="12"/>
  <c r="O1148" i="12"/>
  <c r="Q1148" i="12"/>
  <c r="V1148" i="12"/>
  <c r="G1149" i="12"/>
  <c r="I1149" i="12"/>
  <c r="K1149" i="12"/>
  <c r="M1149" i="12"/>
  <c r="O1149" i="12"/>
  <c r="Q1149" i="12"/>
  <c r="V1149" i="12"/>
  <c r="G1151" i="12"/>
  <c r="M1151" i="12" s="1"/>
  <c r="I1151" i="12"/>
  <c r="K1151" i="12"/>
  <c r="O1151" i="12"/>
  <c r="Q1151" i="12"/>
  <c r="V1151" i="12"/>
  <c r="G1153" i="12"/>
  <c r="M1153" i="12" s="1"/>
  <c r="I1153" i="12"/>
  <c r="K1153" i="12"/>
  <c r="O1153" i="12"/>
  <c r="Q1153" i="12"/>
  <c r="V1153" i="12"/>
  <c r="G1155" i="12"/>
  <c r="M1155" i="12" s="1"/>
  <c r="I1155" i="12"/>
  <c r="K1155" i="12"/>
  <c r="O1155" i="12"/>
  <c r="Q1155" i="12"/>
  <c r="V1155" i="12"/>
  <c r="G1158" i="12"/>
  <c r="I1158" i="12"/>
  <c r="K1158" i="12"/>
  <c r="O1158" i="12"/>
  <c r="Q1158" i="12"/>
  <c r="V1158" i="12"/>
  <c r="G1161" i="12"/>
  <c r="I1161" i="12"/>
  <c r="K1161" i="12"/>
  <c r="M1161" i="12"/>
  <c r="O1161" i="12"/>
  <c r="Q1161" i="12"/>
  <c r="V1161" i="12"/>
  <c r="G1163" i="12"/>
  <c r="M1163" i="12" s="1"/>
  <c r="I1163" i="12"/>
  <c r="K1163" i="12"/>
  <c r="O1163" i="12"/>
  <c r="Q1163" i="12"/>
  <c r="V1163" i="12"/>
  <c r="G1165" i="12"/>
  <c r="I1165" i="12"/>
  <c r="K1165" i="12"/>
  <c r="M1165" i="12"/>
  <c r="O1165" i="12"/>
  <c r="Q1165" i="12"/>
  <c r="V1165" i="12"/>
  <c r="G1168" i="12"/>
  <c r="M1168" i="12" s="1"/>
  <c r="I1168" i="12"/>
  <c r="K1168" i="12"/>
  <c r="O1168" i="12"/>
  <c r="Q1168" i="12"/>
  <c r="V1168" i="12"/>
  <c r="G1171" i="12"/>
  <c r="M1171" i="12" s="1"/>
  <c r="I1171" i="12"/>
  <c r="K1171" i="12"/>
  <c r="O1171" i="12"/>
  <c r="Q1171" i="12"/>
  <c r="V1171" i="12"/>
  <c r="G1187" i="12"/>
  <c r="M1187" i="12" s="1"/>
  <c r="I1187" i="12"/>
  <c r="K1187" i="12"/>
  <c r="O1187" i="12"/>
  <c r="Q1187" i="12"/>
  <c r="V1187" i="12"/>
  <c r="G1189" i="12"/>
  <c r="M1189" i="12" s="1"/>
  <c r="I1189" i="12"/>
  <c r="K1189" i="12"/>
  <c r="O1189" i="12"/>
  <c r="Q1189" i="12"/>
  <c r="V1189" i="12"/>
  <c r="G1204" i="12"/>
  <c r="M1204" i="12" s="1"/>
  <c r="I1204" i="12"/>
  <c r="K1204" i="12"/>
  <c r="O1204" i="12"/>
  <c r="Q1204" i="12"/>
  <c r="V1204" i="12"/>
  <c r="G1222" i="12"/>
  <c r="M1222" i="12" s="1"/>
  <c r="I1222" i="12"/>
  <c r="K1222" i="12"/>
  <c r="O1222" i="12"/>
  <c r="Q1222" i="12"/>
  <c r="V1222" i="12"/>
  <c r="G1226" i="12"/>
  <c r="M1226" i="12" s="1"/>
  <c r="I1226" i="12"/>
  <c r="K1226" i="12"/>
  <c r="O1226" i="12"/>
  <c r="Q1226" i="12"/>
  <c r="V1226" i="12"/>
  <c r="G1233" i="12"/>
  <c r="I1233" i="12"/>
  <c r="K1233" i="12"/>
  <c r="M1233" i="12"/>
  <c r="O1233" i="12"/>
  <c r="Q1233" i="12"/>
  <c r="V1233" i="12"/>
  <c r="G1235" i="12"/>
  <c r="M1235" i="12" s="1"/>
  <c r="I1235" i="12"/>
  <c r="K1235" i="12"/>
  <c r="O1235" i="12"/>
  <c r="Q1235" i="12"/>
  <c r="V1235" i="12"/>
  <c r="G1238" i="12"/>
  <c r="M1238" i="12" s="1"/>
  <c r="I1238" i="12"/>
  <c r="K1238" i="12"/>
  <c r="O1238" i="12"/>
  <c r="Q1238" i="12"/>
  <c r="V1238" i="12"/>
  <c r="G1240" i="12"/>
  <c r="M1240" i="12" s="1"/>
  <c r="I1240" i="12"/>
  <c r="K1240" i="12"/>
  <c r="O1240" i="12"/>
  <c r="Q1240" i="12"/>
  <c r="V1240" i="12"/>
  <c r="G1242" i="12"/>
  <c r="I1242" i="12"/>
  <c r="K1242" i="12"/>
  <c r="M1242" i="12"/>
  <c r="O1242" i="12"/>
  <c r="Q1242" i="12"/>
  <c r="V1242" i="12"/>
  <c r="G1244" i="12"/>
  <c r="M1244" i="12" s="1"/>
  <c r="I1244" i="12"/>
  <c r="K1244" i="12"/>
  <c r="O1244" i="12"/>
  <c r="Q1244" i="12"/>
  <c r="V1244" i="12"/>
  <c r="G1246" i="12"/>
  <c r="I1246" i="12"/>
  <c r="K1246" i="12"/>
  <c r="M1246" i="12"/>
  <c r="O1246" i="12"/>
  <c r="Q1246" i="12"/>
  <c r="V1246" i="12"/>
  <c r="G1250" i="12"/>
  <c r="M1250" i="12" s="1"/>
  <c r="I1250" i="12"/>
  <c r="K1250" i="12"/>
  <c r="O1250" i="12"/>
  <c r="Q1250" i="12"/>
  <c r="V1250" i="12"/>
  <c r="G1253" i="12"/>
  <c r="M1253" i="12" s="1"/>
  <c r="I1253" i="12"/>
  <c r="K1253" i="12"/>
  <c r="O1253" i="12"/>
  <c r="Q1253" i="12"/>
  <c r="V1253" i="12"/>
  <c r="G1255" i="12"/>
  <c r="M1255" i="12" s="1"/>
  <c r="I1255" i="12"/>
  <c r="K1255" i="12"/>
  <c r="O1255" i="12"/>
  <c r="Q1255" i="12"/>
  <c r="V1255" i="12"/>
  <c r="G1257" i="12"/>
  <c r="M1257" i="12" s="1"/>
  <c r="I1257" i="12"/>
  <c r="K1257" i="12"/>
  <c r="O1257" i="12"/>
  <c r="Q1257" i="12"/>
  <c r="V1257" i="12"/>
  <c r="G1262" i="12"/>
  <c r="M1262" i="12" s="1"/>
  <c r="I1262" i="12"/>
  <c r="K1262" i="12"/>
  <c r="O1262" i="12"/>
  <c r="Q1262" i="12"/>
  <c r="V1262" i="12"/>
  <c r="G1265" i="12"/>
  <c r="I1265" i="12"/>
  <c r="K1265" i="12"/>
  <c r="M1265" i="12"/>
  <c r="O1265" i="12"/>
  <c r="Q1265" i="12"/>
  <c r="V1265" i="12"/>
  <c r="G1269" i="12"/>
  <c r="M1269" i="12" s="1"/>
  <c r="I1269" i="12"/>
  <c r="K1269" i="12"/>
  <c r="O1269" i="12"/>
  <c r="Q1269" i="12"/>
  <c r="V1269" i="12"/>
  <c r="G1273" i="12"/>
  <c r="I1273" i="12"/>
  <c r="K1273" i="12"/>
  <c r="M1273" i="12"/>
  <c r="O1273" i="12"/>
  <c r="Q1273" i="12"/>
  <c r="V1273" i="12"/>
  <c r="G1276" i="12"/>
  <c r="M1276" i="12" s="1"/>
  <c r="I1276" i="12"/>
  <c r="K1276" i="12"/>
  <c r="O1276" i="12"/>
  <c r="Q1276" i="12"/>
  <c r="V1276" i="12"/>
  <c r="G1289" i="12"/>
  <c r="I1289" i="12"/>
  <c r="K1289" i="12"/>
  <c r="M1289" i="12"/>
  <c r="O1289" i="12"/>
  <c r="Q1289" i="12"/>
  <c r="V1289" i="12"/>
  <c r="G1294" i="12"/>
  <c r="M1294" i="12" s="1"/>
  <c r="I1294" i="12"/>
  <c r="K1294" i="12"/>
  <c r="O1294" i="12"/>
  <c r="Q1294" i="12"/>
  <c r="V1294" i="12"/>
  <c r="G1296" i="12"/>
  <c r="M1296" i="12" s="1"/>
  <c r="I1296" i="12"/>
  <c r="K1296" i="12"/>
  <c r="O1296" i="12"/>
  <c r="Q1296" i="12"/>
  <c r="V1296" i="12"/>
  <c r="G1298" i="12"/>
  <c r="M1298" i="12" s="1"/>
  <c r="I1298" i="12"/>
  <c r="K1298" i="12"/>
  <c r="O1298" i="12"/>
  <c r="Q1298" i="12"/>
  <c r="V1298" i="12"/>
  <c r="G1300" i="12"/>
  <c r="M1300" i="12" s="1"/>
  <c r="I1300" i="12"/>
  <c r="K1300" i="12"/>
  <c r="O1300" i="12"/>
  <c r="Q1300" i="12"/>
  <c r="V1300" i="12"/>
  <c r="G1303" i="12"/>
  <c r="M1303" i="12" s="1"/>
  <c r="I1303" i="12"/>
  <c r="K1303" i="12"/>
  <c r="O1303" i="12"/>
  <c r="Q1303" i="12"/>
  <c r="V1303" i="12"/>
  <c r="G1305" i="12"/>
  <c r="I1305" i="12"/>
  <c r="K1305" i="12"/>
  <c r="M1305" i="12"/>
  <c r="O1305" i="12"/>
  <c r="Q1305" i="12"/>
  <c r="V1305" i="12"/>
  <c r="G1311" i="12"/>
  <c r="M1311" i="12" s="1"/>
  <c r="I1311" i="12"/>
  <c r="K1311" i="12"/>
  <c r="O1311" i="12"/>
  <c r="Q1311" i="12"/>
  <c r="V1311" i="12"/>
  <c r="G1326" i="12"/>
  <c r="M1326" i="12" s="1"/>
  <c r="I1326" i="12"/>
  <c r="K1326" i="12"/>
  <c r="O1326" i="12"/>
  <c r="Q1326" i="12"/>
  <c r="V1326" i="12"/>
  <c r="G1366" i="12"/>
  <c r="M1366" i="12" s="1"/>
  <c r="I1366" i="12"/>
  <c r="K1366" i="12"/>
  <c r="O1366" i="12"/>
  <c r="Q1366" i="12"/>
  <c r="V1366" i="12"/>
  <c r="G1368" i="12"/>
  <c r="M1368" i="12" s="1"/>
  <c r="I1368" i="12"/>
  <c r="K1368" i="12"/>
  <c r="O1368" i="12"/>
  <c r="Q1368" i="12"/>
  <c r="V1368" i="12"/>
  <c r="G1370" i="12"/>
  <c r="M1370" i="12" s="1"/>
  <c r="I1370" i="12"/>
  <c r="K1370" i="12"/>
  <c r="O1370" i="12"/>
  <c r="Q1370" i="12"/>
  <c r="V1370" i="12"/>
  <c r="G1422" i="12"/>
  <c r="M1422" i="12" s="1"/>
  <c r="I1422" i="12"/>
  <c r="K1422" i="12"/>
  <c r="O1422" i="12"/>
  <c r="Q1422" i="12"/>
  <c r="V1422" i="12"/>
  <c r="G1425" i="12"/>
  <c r="M1425" i="12" s="1"/>
  <c r="I1425" i="12"/>
  <c r="K1425" i="12"/>
  <c r="O1425" i="12"/>
  <c r="Q1425" i="12"/>
  <c r="V1425" i="12"/>
  <c r="G1430" i="12"/>
  <c r="G1431" i="12"/>
  <c r="M1431" i="12" s="1"/>
  <c r="M1430" i="12" s="1"/>
  <c r="I1431" i="12"/>
  <c r="I1430" i="12" s="1"/>
  <c r="K1431" i="12"/>
  <c r="K1430" i="12" s="1"/>
  <c r="O1431" i="12"/>
  <c r="O1430" i="12" s="1"/>
  <c r="Q1431" i="12"/>
  <c r="Q1430" i="12" s="1"/>
  <c r="V1431" i="12"/>
  <c r="V1430" i="12" s="1"/>
  <c r="G1433" i="12"/>
  <c r="M1433" i="12" s="1"/>
  <c r="I1433" i="12"/>
  <c r="K1433" i="12"/>
  <c r="O1433" i="12"/>
  <c r="Q1433" i="12"/>
  <c r="V1433" i="12"/>
  <c r="G1449" i="12"/>
  <c r="M1449" i="12" s="1"/>
  <c r="I1449" i="12"/>
  <c r="K1449" i="12"/>
  <c r="O1449" i="12"/>
  <c r="Q1449" i="12"/>
  <c r="V1449" i="12"/>
  <c r="G1460" i="12"/>
  <c r="M1460" i="12" s="1"/>
  <c r="I1460" i="12"/>
  <c r="K1460" i="12"/>
  <c r="O1460" i="12"/>
  <c r="Q1460" i="12"/>
  <c r="V1460" i="12"/>
  <c r="G1463" i="12"/>
  <c r="I1463" i="12"/>
  <c r="K1463" i="12"/>
  <c r="M1463" i="12"/>
  <c r="O1463" i="12"/>
  <c r="Q1463" i="12"/>
  <c r="V1463" i="12"/>
  <c r="G1465" i="12"/>
  <c r="M1465" i="12" s="1"/>
  <c r="I1465" i="12"/>
  <c r="K1465" i="12"/>
  <c r="O1465" i="12"/>
  <c r="Q1465" i="12"/>
  <c r="V1465" i="12"/>
  <c r="G1467" i="12"/>
  <c r="M1467" i="12" s="1"/>
  <c r="I1467" i="12"/>
  <c r="K1467" i="12"/>
  <c r="O1467" i="12"/>
  <c r="Q1467" i="12"/>
  <c r="V1467" i="12"/>
  <c r="G1469" i="12"/>
  <c r="M1469" i="12" s="1"/>
  <c r="I1469" i="12"/>
  <c r="K1469" i="12"/>
  <c r="O1469" i="12"/>
  <c r="Q1469" i="12"/>
  <c r="V1469" i="12"/>
  <c r="G1495" i="12"/>
  <c r="I1495" i="12"/>
  <c r="K1495" i="12"/>
  <c r="M1495" i="12"/>
  <c r="O1495" i="12"/>
  <c r="Q1495" i="12"/>
  <c r="V1495" i="12"/>
  <c r="G1502" i="12"/>
  <c r="M1502" i="12" s="1"/>
  <c r="I1502" i="12"/>
  <c r="K1502" i="12"/>
  <c r="O1502" i="12"/>
  <c r="Q1502" i="12"/>
  <c r="V1502" i="12"/>
  <c r="G1513" i="12"/>
  <c r="M1513" i="12" s="1"/>
  <c r="I1513" i="12"/>
  <c r="K1513" i="12"/>
  <c r="O1513" i="12"/>
  <c r="Q1513" i="12"/>
  <c r="V1513" i="12"/>
  <c r="G1521" i="12"/>
  <c r="M1521" i="12" s="1"/>
  <c r="I1521" i="12"/>
  <c r="K1521" i="12"/>
  <c r="O1521" i="12"/>
  <c r="Q1521" i="12"/>
  <c r="V1521" i="12"/>
  <c r="G1523" i="12"/>
  <c r="I1523" i="12"/>
  <c r="K1523" i="12"/>
  <c r="M1523" i="12"/>
  <c r="O1523" i="12"/>
  <c r="Q1523" i="12"/>
  <c r="V1523" i="12"/>
  <c r="G1531" i="12"/>
  <c r="M1531" i="12" s="1"/>
  <c r="I1531" i="12"/>
  <c r="K1531" i="12"/>
  <c r="O1531" i="12"/>
  <c r="Q1531" i="12"/>
  <c r="V1531" i="12"/>
  <c r="G1533" i="12"/>
  <c r="I1533" i="12"/>
  <c r="K1533" i="12"/>
  <c r="M1533" i="12"/>
  <c r="O1533" i="12"/>
  <c r="Q1533" i="12"/>
  <c r="V1533" i="12"/>
  <c r="G1535" i="12"/>
  <c r="M1535" i="12" s="1"/>
  <c r="I1535" i="12"/>
  <c r="K1535" i="12"/>
  <c r="O1535" i="12"/>
  <c r="Q1535" i="12"/>
  <c r="V1535" i="12"/>
  <c r="G1537" i="12"/>
  <c r="M1537" i="12" s="1"/>
  <c r="I1537" i="12"/>
  <c r="K1537" i="12"/>
  <c r="O1537" i="12"/>
  <c r="Q1537" i="12"/>
  <c r="V1537" i="12"/>
  <c r="G1539" i="12"/>
  <c r="M1539" i="12" s="1"/>
  <c r="I1539" i="12"/>
  <c r="K1539" i="12"/>
  <c r="O1539" i="12"/>
  <c r="Q1539" i="12"/>
  <c r="V1539" i="12"/>
  <c r="G1541" i="12"/>
  <c r="M1541" i="12" s="1"/>
  <c r="I1541" i="12"/>
  <c r="K1541" i="12"/>
  <c r="O1541" i="12"/>
  <c r="Q1541" i="12"/>
  <c r="V1541" i="12"/>
  <c r="G1543" i="12"/>
  <c r="M1543" i="12" s="1"/>
  <c r="I1543" i="12"/>
  <c r="K1543" i="12"/>
  <c r="O1543" i="12"/>
  <c r="Q1543" i="12"/>
  <c r="V1543" i="12"/>
  <c r="G1545" i="12"/>
  <c r="I1545" i="12"/>
  <c r="K1545" i="12"/>
  <c r="M1545" i="12"/>
  <c r="O1545" i="12"/>
  <c r="Q1545" i="12"/>
  <c r="V1545" i="12"/>
  <c r="G1554" i="12"/>
  <c r="M1554" i="12" s="1"/>
  <c r="I1554" i="12"/>
  <c r="K1554" i="12"/>
  <c r="O1554" i="12"/>
  <c r="Q1554" i="12"/>
  <c r="V1554" i="12"/>
  <c r="G1556" i="12"/>
  <c r="M1556" i="12" s="1"/>
  <c r="I1556" i="12"/>
  <c r="K1556" i="12"/>
  <c r="O1556" i="12"/>
  <c r="Q1556" i="12"/>
  <c r="V1556" i="12"/>
  <c r="G1558" i="12"/>
  <c r="I1558" i="12"/>
  <c r="K1558" i="12"/>
  <c r="M1558" i="12"/>
  <c r="O1558" i="12"/>
  <c r="Q1558" i="12"/>
  <c r="V1558" i="12"/>
  <c r="G1569" i="12"/>
  <c r="M1569" i="12" s="1"/>
  <c r="I1569" i="12"/>
  <c r="K1569" i="12"/>
  <c r="O1569" i="12"/>
  <c r="Q1569" i="12"/>
  <c r="V1569" i="12"/>
  <c r="G1571" i="12"/>
  <c r="M1571" i="12" s="1"/>
  <c r="I1571" i="12"/>
  <c r="K1571" i="12"/>
  <c r="O1571" i="12"/>
  <c r="Q1571" i="12"/>
  <c r="V1571" i="12"/>
  <c r="G1574" i="12"/>
  <c r="M1574" i="12" s="1"/>
  <c r="I1574" i="12"/>
  <c r="K1574" i="12"/>
  <c r="O1574" i="12"/>
  <c r="Q1574" i="12"/>
  <c r="V1574" i="12"/>
  <c r="G1576" i="12"/>
  <c r="I1576" i="12"/>
  <c r="K1576" i="12"/>
  <c r="M1576" i="12"/>
  <c r="O1576" i="12"/>
  <c r="Q1576" i="12"/>
  <c r="V1576" i="12"/>
  <c r="G1583" i="12"/>
  <c r="I1583" i="12"/>
  <c r="K1583" i="12"/>
  <c r="O1583" i="12"/>
  <c r="Q1583" i="12"/>
  <c r="V1583" i="12"/>
  <c r="G1586" i="12"/>
  <c r="M1586" i="12" s="1"/>
  <c r="I1586" i="12"/>
  <c r="K1586" i="12"/>
  <c r="O1586" i="12"/>
  <c r="Q1586" i="12"/>
  <c r="V1586" i="12"/>
  <c r="G1589" i="12"/>
  <c r="M1589" i="12" s="1"/>
  <c r="I1589" i="12"/>
  <c r="K1589" i="12"/>
  <c r="O1589" i="12"/>
  <c r="Q1589" i="12"/>
  <c r="V1589" i="12"/>
  <c r="G1591" i="12"/>
  <c r="I1591" i="12"/>
  <c r="K1591" i="12"/>
  <c r="M1591" i="12"/>
  <c r="O1591" i="12"/>
  <c r="Q1591" i="12"/>
  <c r="V1591" i="12"/>
  <c r="G1594" i="12"/>
  <c r="M1594" i="12" s="1"/>
  <c r="I1594" i="12"/>
  <c r="K1594" i="12"/>
  <c r="O1594" i="12"/>
  <c r="Q1594" i="12"/>
  <c r="V1594" i="12"/>
  <c r="G1598" i="12"/>
  <c r="M1598" i="12" s="1"/>
  <c r="I1598" i="12"/>
  <c r="K1598" i="12"/>
  <c r="O1598" i="12"/>
  <c r="Q1598" i="12"/>
  <c r="V1598" i="12"/>
  <c r="G1602" i="12"/>
  <c r="M1602" i="12" s="1"/>
  <c r="I1602" i="12"/>
  <c r="K1602" i="12"/>
  <c r="O1602" i="12"/>
  <c r="Q1602" i="12"/>
  <c r="V1602" i="12"/>
  <c r="G1603" i="12"/>
  <c r="M1603" i="12" s="1"/>
  <c r="I1603" i="12"/>
  <c r="K1603" i="12"/>
  <c r="O1603" i="12"/>
  <c r="Q1603" i="12"/>
  <c r="V1603" i="12"/>
  <c r="G1604" i="12"/>
  <c r="M1604" i="12" s="1"/>
  <c r="I1604" i="12"/>
  <c r="K1604" i="12"/>
  <c r="O1604" i="12"/>
  <c r="Q1604" i="12"/>
  <c r="V1604" i="12"/>
  <c r="G1606" i="12"/>
  <c r="I1606" i="12"/>
  <c r="K1606" i="12"/>
  <c r="M1606" i="12"/>
  <c r="O1606" i="12"/>
  <c r="Q1606" i="12"/>
  <c r="V1606" i="12"/>
  <c r="G1608" i="12"/>
  <c r="M1608" i="12" s="1"/>
  <c r="I1608" i="12"/>
  <c r="K1608" i="12"/>
  <c r="O1608" i="12"/>
  <c r="Q1608" i="12"/>
  <c r="V1608" i="12"/>
  <c r="G1609" i="12"/>
  <c r="M1609" i="12" s="1"/>
  <c r="I1609" i="12"/>
  <c r="K1609" i="12"/>
  <c r="O1609" i="12"/>
  <c r="Q1609" i="12"/>
  <c r="V1609" i="12"/>
  <c r="G1610" i="12"/>
  <c r="M1610" i="12" s="1"/>
  <c r="I1610" i="12"/>
  <c r="K1610" i="12"/>
  <c r="O1610" i="12"/>
  <c r="Q1610" i="12"/>
  <c r="V1610" i="12"/>
  <c r="G1612" i="12"/>
  <c r="M1612" i="12" s="1"/>
  <c r="I1612" i="12"/>
  <c r="K1612" i="12"/>
  <c r="O1612" i="12"/>
  <c r="Q1612" i="12"/>
  <c r="V1612" i="12"/>
  <c r="G1614" i="12"/>
  <c r="M1614" i="12" s="1"/>
  <c r="I1614" i="12"/>
  <c r="K1614" i="12"/>
  <c r="O1614" i="12"/>
  <c r="Q1614" i="12"/>
  <c r="V1614" i="12"/>
  <c r="G1616" i="12"/>
  <c r="I1616" i="12"/>
  <c r="K1616" i="12"/>
  <c r="M1616" i="12"/>
  <c r="O1616" i="12"/>
  <c r="Q1616" i="12"/>
  <c r="V1616" i="12"/>
  <c r="G1619" i="12"/>
  <c r="M1619" i="12" s="1"/>
  <c r="I1619" i="12"/>
  <c r="K1619" i="12"/>
  <c r="O1619" i="12"/>
  <c r="Q1619" i="12"/>
  <c r="V1619" i="12"/>
  <c r="G1624" i="12"/>
  <c r="M1624" i="12" s="1"/>
  <c r="I1624" i="12"/>
  <c r="K1624" i="12"/>
  <c r="O1624" i="12"/>
  <c r="Q1624" i="12"/>
  <c r="V1624" i="12"/>
  <c r="G1626" i="12"/>
  <c r="M1626" i="12" s="1"/>
  <c r="I1626" i="12"/>
  <c r="K1626" i="12"/>
  <c r="O1626" i="12"/>
  <c r="Q1626" i="12"/>
  <c r="V1626" i="12"/>
  <c r="G1631" i="12"/>
  <c r="I1631" i="12"/>
  <c r="K1631" i="12"/>
  <c r="M1631" i="12"/>
  <c r="O1631" i="12"/>
  <c r="Q1631" i="12"/>
  <c r="V1631" i="12"/>
  <c r="G1633" i="12"/>
  <c r="M1633" i="12" s="1"/>
  <c r="I1633" i="12"/>
  <c r="K1633" i="12"/>
  <c r="O1633" i="12"/>
  <c r="Q1633" i="12"/>
  <c r="V1633" i="12"/>
  <c r="G1640" i="12"/>
  <c r="M1640" i="12" s="1"/>
  <c r="I1640" i="12"/>
  <c r="K1640" i="12"/>
  <c r="O1640" i="12"/>
  <c r="Q1640" i="12"/>
  <c r="V1640" i="12"/>
  <c r="G1645" i="12"/>
  <c r="M1645" i="12" s="1"/>
  <c r="I1645" i="12"/>
  <c r="K1645" i="12"/>
  <c r="O1645" i="12"/>
  <c r="Q1645" i="12"/>
  <c r="V1645" i="12"/>
  <c r="G1652" i="12"/>
  <c r="M1652" i="12" s="1"/>
  <c r="I1652" i="12"/>
  <c r="K1652" i="12"/>
  <c r="O1652" i="12"/>
  <c r="O1632" i="12" s="1"/>
  <c r="Q1652" i="12"/>
  <c r="V1652" i="12"/>
  <c r="G1659" i="12"/>
  <c r="I1659" i="12"/>
  <c r="K1659" i="12"/>
  <c r="M1659" i="12"/>
  <c r="O1659" i="12"/>
  <c r="Q1659" i="12"/>
  <c r="V1659" i="12"/>
  <c r="G1679" i="12"/>
  <c r="M1679" i="12" s="1"/>
  <c r="I1679" i="12"/>
  <c r="K1679" i="12"/>
  <c r="O1679" i="12"/>
  <c r="Q1679" i="12"/>
  <c r="V1679" i="12"/>
  <c r="G1681" i="12"/>
  <c r="I1681" i="12"/>
  <c r="K1681" i="12"/>
  <c r="M1681" i="12"/>
  <c r="O1681" i="12"/>
  <c r="Q1681" i="12"/>
  <c r="V1681" i="12"/>
  <c r="G1700" i="12"/>
  <c r="M1700" i="12" s="1"/>
  <c r="I1700" i="12"/>
  <c r="K1700" i="12"/>
  <c r="O1700" i="12"/>
  <c r="Q1700" i="12"/>
  <c r="V1700" i="12"/>
  <c r="G1707" i="12"/>
  <c r="M1707" i="12" s="1"/>
  <c r="I1707" i="12"/>
  <c r="K1707" i="12"/>
  <c r="O1707" i="12"/>
  <c r="Q1707" i="12"/>
  <c r="V1707" i="12"/>
  <c r="G1714" i="12"/>
  <c r="M1714" i="12" s="1"/>
  <c r="I1714" i="12"/>
  <c r="K1714" i="12"/>
  <c r="O1714" i="12"/>
  <c r="Q1714" i="12"/>
  <c r="V1714" i="12"/>
  <c r="G1727" i="12"/>
  <c r="M1727" i="12" s="1"/>
  <c r="I1727" i="12"/>
  <c r="K1727" i="12"/>
  <c r="O1727" i="12"/>
  <c r="Q1727" i="12"/>
  <c r="V1727" i="12"/>
  <c r="G1729" i="12"/>
  <c r="M1729" i="12" s="1"/>
  <c r="I1729" i="12"/>
  <c r="K1729" i="12"/>
  <c r="O1729" i="12"/>
  <c r="O1728" i="12" s="1"/>
  <c r="Q1729" i="12"/>
  <c r="V1729" i="12"/>
  <c r="G1731" i="12"/>
  <c r="I1731" i="12"/>
  <c r="K1731" i="12"/>
  <c r="M1731" i="12"/>
  <c r="O1731" i="12"/>
  <c r="Q1731" i="12"/>
  <c r="V1731" i="12"/>
  <c r="G1733" i="12"/>
  <c r="M1733" i="12" s="1"/>
  <c r="I1733" i="12"/>
  <c r="K1733" i="12"/>
  <c r="O1733" i="12"/>
  <c r="Q1733" i="12"/>
  <c r="V1733" i="12"/>
  <c r="G1735" i="12"/>
  <c r="M1735" i="12" s="1"/>
  <c r="I1735" i="12"/>
  <c r="K1735" i="12"/>
  <c r="O1735" i="12"/>
  <c r="Q1735" i="12"/>
  <c r="V1735" i="12"/>
  <c r="G1737" i="12"/>
  <c r="M1737" i="12" s="1"/>
  <c r="I1737" i="12"/>
  <c r="K1737" i="12"/>
  <c r="O1737" i="12"/>
  <c r="Q1737" i="12"/>
  <c r="V1737" i="12"/>
  <c r="G1739" i="12"/>
  <c r="I1739" i="12"/>
  <c r="K1739" i="12"/>
  <c r="M1739" i="12"/>
  <c r="O1739" i="12"/>
  <c r="Q1739" i="12"/>
  <c r="V1739" i="12"/>
  <c r="G1749" i="12"/>
  <c r="M1749" i="12" s="1"/>
  <c r="I1749" i="12"/>
  <c r="K1749" i="12"/>
  <c r="O1749" i="12"/>
  <c r="Q1749" i="12"/>
  <c r="V1749" i="12"/>
  <c r="G1761" i="12"/>
  <c r="M1761" i="12" s="1"/>
  <c r="I1761" i="12"/>
  <c r="K1761" i="12"/>
  <c r="O1761" i="12"/>
  <c r="Q1761" i="12"/>
  <c r="V1761" i="12"/>
  <c r="G1769" i="12"/>
  <c r="M1769" i="12" s="1"/>
  <c r="I1769" i="12"/>
  <c r="K1769" i="12"/>
  <c r="O1769" i="12"/>
  <c r="Q1769" i="12"/>
  <c r="V1769" i="12"/>
  <c r="V1738" i="12" s="1"/>
  <c r="G1774" i="12"/>
  <c r="I1774" i="12"/>
  <c r="K1774" i="12"/>
  <c r="M1774" i="12"/>
  <c r="O1774" i="12"/>
  <c r="Q1774" i="12"/>
  <c r="V1774" i="12"/>
  <c r="G1778" i="12"/>
  <c r="M1778" i="12" s="1"/>
  <c r="I1778" i="12"/>
  <c r="K1778" i="12"/>
  <c r="O1778" i="12"/>
  <c r="Q1778" i="12"/>
  <c r="V1778" i="12"/>
  <c r="G1781" i="12"/>
  <c r="M1781" i="12" s="1"/>
  <c r="I1781" i="12"/>
  <c r="K1781" i="12"/>
  <c r="O1781" i="12"/>
  <c r="Q1781" i="12"/>
  <c r="V1781" i="12"/>
  <c r="G1784" i="12"/>
  <c r="M1784" i="12" s="1"/>
  <c r="I1784" i="12"/>
  <c r="K1784" i="12"/>
  <c r="O1784" i="12"/>
  <c r="Q1784" i="12"/>
  <c r="V1784" i="12"/>
  <c r="G1786" i="12"/>
  <c r="M1786" i="12" s="1"/>
  <c r="I1786" i="12"/>
  <c r="K1786" i="12"/>
  <c r="O1786" i="12"/>
  <c r="Q1786" i="12"/>
  <c r="V1786" i="12"/>
  <c r="G1788" i="12"/>
  <c r="M1788" i="12" s="1"/>
  <c r="I1788" i="12"/>
  <c r="K1788" i="12"/>
  <c r="O1788" i="12"/>
  <c r="Q1788" i="12"/>
  <c r="V1788" i="12"/>
  <c r="G1792" i="12"/>
  <c r="I1792" i="12"/>
  <c r="K1792" i="12"/>
  <c r="M1792" i="12"/>
  <c r="O1792" i="12"/>
  <c r="Q1792" i="12"/>
  <c r="V1792" i="12"/>
  <c r="G1795" i="12"/>
  <c r="M1795" i="12" s="1"/>
  <c r="I1795" i="12"/>
  <c r="K1795" i="12"/>
  <c r="O1795" i="12"/>
  <c r="Q1795" i="12"/>
  <c r="V1795" i="12"/>
  <c r="G1797" i="12"/>
  <c r="M1797" i="12" s="1"/>
  <c r="I1797" i="12"/>
  <c r="K1797" i="12"/>
  <c r="O1797" i="12"/>
  <c r="Q1797" i="12"/>
  <c r="V1797" i="12"/>
  <c r="G1800" i="12"/>
  <c r="M1800" i="12" s="1"/>
  <c r="I1800" i="12"/>
  <c r="K1800" i="12"/>
  <c r="O1800" i="12"/>
  <c r="Q1800" i="12"/>
  <c r="V1800" i="12"/>
  <c r="G1813" i="12"/>
  <c r="M1813" i="12" s="1"/>
  <c r="I1813" i="12"/>
  <c r="K1813" i="12"/>
  <c r="O1813" i="12"/>
  <c r="Q1813" i="12"/>
  <c r="V1813" i="12"/>
  <c r="G1815" i="12"/>
  <c r="M1815" i="12" s="1"/>
  <c r="I1815" i="12"/>
  <c r="K1815" i="12"/>
  <c r="O1815" i="12"/>
  <c r="Q1815" i="12"/>
  <c r="V1815" i="12"/>
  <c r="G1817" i="12"/>
  <c r="I1817" i="12"/>
  <c r="K1817" i="12"/>
  <c r="M1817" i="12"/>
  <c r="O1817" i="12"/>
  <c r="Q1817" i="12"/>
  <c r="V1817" i="12"/>
  <c r="G1819" i="12"/>
  <c r="M1819" i="12" s="1"/>
  <c r="I1819" i="12"/>
  <c r="K1819" i="12"/>
  <c r="O1819" i="12"/>
  <c r="Q1819" i="12"/>
  <c r="V1819" i="12"/>
  <c r="G1821" i="12"/>
  <c r="I1821" i="12"/>
  <c r="K1821" i="12"/>
  <c r="M1821" i="12"/>
  <c r="O1821" i="12"/>
  <c r="Q1821" i="12"/>
  <c r="V1821" i="12"/>
  <c r="G1823" i="12"/>
  <c r="M1823" i="12" s="1"/>
  <c r="I1823" i="12"/>
  <c r="K1823" i="12"/>
  <c r="O1823" i="12"/>
  <c r="Q1823" i="12"/>
  <c r="V1823" i="12"/>
  <c r="G1825" i="12"/>
  <c r="M1825" i="12" s="1"/>
  <c r="I1825" i="12"/>
  <c r="K1825" i="12"/>
  <c r="O1825" i="12"/>
  <c r="Q1825" i="12"/>
  <c r="V1825" i="12"/>
  <c r="G1827" i="12"/>
  <c r="M1827" i="12" s="1"/>
  <c r="I1827" i="12"/>
  <c r="K1827" i="12"/>
  <c r="O1827" i="12"/>
  <c r="Q1827" i="12"/>
  <c r="V1827" i="12"/>
  <c r="G1829" i="12"/>
  <c r="M1829" i="12" s="1"/>
  <c r="I1829" i="12"/>
  <c r="K1829" i="12"/>
  <c r="O1829" i="12"/>
  <c r="Q1829" i="12"/>
  <c r="V1829" i="12"/>
  <c r="G1831" i="12"/>
  <c r="M1831" i="12" s="1"/>
  <c r="I1831" i="12"/>
  <c r="K1831" i="12"/>
  <c r="O1831" i="12"/>
  <c r="Q1831" i="12"/>
  <c r="V1831" i="12"/>
  <c r="G1833" i="12"/>
  <c r="M1833" i="12" s="1"/>
  <c r="I1833" i="12"/>
  <c r="K1833" i="12"/>
  <c r="O1833" i="12"/>
  <c r="Q1833" i="12"/>
  <c r="V1833" i="12"/>
  <c r="G1851" i="12"/>
  <c r="I1851" i="12"/>
  <c r="K1851" i="12"/>
  <c r="M1851" i="12"/>
  <c r="O1851" i="12"/>
  <c r="Q1851" i="12"/>
  <c r="V1851" i="12"/>
  <c r="G1853" i="12"/>
  <c r="I1853" i="12"/>
  <c r="K1853" i="12"/>
  <c r="M1853" i="12"/>
  <c r="O1853" i="12"/>
  <c r="Q1853" i="12"/>
  <c r="V1853" i="12"/>
  <c r="G1855" i="12"/>
  <c r="M1855" i="12" s="1"/>
  <c r="I1855" i="12"/>
  <c r="K1855" i="12"/>
  <c r="O1855" i="12"/>
  <c r="Q1855" i="12"/>
  <c r="V1855" i="12"/>
  <c r="G1858" i="12"/>
  <c r="M1858" i="12" s="1"/>
  <c r="I1858" i="12"/>
  <c r="K1858" i="12"/>
  <c r="O1858" i="12"/>
  <c r="Q1858" i="12"/>
  <c r="V1858" i="12"/>
  <c r="G1860" i="12"/>
  <c r="M1860" i="12" s="1"/>
  <c r="I1860" i="12"/>
  <c r="K1860" i="12"/>
  <c r="O1860" i="12"/>
  <c r="Q1860" i="12"/>
  <c r="V1860" i="12"/>
  <c r="G1862" i="12"/>
  <c r="I1862" i="12"/>
  <c r="K1862" i="12"/>
  <c r="M1862" i="12"/>
  <c r="O1862" i="12"/>
  <c r="Q1862" i="12"/>
  <c r="V1862" i="12"/>
  <c r="G1863" i="12"/>
  <c r="M1863" i="12" s="1"/>
  <c r="I1863" i="12"/>
  <c r="K1863" i="12"/>
  <c r="O1863" i="12"/>
  <c r="Q1863" i="12"/>
  <c r="V1863" i="12"/>
  <c r="G1865" i="12"/>
  <c r="M1865" i="12" s="1"/>
  <c r="I1865" i="12"/>
  <c r="K1865" i="12"/>
  <c r="O1865" i="12"/>
  <c r="Q1865" i="12"/>
  <c r="V1865" i="12"/>
  <c r="G1867" i="12"/>
  <c r="M1867" i="12" s="1"/>
  <c r="I1867" i="12"/>
  <c r="K1867" i="12"/>
  <c r="O1867" i="12"/>
  <c r="Q1867" i="12"/>
  <c r="V1867" i="12"/>
  <c r="G1873" i="12"/>
  <c r="M1873" i="12" s="1"/>
  <c r="I1873" i="12"/>
  <c r="K1873" i="12"/>
  <c r="O1873" i="12"/>
  <c r="Q1873" i="12"/>
  <c r="V1873" i="12"/>
  <c r="G1875" i="12"/>
  <c r="M1875" i="12" s="1"/>
  <c r="I1875" i="12"/>
  <c r="K1875" i="12"/>
  <c r="O1875" i="12"/>
  <c r="Q1875" i="12"/>
  <c r="V1875" i="12"/>
  <c r="G1877" i="12"/>
  <c r="M1877" i="12" s="1"/>
  <c r="I1877" i="12"/>
  <c r="K1877" i="12"/>
  <c r="O1877" i="12"/>
  <c r="Q1877" i="12"/>
  <c r="V1877" i="12"/>
  <c r="G1879" i="12"/>
  <c r="M1879" i="12" s="1"/>
  <c r="I1879" i="12"/>
  <c r="K1879" i="12"/>
  <c r="O1879" i="12"/>
  <c r="Q1879" i="12"/>
  <c r="V1879" i="12"/>
  <c r="G1881" i="12"/>
  <c r="M1881" i="12" s="1"/>
  <c r="I1881" i="12"/>
  <c r="K1881" i="12"/>
  <c r="O1881" i="12"/>
  <c r="Q1881" i="12"/>
  <c r="V1881" i="12"/>
  <c r="G1883" i="12"/>
  <c r="M1883" i="12" s="1"/>
  <c r="I1883" i="12"/>
  <c r="K1883" i="12"/>
  <c r="O1883" i="12"/>
  <c r="Q1883" i="12"/>
  <c r="V1883" i="12"/>
  <c r="G1885" i="12"/>
  <c r="I1885" i="12"/>
  <c r="K1885" i="12"/>
  <c r="M1885" i="12"/>
  <c r="O1885" i="12"/>
  <c r="Q1885" i="12"/>
  <c r="V1885" i="12"/>
  <c r="G1906" i="12"/>
  <c r="I1906" i="12"/>
  <c r="K1906" i="12"/>
  <c r="M1906" i="12"/>
  <c r="O1906" i="12"/>
  <c r="Q1906" i="12"/>
  <c r="V1906" i="12"/>
  <c r="G1909" i="12"/>
  <c r="M1909" i="12" s="1"/>
  <c r="I1909" i="12"/>
  <c r="K1909" i="12"/>
  <c r="O1909" i="12"/>
  <c r="Q1909" i="12"/>
  <c r="V1909" i="12"/>
  <c r="G1923" i="12"/>
  <c r="M1923" i="12" s="1"/>
  <c r="I1923" i="12"/>
  <c r="K1923" i="12"/>
  <c r="O1923" i="12"/>
  <c r="Q1923" i="12"/>
  <c r="V1923" i="12"/>
  <c r="G1928" i="12"/>
  <c r="M1928" i="12" s="1"/>
  <c r="I1928" i="12"/>
  <c r="K1928" i="12"/>
  <c r="O1928" i="12"/>
  <c r="Q1928" i="12"/>
  <c r="V1928" i="12"/>
  <c r="G1932" i="12"/>
  <c r="I1932" i="12"/>
  <c r="K1932" i="12"/>
  <c r="M1932" i="12"/>
  <c r="O1932" i="12"/>
  <c r="Q1932" i="12"/>
  <c r="V1932" i="12"/>
  <c r="G1946" i="12"/>
  <c r="M1946" i="12" s="1"/>
  <c r="I1946" i="12"/>
  <c r="K1946" i="12"/>
  <c r="O1946" i="12"/>
  <c r="Q1946" i="12"/>
  <c r="V1946" i="12"/>
  <c r="G1954" i="12"/>
  <c r="M1954" i="12" s="1"/>
  <c r="I1954" i="12"/>
  <c r="K1954" i="12"/>
  <c r="O1954" i="12"/>
  <c r="Q1954" i="12"/>
  <c r="V1954" i="12"/>
  <c r="G1963" i="12"/>
  <c r="I1963" i="12"/>
  <c r="K1963" i="12"/>
  <c r="M1963" i="12"/>
  <c r="O1963" i="12"/>
  <c r="Q1963" i="12"/>
  <c r="V1963" i="12"/>
  <c r="G1965" i="12"/>
  <c r="I1965" i="12"/>
  <c r="K1965" i="12"/>
  <c r="M1965" i="12"/>
  <c r="O1965" i="12"/>
  <c r="Q1965" i="12"/>
  <c r="V1965" i="12"/>
  <c r="G1968" i="12"/>
  <c r="M1968" i="12" s="1"/>
  <c r="I1968" i="12"/>
  <c r="K1968" i="12"/>
  <c r="O1968" i="12"/>
  <c r="Q1968" i="12"/>
  <c r="V1968" i="12"/>
  <c r="G1971" i="12"/>
  <c r="M1971" i="12" s="1"/>
  <c r="I1971" i="12"/>
  <c r="K1971" i="12"/>
  <c r="O1971" i="12"/>
  <c r="Q1971" i="12"/>
  <c r="V1971" i="12"/>
  <c r="G1973" i="12"/>
  <c r="M1973" i="12" s="1"/>
  <c r="I1973" i="12"/>
  <c r="K1973" i="12"/>
  <c r="O1973" i="12"/>
  <c r="Q1973" i="12"/>
  <c r="V1973" i="12"/>
  <c r="G1983" i="12"/>
  <c r="I1983" i="12"/>
  <c r="K1983" i="12"/>
  <c r="M1983" i="12"/>
  <c r="O1983" i="12"/>
  <c r="Q1983" i="12"/>
  <c r="V1983" i="12"/>
  <c r="G1985" i="12"/>
  <c r="M1985" i="12" s="1"/>
  <c r="I1985" i="12"/>
  <c r="K1985" i="12"/>
  <c r="O1985" i="12"/>
  <c r="Q1985" i="12"/>
  <c r="V1985" i="12"/>
  <c r="G1987" i="12"/>
  <c r="M1987" i="12" s="1"/>
  <c r="I1987" i="12"/>
  <c r="K1987" i="12"/>
  <c r="O1987" i="12"/>
  <c r="Q1987" i="12"/>
  <c r="V1987" i="12"/>
  <c r="G1988" i="12"/>
  <c r="I1988" i="12"/>
  <c r="K1988" i="12"/>
  <c r="M1988" i="12"/>
  <c r="O1988" i="12"/>
  <c r="Q1988" i="12"/>
  <c r="V1988" i="12"/>
  <c r="G1989" i="12"/>
  <c r="I1989" i="12"/>
  <c r="K1989" i="12"/>
  <c r="M1989" i="12"/>
  <c r="O1989" i="12"/>
  <c r="Q1989" i="12"/>
  <c r="V1989" i="12"/>
  <c r="G1990" i="12"/>
  <c r="M1990" i="12" s="1"/>
  <c r="I1990" i="12"/>
  <c r="K1990" i="12"/>
  <c r="O1990" i="12"/>
  <c r="Q1990" i="12"/>
  <c r="V1990" i="12"/>
  <c r="G1991" i="12"/>
  <c r="M1991" i="12" s="1"/>
  <c r="I1991" i="12"/>
  <c r="K1991" i="12"/>
  <c r="O1991" i="12"/>
  <c r="Q1991" i="12"/>
  <c r="V1991" i="12"/>
  <c r="G1992" i="12"/>
  <c r="M1992" i="12" s="1"/>
  <c r="I1992" i="12"/>
  <c r="K1992" i="12"/>
  <c r="O1992" i="12"/>
  <c r="Q1992" i="12"/>
  <c r="V1992" i="12"/>
  <c r="G1994" i="12"/>
  <c r="I1994" i="12"/>
  <c r="K1994" i="12"/>
  <c r="M1994" i="12"/>
  <c r="O1994" i="12"/>
  <c r="Q1994" i="12"/>
  <c r="V1994" i="12"/>
  <c r="G1996" i="12"/>
  <c r="M1996" i="12" s="1"/>
  <c r="I1996" i="12"/>
  <c r="K1996" i="12"/>
  <c r="O1996" i="12"/>
  <c r="Q1996" i="12"/>
  <c r="V1996" i="12"/>
  <c r="G1998" i="12"/>
  <c r="M1998" i="12" s="1"/>
  <c r="I1998" i="12"/>
  <c r="K1998" i="12"/>
  <c r="O1998" i="12"/>
  <c r="Q1998" i="12"/>
  <c r="V1998" i="12"/>
  <c r="G2004" i="12"/>
  <c r="M2004" i="12" s="1"/>
  <c r="I2004" i="12"/>
  <c r="K2004" i="12"/>
  <c r="O2004" i="12"/>
  <c r="Q2004" i="12"/>
  <c r="V2004" i="12"/>
  <c r="G2008" i="12"/>
  <c r="M2008" i="12" s="1"/>
  <c r="I2008" i="12"/>
  <c r="K2008" i="12"/>
  <c r="O2008" i="12"/>
  <c r="Q2008" i="12"/>
  <c r="V2008" i="12"/>
  <c r="G2010" i="12"/>
  <c r="M2010" i="12" s="1"/>
  <c r="I2010" i="12"/>
  <c r="K2010" i="12"/>
  <c r="O2010" i="12"/>
  <c r="Q2010" i="12"/>
  <c r="V2010" i="12"/>
  <c r="G2012" i="12"/>
  <c r="M2012" i="12" s="1"/>
  <c r="I2012" i="12"/>
  <c r="K2012" i="12"/>
  <c r="O2012" i="12"/>
  <c r="Q2012" i="12"/>
  <c r="V2012" i="12"/>
  <c r="G2014" i="12"/>
  <c r="M2014" i="12" s="1"/>
  <c r="I2014" i="12"/>
  <c r="K2014" i="12"/>
  <c r="O2014" i="12"/>
  <c r="Q2014" i="12"/>
  <c r="V2014" i="12"/>
  <c r="G2016" i="12"/>
  <c r="I2016" i="12"/>
  <c r="K2016" i="12"/>
  <c r="M2016" i="12"/>
  <c r="O2016" i="12"/>
  <c r="Q2016" i="12"/>
  <c r="V2016" i="12"/>
  <c r="G2018" i="12"/>
  <c r="M2018" i="12" s="1"/>
  <c r="I2018" i="12"/>
  <c r="K2018" i="12"/>
  <c r="O2018" i="12"/>
  <c r="Q2018" i="12"/>
  <c r="V2018" i="12"/>
  <c r="G2020" i="12"/>
  <c r="I2020" i="12"/>
  <c r="K2020" i="12"/>
  <c r="M2020" i="12"/>
  <c r="O2020" i="12"/>
  <c r="Q2020" i="12"/>
  <c r="V2020" i="12"/>
  <c r="G2022" i="12"/>
  <c r="I2022" i="12"/>
  <c r="K2022" i="12"/>
  <c r="M2022" i="12"/>
  <c r="O2022" i="12"/>
  <c r="Q2022" i="12"/>
  <c r="V2022" i="12"/>
  <c r="G2024" i="12"/>
  <c r="M2024" i="12" s="1"/>
  <c r="I2024" i="12"/>
  <c r="K2024" i="12"/>
  <c r="O2024" i="12"/>
  <c r="Q2024" i="12"/>
  <c r="V2024" i="12"/>
  <c r="G2026" i="12"/>
  <c r="M2026" i="12" s="1"/>
  <c r="I2026" i="12"/>
  <c r="K2026" i="12"/>
  <c r="O2026" i="12"/>
  <c r="Q2026" i="12"/>
  <c r="V2026" i="12"/>
  <c r="G2028" i="12"/>
  <c r="I2028" i="12"/>
  <c r="K2028" i="12"/>
  <c r="M2028" i="12"/>
  <c r="O2028" i="12"/>
  <c r="Q2028" i="12"/>
  <c r="V2028" i="12"/>
  <c r="G2030" i="12"/>
  <c r="M2030" i="12" s="1"/>
  <c r="I2030" i="12"/>
  <c r="K2030" i="12"/>
  <c r="O2030" i="12"/>
  <c r="Q2030" i="12"/>
  <c r="V2030" i="12"/>
  <c r="G2032" i="12"/>
  <c r="I2032" i="12"/>
  <c r="K2032" i="12"/>
  <c r="M2032" i="12"/>
  <c r="O2032" i="12"/>
  <c r="Q2032" i="12"/>
  <c r="V2032" i="12"/>
  <c r="G2034" i="12"/>
  <c r="M2034" i="12" s="1"/>
  <c r="I2034" i="12"/>
  <c r="K2034" i="12"/>
  <c r="O2034" i="12"/>
  <c r="Q2034" i="12"/>
  <c r="V2034" i="12"/>
  <c r="G2036" i="12"/>
  <c r="M2036" i="12" s="1"/>
  <c r="I2036" i="12"/>
  <c r="K2036" i="12"/>
  <c r="O2036" i="12"/>
  <c r="Q2036" i="12"/>
  <c r="V2036" i="12"/>
  <c r="G2038" i="12"/>
  <c r="M2038" i="12" s="1"/>
  <c r="I2038" i="12"/>
  <c r="K2038" i="12"/>
  <c r="O2038" i="12"/>
  <c r="Q2038" i="12"/>
  <c r="V2038" i="12"/>
  <c r="G2040" i="12"/>
  <c r="M2040" i="12" s="1"/>
  <c r="I2040" i="12"/>
  <c r="K2040" i="12"/>
  <c r="O2040" i="12"/>
  <c r="Q2040" i="12"/>
  <c r="V2040" i="12"/>
  <c r="G2042" i="12"/>
  <c r="M2042" i="12" s="1"/>
  <c r="I2042" i="12"/>
  <c r="K2042" i="12"/>
  <c r="O2042" i="12"/>
  <c r="Q2042" i="12"/>
  <c r="V2042" i="12"/>
  <c r="G2044" i="12"/>
  <c r="M2044" i="12" s="1"/>
  <c r="I2044" i="12"/>
  <c r="K2044" i="12"/>
  <c r="O2044" i="12"/>
  <c r="Q2044" i="12"/>
  <c r="V2044" i="12"/>
  <c r="G2046" i="12"/>
  <c r="M2046" i="12" s="1"/>
  <c r="I2046" i="12"/>
  <c r="K2046" i="12"/>
  <c r="O2046" i="12"/>
  <c r="Q2046" i="12"/>
  <c r="V2046" i="12"/>
  <c r="G2048" i="12"/>
  <c r="I2048" i="12"/>
  <c r="K2048" i="12"/>
  <c r="M2048" i="12"/>
  <c r="O2048" i="12"/>
  <c r="Q2048" i="12"/>
  <c r="V2048" i="12"/>
  <c r="G2050" i="12"/>
  <c r="M2050" i="12" s="1"/>
  <c r="I2050" i="12"/>
  <c r="K2050" i="12"/>
  <c r="O2050" i="12"/>
  <c r="Q2050" i="12"/>
  <c r="V2050" i="12"/>
  <c r="G2052" i="12"/>
  <c r="M2052" i="12" s="1"/>
  <c r="I2052" i="12"/>
  <c r="K2052" i="12"/>
  <c r="O2052" i="12"/>
  <c r="Q2052" i="12"/>
  <c r="V2052" i="12"/>
  <c r="G2055" i="12"/>
  <c r="M2055" i="12" s="1"/>
  <c r="I2055" i="12"/>
  <c r="K2055" i="12"/>
  <c r="O2055" i="12"/>
  <c r="Q2055" i="12"/>
  <c r="V2055" i="12"/>
  <c r="G2067" i="12"/>
  <c r="I2067" i="12"/>
  <c r="K2067" i="12"/>
  <c r="O2067" i="12"/>
  <c r="Q2067" i="12"/>
  <c r="V2067" i="12"/>
  <c r="G2068" i="12"/>
  <c r="M2068" i="12" s="1"/>
  <c r="I2068" i="12"/>
  <c r="K2068" i="12"/>
  <c r="O2068" i="12"/>
  <c r="Q2068" i="12"/>
  <c r="V2068" i="12"/>
  <c r="G2069" i="12"/>
  <c r="M2069" i="12" s="1"/>
  <c r="I2069" i="12"/>
  <c r="K2069" i="12"/>
  <c r="O2069" i="12"/>
  <c r="Q2069" i="12"/>
  <c r="V2069" i="12"/>
  <c r="G2071" i="12"/>
  <c r="I2071" i="12"/>
  <c r="K2071" i="12"/>
  <c r="M2071" i="12"/>
  <c r="O2071" i="12"/>
  <c r="Q2071" i="12"/>
  <c r="V2071" i="12"/>
  <c r="G2074" i="12"/>
  <c r="M2074" i="12" s="1"/>
  <c r="I2074" i="12"/>
  <c r="K2074" i="12"/>
  <c r="O2074" i="12"/>
  <c r="Q2074" i="12"/>
  <c r="V2074" i="12"/>
  <c r="G2076" i="12"/>
  <c r="M2076" i="12" s="1"/>
  <c r="I2076" i="12"/>
  <c r="K2076" i="12"/>
  <c r="O2076" i="12"/>
  <c r="Q2076" i="12"/>
  <c r="V2076" i="12"/>
  <c r="G2078" i="12"/>
  <c r="M2078" i="12" s="1"/>
  <c r="I2078" i="12"/>
  <c r="K2078" i="12"/>
  <c r="O2078" i="12"/>
  <c r="Q2078" i="12"/>
  <c r="V2078" i="12"/>
  <c r="G2080" i="12"/>
  <c r="I2080" i="12"/>
  <c r="K2080" i="12"/>
  <c r="M2080" i="12"/>
  <c r="O2080" i="12"/>
  <c r="Q2080" i="12"/>
  <c r="V2080" i="12"/>
  <c r="G2082" i="12"/>
  <c r="M2082" i="12" s="1"/>
  <c r="I2082" i="12"/>
  <c r="K2082" i="12"/>
  <c r="O2082" i="12"/>
  <c r="Q2082" i="12"/>
  <c r="V2082" i="12"/>
  <c r="G2087" i="12"/>
  <c r="M2087" i="12" s="1"/>
  <c r="I2087" i="12"/>
  <c r="K2087" i="12"/>
  <c r="O2087" i="12"/>
  <c r="Q2087" i="12"/>
  <c r="V2087" i="12"/>
  <c r="G2092" i="12"/>
  <c r="I2092" i="12"/>
  <c r="K2092" i="12"/>
  <c r="M2092" i="12"/>
  <c r="O2092" i="12"/>
  <c r="Q2092" i="12"/>
  <c r="V2092" i="12"/>
  <c r="G2095" i="12"/>
  <c r="M2095" i="12" s="1"/>
  <c r="I2095" i="12"/>
  <c r="K2095" i="12"/>
  <c r="O2095" i="12"/>
  <c r="Q2095" i="12"/>
  <c r="V2095" i="12"/>
  <c r="G2098" i="12"/>
  <c r="M2098" i="12" s="1"/>
  <c r="I2098" i="12"/>
  <c r="K2098" i="12"/>
  <c r="O2098" i="12"/>
  <c r="Q2098" i="12"/>
  <c r="V2098" i="12"/>
  <c r="G2101" i="12"/>
  <c r="M2101" i="12" s="1"/>
  <c r="I2101" i="12"/>
  <c r="K2101" i="12"/>
  <c r="O2101" i="12"/>
  <c r="Q2101" i="12"/>
  <c r="V2101" i="12"/>
  <c r="G2104" i="12"/>
  <c r="M2104" i="12" s="1"/>
  <c r="I2104" i="12"/>
  <c r="K2104" i="12"/>
  <c r="O2104" i="12"/>
  <c r="Q2104" i="12"/>
  <c r="V2104" i="12"/>
  <c r="G2107" i="12"/>
  <c r="M2107" i="12" s="1"/>
  <c r="I2107" i="12"/>
  <c r="K2107" i="12"/>
  <c r="O2107" i="12"/>
  <c r="Q2107" i="12"/>
  <c r="V2107" i="12"/>
  <c r="G2110" i="12"/>
  <c r="M2110" i="12" s="1"/>
  <c r="I2110" i="12"/>
  <c r="K2110" i="12"/>
  <c r="O2110" i="12"/>
  <c r="Q2110" i="12"/>
  <c r="V2110" i="12"/>
  <c r="G2112" i="12"/>
  <c r="M2112" i="12" s="1"/>
  <c r="I2112" i="12"/>
  <c r="K2112" i="12"/>
  <c r="O2112" i="12"/>
  <c r="Q2112" i="12"/>
  <c r="V2112" i="12"/>
  <c r="G2114" i="12"/>
  <c r="M2114" i="12" s="1"/>
  <c r="I2114" i="12"/>
  <c r="K2114" i="12"/>
  <c r="O2114" i="12"/>
  <c r="Q2114" i="12"/>
  <c r="V2114" i="12"/>
  <c r="G2119" i="12"/>
  <c r="M2119" i="12" s="1"/>
  <c r="I2119" i="12"/>
  <c r="K2119" i="12"/>
  <c r="O2119" i="12"/>
  <c r="Q2119" i="12"/>
  <c r="V2119" i="12"/>
  <c r="G2121" i="12"/>
  <c r="M2121" i="12" s="1"/>
  <c r="I2121" i="12"/>
  <c r="K2121" i="12"/>
  <c r="O2121" i="12"/>
  <c r="Q2121" i="12"/>
  <c r="V2121" i="12"/>
  <c r="G2126" i="12"/>
  <c r="M2126" i="12" s="1"/>
  <c r="I2126" i="12"/>
  <c r="K2126" i="12"/>
  <c r="O2126" i="12"/>
  <c r="Q2126" i="12"/>
  <c r="V2126" i="12"/>
  <c r="G2135" i="12"/>
  <c r="I2135" i="12"/>
  <c r="K2135" i="12"/>
  <c r="M2135" i="12"/>
  <c r="O2135" i="12"/>
  <c r="Q2135" i="12"/>
  <c r="V2135" i="12"/>
  <c r="G2144" i="12"/>
  <c r="M2144" i="12" s="1"/>
  <c r="I2144" i="12"/>
  <c r="K2144" i="12"/>
  <c r="O2144" i="12"/>
  <c r="Q2144" i="12"/>
  <c r="V2144" i="12"/>
  <c r="G2153" i="12"/>
  <c r="M2153" i="12" s="1"/>
  <c r="I2153" i="12"/>
  <c r="K2153" i="12"/>
  <c r="O2153" i="12"/>
  <c r="Q2153" i="12"/>
  <c r="V2153" i="12"/>
  <c r="G2155" i="12"/>
  <c r="M2155" i="12" s="1"/>
  <c r="M2154" i="12" s="1"/>
  <c r="I2155" i="12"/>
  <c r="I2154" i="12" s="1"/>
  <c r="K2155" i="12"/>
  <c r="K2154" i="12" s="1"/>
  <c r="O2155" i="12"/>
  <c r="Q2155" i="12"/>
  <c r="V2155" i="12"/>
  <c r="V2154" i="12" s="1"/>
  <c r="G2157" i="12"/>
  <c r="M2157" i="12" s="1"/>
  <c r="I2157" i="12"/>
  <c r="K2157" i="12"/>
  <c r="O2157" i="12"/>
  <c r="Q2157" i="12"/>
  <c r="V2157" i="12"/>
  <c r="G2159" i="12"/>
  <c r="M2159" i="12" s="1"/>
  <c r="I2159" i="12"/>
  <c r="K2159" i="12"/>
  <c r="O2159" i="12"/>
  <c r="Q2159" i="12"/>
  <c r="Q2154" i="12" s="1"/>
  <c r="V2159" i="12"/>
  <c r="G2161" i="12"/>
  <c r="M2161" i="12" s="1"/>
  <c r="I2161" i="12"/>
  <c r="K2161" i="12"/>
  <c r="O2161" i="12"/>
  <c r="Q2161" i="12"/>
  <c r="V2161" i="12"/>
  <c r="V2160" i="12" s="1"/>
  <c r="G2165" i="12"/>
  <c r="M2165" i="12" s="1"/>
  <c r="I2165" i="12"/>
  <c r="K2165" i="12"/>
  <c r="O2165" i="12"/>
  <c r="Q2165" i="12"/>
  <c r="V2165" i="12"/>
  <c r="G2169" i="12"/>
  <c r="M2169" i="12" s="1"/>
  <c r="I2169" i="12"/>
  <c r="K2169" i="12"/>
  <c r="O2169" i="12"/>
  <c r="Q2169" i="12"/>
  <c r="V2169" i="12"/>
  <c r="G2186" i="12"/>
  <c r="M2186" i="12" s="1"/>
  <c r="I2186" i="12"/>
  <c r="K2186" i="12"/>
  <c r="O2186" i="12"/>
  <c r="Q2186" i="12"/>
  <c r="V2186" i="12"/>
  <c r="G2200" i="12"/>
  <c r="I2200" i="12"/>
  <c r="K2200" i="12"/>
  <c r="M2200" i="12"/>
  <c r="O2200" i="12"/>
  <c r="Q2200" i="12"/>
  <c r="V2200" i="12"/>
  <c r="G2213" i="12"/>
  <c r="M2213" i="12" s="1"/>
  <c r="I2213" i="12"/>
  <c r="K2213" i="12"/>
  <c r="O2213" i="12"/>
  <c r="Q2213" i="12"/>
  <c r="V2213" i="12"/>
  <c r="G2215" i="12"/>
  <c r="M2215" i="12" s="1"/>
  <c r="I2215" i="12"/>
  <c r="K2215" i="12"/>
  <c r="O2215" i="12"/>
  <c r="Q2215" i="12"/>
  <c r="V2215" i="12"/>
  <c r="G2217" i="12"/>
  <c r="M2217" i="12" s="1"/>
  <c r="I2217" i="12"/>
  <c r="K2217" i="12"/>
  <c r="O2217" i="12"/>
  <c r="Q2217" i="12"/>
  <c r="V2217" i="12"/>
  <c r="G2219" i="12"/>
  <c r="I2219" i="12"/>
  <c r="K2219" i="12"/>
  <c r="O2219" i="12"/>
  <c r="Q2219" i="12"/>
  <c r="V2219" i="12"/>
  <c r="G2221" i="12"/>
  <c r="I2221" i="12"/>
  <c r="K2221" i="12"/>
  <c r="M2221" i="12"/>
  <c r="O2221" i="12"/>
  <c r="Q2221" i="12"/>
  <c r="V2221" i="12"/>
  <c r="G2232" i="12"/>
  <c r="M2232" i="12" s="1"/>
  <c r="I2232" i="12"/>
  <c r="K2232" i="12"/>
  <c r="O2232" i="12"/>
  <c r="Q2232" i="12"/>
  <c r="V2232" i="12"/>
  <c r="G2243" i="12"/>
  <c r="I2243" i="12"/>
  <c r="K2243" i="12"/>
  <c r="M2243" i="12"/>
  <c r="O2243" i="12"/>
  <c r="Q2243" i="12"/>
  <c r="V2243" i="12"/>
  <c r="G2254" i="12"/>
  <c r="M2254" i="12" s="1"/>
  <c r="I2254" i="12"/>
  <c r="K2254" i="12"/>
  <c r="O2254" i="12"/>
  <c r="Q2254" i="12"/>
  <c r="V2254" i="12"/>
  <c r="G2265" i="12"/>
  <c r="M2265" i="12" s="1"/>
  <c r="I2265" i="12"/>
  <c r="K2265" i="12"/>
  <c r="O2265" i="12"/>
  <c r="Q2265" i="12"/>
  <c r="V2265" i="12"/>
  <c r="G2272" i="12"/>
  <c r="M2272" i="12" s="1"/>
  <c r="I2272" i="12"/>
  <c r="K2272" i="12"/>
  <c r="O2272" i="12"/>
  <c r="Q2272" i="12"/>
  <c r="V2272" i="12"/>
  <c r="G2274" i="12"/>
  <c r="M2274" i="12" s="1"/>
  <c r="I2274" i="12"/>
  <c r="K2274" i="12"/>
  <c r="O2274" i="12"/>
  <c r="Q2274" i="12"/>
  <c r="V2274" i="12"/>
  <c r="G2285" i="12"/>
  <c r="M2285" i="12" s="1"/>
  <c r="I2285" i="12"/>
  <c r="K2285" i="12"/>
  <c r="O2285" i="12"/>
  <c r="Q2285" i="12"/>
  <c r="V2285" i="12"/>
  <c r="G2287" i="12"/>
  <c r="M2287" i="12" s="1"/>
  <c r="I2287" i="12"/>
  <c r="K2287" i="12"/>
  <c r="O2287" i="12"/>
  <c r="Q2287" i="12"/>
  <c r="V2287" i="12"/>
  <c r="G2300" i="12"/>
  <c r="M2300" i="12" s="1"/>
  <c r="I2300" i="12"/>
  <c r="K2300" i="12"/>
  <c r="O2300" i="12"/>
  <c r="Q2300" i="12"/>
  <c r="V2300" i="12"/>
  <c r="G2311" i="12"/>
  <c r="I2311" i="12"/>
  <c r="K2311" i="12"/>
  <c r="M2311" i="12"/>
  <c r="O2311" i="12"/>
  <c r="Q2311" i="12"/>
  <c r="V2311" i="12"/>
  <c r="G2319" i="12"/>
  <c r="M2319" i="12" s="1"/>
  <c r="I2319" i="12"/>
  <c r="K2319" i="12"/>
  <c r="O2319" i="12"/>
  <c r="Q2319" i="12"/>
  <c r="V2319" i="12"/>
  <c r="G2350" i="12"/>
  <c r="M2350" i="12" s="1"/>
  <c r="I2350" i="12"/>
  <c r="K2350" i="12"/>
  <c r="O2350" i="12"/>
  <c r="Q2350" i="12"/>
  <c r="V2350" i="12"/>
  <c r="G2363" i="12"/>
  <c r="M2363" i="12" s="1"/>
  <c r="I2363" i="12"/>
  <c r="K2363" i="12"/>
  <c r="O2363" i="12"/>
  <c r="Q2363" i="12"/>
  <c r="V2363" i="12"/>
  <c r="G2376" i="12"/>
  <c r="M2376" i="12" s="1"/>
  <c r="I2376" i="12"/>
  <c r="K2376" i="12"/>
  <c r="O2376" i="12"/>
  <c r="Q2376" i="12"/>
  <c r="V2376" i="12"/>
  <c r="G2385" i="12"/>
  <c r="M2385" i="12" s="1"/>
  <c r="I2385" i="12"/>
  <c r="K2385" i="12"/>
  <c r="O2385" i="12"/>
  <c r="Q2385" i="12"/>
  <c r="V2385" i="12"/>
  <c r="G2392" i="12"/>
  <c r="M2392" i="12" s="1"/>
  <c r="I2392" i="12"/>
  <c r="K2392" i="12"/>
  <c r="O2392" i="12"/>
  <c r="Q2392" i="12"/>
  <c r="V2392" i="12"/>
  <c r="G2394" i="12"/>
  <c r="I2394" i="12"/>
  <c r="K2394" i="12"/>
  <c r="M2394" i="12"/>
  <c r="O2394" i="12"/>
  <c r="Q2394" i="12"/>
  <c r="V2394" i="12"/>
  <c r="G2415" i="12"/>
  <c r="M2415" i="12" s="1"/>
  <c r="I2415" i="12"/>
  <c r="K2415" i="12"/>
  <c r="O2415" i="12"/>
  <c r="Q2415" i="12"/>
  <c r="V2415" i="12"/>
  <c r="G2417" i="12"/>
  <c r="M2417" i="12" s="1"/>
  <c r="I2417" i="12"/>
  <c r="I2416" i="12" s="1"/>
  <c r="K2417" i="12"/>
  <c r="K2416" i="12" s="1"/>
  <c r="O2417" i="12"/>
  <c r="O2416" i="12" s="1"/>
  <c r="Q2417" i="12"/>
  <c r="V2417" i="12"/>
  <c r="V2416" i="12" s="1"/>
  <c r="G2432" i="12"/>
  <c r="G2416" i="12" s="1"/>
  <c r="I89" i="1" s="1"/>
  <c r="I2432" i="12"/>
  <c r="K2432" i="12"/>
  <c r="M2432" i="12"/>
  <c r="O2432" i="12"/>
  <c r="Q2432" i="12"/>
  <c r="V2432" i="12"/>
  <c r="G2434" i="12"/>
  <c r="M2434" i="12" s="1"/>
  <c r="I2434" i="12"/>
  <c r="K2434" i="12"/>
  <c r="O2434" i="12"/>
  <c r="Q2434" i="12"/>
  <c r="V2434" i="12"/>
  <c r="G2437" i="12"/>
  <c r="G2436" i="12" s="1"/>
  <c r="I90" i="1" s="1"/>
  <c r="I2437" i="12"/>
  <c r="K2437" i="12"/>
  <c r="O2437" i="12"/>
  <c r="Q2437" i="12"/>
  <c r="V2437" i="12"/>
  <c r="G2441" i="12"/>
  <c r="M2441" i="12" s="1"/>
  <c r="I2441" i="12"/>
  <c r="K2441" i="12"/>
  <c r="O2441" i="12"/>
  <c r="Q2441" i="12"/>
  <c r="V2441" i="12"/>
  <c r="G2451" i="12"/>
  <c r="I2451" i="12"/>
  <c r="K2451" i="12"/>
  <c r="M2451" i="12"/>
  <c r="O2451" i="12"/>
  <c r="Q2451" i="12"/>
  <c r="V2451" i="12"/>
  <c r="G2454" i="12"/>
  <c r="M2454" i="12" s="1"/>
  <c r="I2454" i="12"/>
  <c r="K2454" i="12"/>
  <c r="O2454" i="12"/>
  <c r="Q2454" i="12"/>
  <c r="V2454" i="12"/>
  <c r="G2456" i="12"/>
  <c r="M2456" i="12" s="1"/>
  <c r="I2456" i="12"/>
  <c r="K2456" i="12"/>
  <c r="O2456" i="12"/>
  <c r="Q2456" i="12"/>
  <c r="V2456" i="12"/>
  <c r="G2458" i="12"/>
  <c r="M2458" i="12" s="1"/>
  <c r="I2458" i="12"/>
  <c r="K2458" i="12"/>
  <c r="O2458" i="12"/>
  <c r="Q2458" i="12"/>
  <c r="V2458" i="12"/>
  <c r="G2460" i="12"/>
  <c r="I2460" i="12"/>
  <c r="K2460" i="12"/>
  <c r="M2460" i="12"/>
  <c r="O2460" i="12"/>
  <c r="Q2460" i="12"/>
  <c r="V2460" i="12"/>
  <c r="G2463" i="12"/>
  <c r="M2463" i="12" s="1"/>
  <c r="I2463" i="12"/>
  <c r="K2463" i="12"/>
  <c r="O2463" i="12"/>
  <c r="Q2463" i="12"/>
  <c r="V2463" i="12"/>
  <c r="G2473" i="12"/>
  <c r="M2473" i="12" s="1"/>
  <c r="I2473" i="12"/>
  <c r="K2473" i="12"/>
  <c r="O2473" i="12"/>
  <c r="Q2473" i="12"/>
  <c r="V2473" i="12"/>
  <c r="G2517" i="12"/>
  <c r="M2517" i="12" s="1"/>
  <c r="I2517" i="12"/>
  <c r="K2517" i="12"/>
  <c r="O2517" i="12"/>
  <c r="Q2517" i="12"/>
  <c r="V2517" i="12"/>
  <c r="G2538" i="12"/>
  <c r="M2538" i="12" s="1"/>
  <c r="I2538" i="12"/>
  <c r="K2538" i="12"/>
  <c r="O2538" i="12"/>
  <c r="Q2538" i="12"/>
  <c r="V2538" i="12"/>
  <c r="G2558" i="12"/>
  <c r="M2558" i="12" s="1"/>
  <c r="I2558" i="12"/>
  <c r="K2558" i="12"/>
  <c r="O2558" i="12"/>
  <c r="O2557" i="12" s="1"/>
  <c r="Q2558" i="12"/>
  <c r="V2558" i="12"/>
  <c r="G2560" i="12"/>
  <c r="M2560" i="12" s="1"/>
  <c r="I2560" i="12"/>
  <c r="K2560" i="12"/>
  <c r="O2560" i="12"/>
  <c r="Q2560" i="12"/>
  <c r="V2560" i="12"/>
  <c r="G2562" i="12"/>
  <c r="M2562" i="12" s="1"/>
  <c r="I2562" i="12"/>
  <c r="K2562" i="12"/>
  <c r="O2562" i="12"/>
  <c r="Q2562" i="12"/>
  <c r="V2562" i="12"/>
  <c r="G2564" i="12"/>
  <c r="M2564" i="12" s="1"/>
  <c r="I2564" i="12"/>
  <c r="K2564" i="12"/>
  <c r="O2564" i="12"/>
  <c r="Q2564" i="12"/>
  <c r="V2564" i="12"/>
  <c r="G2566" i="12"/>
  <c r="I2566" i="12"/>
  <c r="K2566" i="12"/>
  <c r="K2561" i="12" s="1"/>
  <c r="M2566" i="12"/>
  <c r="O2566" i="12"/>
  <c r="Q2566" i="12"/>
  <c r="V2566" i="12"/>
  <c r="G2568" i="12"/>
  <c r="M2568" i="12" s="1"/>
  <c r="I2568" i="12"/>
  <c r="K2568" i="12"/>
  <c r="O2568" i="12"/>
  <c r="Q2568" i="12"/>
  <c r="V2568" i="12"/>
  <c r="G2569" i="12"/>
  <c r="M2569" i="12" s="1"/>
  <c r="I2569" i="12"/>
  <c r="K2569" i="12"/>
  <c r="O2569" i="12"/>
  <c r="Q2569" i="12"/>
  <c r="V2569" i="12"/>
  <c r="G2570" i="12"/>
  <c r="I2570" i="12"/>
  <c r="K2570" i="12"/>
  <c r="M2570" i="12"/>
  <c r="O2570" i="12"/>
  <c r="Q2570" i="12"/>
  <c r="V2570" i="12"/>
  <c r="G2571" i="12"/>
  <c r="M2571" i="12" s="1"/>
  <c r="I2571" i="12"/>
  <c r="K2571" i="12"/>
  <c r="O2571" i="12"/>
  <c r="Q2571" i="12"/>
  <c r="V2571" i="12"/>
  <c r="G2572" i="12"/>
  <c r="M2572" i="12" s="1"/>
  <c r="I2572" i="12"/>
  <c r="K2572" i="12"/>
  <c r="O2572" i="12"/>
  <c r="Q2572" i="12"/>
  <c r="V2572" i="12"/>
  <c r="G2573" i="12"/>
  <c r="M2573" i="12" s="1"/>
  <c r="I2573" i="12"/>
  <c r="K2573" i="12"/>
  <c r="O2573" i="12"/>
  <c r="Q2573" i="12"/>
  <c r="V2573" i="12"/>
  <c r="AE2575" i="12"/>
  <c r="AF2575" i="12"/>
  <c r="I20" i="1"/>
  <c r="F40" i="1" l="1"/>
  <c r="F41" i="1"/>
  <c r="F39" i="1"/>
  <c r="F47" i="1" s="1"/>
  <c r="V2567" i="12"/>
  <c r="K2567" i="12"/>
  <c r="V2561" i="12"/>
  <c r="I2561" i="12"/>
  <c r="K2557" i="12"/>
  <c r="G2557" i="12"/>
  <c r="I91" i="1" s="1"/>
  <c r="M2437" i="12"/>
  <c r="Q2416" i="12"/>
  <c r="M2416" i="12"/>
  <c r="Q2214" i="12"/>
  <c r="G2214" i="12"/>
  <c r="I88" i="1" s="1"/>
  <c r="V2214" i="12"/>
  <c r="O2154" i="12"/>
  <c r="V2081" i="12"/>
  <c r="I2081" i="12"/>
  <c r="G2051" i="12"/>
  <c r="V2051" i="12"/>
  <c r="K1880" i="12"/>
  <c r="I2567" i="12"/>
  <c r="Q2561" i="12"/>
  <c r="M2561" i="12"/>
  <c r="V2557" i="12"/>
  <c r="I2557" i="12"/>
  <c r="V2436" i="12"/>
  <c r="K2436" i="12"/>
  <c r="I2214" i="12"/>
  <c r="Q2081" i="12"/>
  <c r="Q2051" i="12"/>
  <c r="I2051" i="12"/>
  <c r="V1880" i="12"/>
  <c r="K1785" i="12"/>
  <c r="Q2567" i="12"/>
  <c r="O2561" i="12"/>
  <c r="Q2557" i="12"/>
  <c r="M2557" i="12"/>
  <c r="Q2436" i="12"/>
  <c r="I2436" i="12"/>
  <c r="O2214" i="12"/>
  <c r="K2160" i="12"/>
  <c r="I2160" i="12"/>
  <c r="O2160" i="12"/>
  <c r="G2081" i="12"/>
  <c r="I85" i="1" s="1"/>
  <c r="O2051" i="12"/>
  <c r="Q1880" i="12"/>
  <c r="G41" i="1"/>
  <c r="O2567" i="12"/>
  <c r="O2436" i="12"/>
  <c r="K2214" i="12"/>
  <c r="Q2160" i="12"/>
  <c r="O2081" i="12"/>
  <c r="K2081" i="12"/>
  <c r="K2051" i="12"/>
  <c r="I1880" i="12"/>
  <c r="O1880" i="12"/>
  <c r="V1814" i="12"/>
  <c r="Q1814" i="12"/>
  <c r="V1785" i="12"/>
  <c r="O1738" i="12"/>
  <c r="K1728" i="12"/>
  <c r="Q1728" i="12"/>
  <c r="I1728" i="12"/>
  <c r="I1632" i="12"/>
  <c r="O1570" i="12"/>
  <c r="Q1570" i="12"/>
  <c r="Q1432" i="12"/>
  <c r="G1150" i="12"/>
  <c r="V1150" i="12"/>
  <c r="O1126" i="12"/>
  <c r="I1082" i="12"/>
  <c r="I1051" i="12"/>
  <c r="V863" i="12"/>
  <c r="Q863" i="12"/>
  <c r="I863" i="12"/>
  <c r="V433" i="12"/>
  <c r="O433" i="12"/>
  <c r="K154" i="12"/>
  <c r="O154" i="12"/>
  <c r="G32" i="12"/>
  <c r="I56" i="1" s="1"/>
  <c r="O8" i="12"/>
  <c r="M166" i="13"/>
  <c r="Q157" i="13"/>
  <c r="O157" i="13"/>
  <c r="V150" i="13"/>
  <c r="G148" i="13"/>
  <c r="K136" i="13"/>
  <c r="Q136" i="13"/>
  <c r="I136" i="13"/>
  <c r="G134" i="13"/>
  <c r="M133" i="13"/>
  <c r="M132" i="13" s="1"/>
  <c r="V126" i="13"/>
  <c r="K123" i="13"/>
  <c r="G123" i="13"/>
  <c r="I101" i="1" s="1"/>
  <c r="V115" i="13"/>
  <c r="M107" i="13"/>
  <c r="M105" i="13"/>
  <c r="M104" i="13" s="1"/>
  <c r="G98" i="13"/>
  <c r="M97" i="13"/>
  <c r="M96" i="13" s="1"/>
  <c r="V90" i="13"/>
  <c r="M29" i="14"/>
  <c r="I1814" i="12"/>
  <c r="O1814" i="12"/>
  <c r="Q1785" i="12"/>
  <c r="K1738" i="12"/>
  <c r="Q1632" i="12"/>
  <c r="G1570" i="12"/>
  <c r="I72" i="1" s="1"/>
  <c r="V1570" i="12"/>
  <c r="V1432" i="12"/>
  <c r="I1432" i="12"/>
  <c r="K1150" i="12"/>
  <c r="O1082" i="12"/>
  <c r="Q1051" i="12"/>
  <c r="O863" i="12"/>
  <c r="K32" i="12"/>
  <c r="M165" i="13"/>
  <c r="V165" i="13"/>
  <c r="K157" i="13"/>
  <c r="G145" i="13"/>
  <c r="V123" i="13"/>
  <c r="O106" i="13"/>
  <c r="M91" i="13"/>
  <c r="M89" i="13"/>
  <c r="M88" i="13" s="1"/>
  <c r="V80" i="13"/>
  <c r="K1814" i="12"/>
  <c r="I1785" i="12"/>
  <c r="O1785" i="12"/>
  <c r="V1632" i="12"/>
  <c r="K1570" i="12"/>
  <c r="K1432" i="12"/>
  <c r="I1150" i="12"/>
  <c r="K1082" i="12"/>
  <c r="V1051" i="12"/>
  <c r="G1051" i="12"/>
  <c r="I62" i="1" s="1"/>
  <c r="K863" i="12"/>
  <c r="K433" i="12"/>
  <c r="V154" i="12"/>
  <c r="I154" i="12"/>
  <c r="O32" i="12"/>
  <c r="V32" i="12"/>
  <c r="I32" i="12"/>
  <c r="V8" i="12"/>
  <c r="K8" i="12"/>
  <c r="K165" i="13"/>
  <c r="I165" i="13"/>
  <c r="V157" i="13"/>
  <c r="O145" i="13"/>
  <c r="M136" i="13"/>
  <c r="M123" i="13"/>
  <c r="Q115" i="13"/>
  <c r="O115" i="13"/>
  <c r="I106" i="13"/>
  <c r="O90" i="13"/>
  <c r="Q1738" i="12"/>
  <c r="I1738" i="12"/>
  <c r="V1728" i="12"/>
  <c r="K1632" i="12"/>
  <c r="I1570" i="12"/>
  <c r="O1432" i="12"/>
  <c r="O1150" i="12"/>
  <c r="Q1150" i="12"/>
  <c r="I1126" i="12"/>
  <c r="G1082" i="12"/>
  <c r="I65" i="1" s="1"/>
  <c r="V1082" i="12"/>
  <c r="K1051" i="12"/>
  <c r="Q433" i="12"/>
  <c r="I433" i="12"/>
  <c r="Q154" i="12"/>
  <c r="Q32" i="12"/>
  <c r="Q8" i="12"/>
  <c r="I8" i="12"/>
  <c r="O136" i="13"/>
  <c r="I126" i="13"/>
  <c r="K115" i="13"/>
  <c r="I90" i="13"/>
  <c r="V67" i="13"/>
  <c r="M61" i="13"/>
  <c r="M55" i="13"/>
  <c r="Q45" i="13"/>
  <c r="I45" i="13"/>
  <c r="O45" i="13"/>
  <c r="V33" i="13"/>
  <c r="V71" i="14"/>
  <c r="I71" i="14"/>
  <c r="O71" i="14"/>
  <c r="M62" i="14"/>
  <c r="I55" i="14"/>
  <c r="K42" i="14"/>
  <c r="K29" i="14"/>
  <c r="G29" i="14"/>
  <c r="K70" i="15"/>
  <c r="G25" i="15"/>
  <c r="I75" i="1" s="1"/>
  <c r="Q25" i="15"/>
  <c r="V25" i="15"/>
  <c r="O8" i="15"/>
  <c r="I197" i="16"/>
  <c r="Q188" i="16"/>
  <c r="M181" i="16"/>
  <c r="Q155" i="16"/>
  <c r="I99" i="16"/>
  <c r="M85" i="16"/>
  <c r="G85" i="16"/>
  <c r="V49" i="16"/>
  <c r="Q49" i="16"/>
  <c r="G49" i="16"/>
  <c r="I58" i="1" s="1"/>
  <c r="M47" i="16"/>
  <c r="M46" i="16" s="1"/>
  <c r="K8" i="16"/>
  <c r="V8" i="17"/>
  <c r="K8" i="17"/>
  <c r="M67" i="13"/>
  <c r="O55" i="13"/>
  <c r="K45" i="13"/>
  <c r="M42" i="13"/>
  <c r="G42" i="13"/>
  <c r="I96" i="1" s="1"/>
  <c r="G33" i="13"/>
  <c r="I97" i="1" s="1"/>
  <c r="G26" i="13"/>
  <c r="K71" i="14"/>
  <c r="AF87" i="14"/>
  <c r="G43" i="1" s="1"/>
  <c r="H43" i="1" s="1"/>
  <c r="I43" i="1" s="1"/>
  <c r="V42" i="14"/>
  <c r="I42" i="14"/>
  <c r="G39" i="14"/>
  <c r="I78" i="1" s="1"/>
  <c r="V8" i="14"/>
  <c r="K8" i="14"/>
  <c r="I70" i="15"/>
  <c r="O51" i="15"/>
  <c r="V51" i="15"/>
  <c r="K25" i="15"/>
  <c r="I25" i="15"/>
  <c r="V8" i="15"/>
  <c r="AF85" i="15"/>
  <c r="G44" i="1" s="1"/>
  <c r="H44" i="1" s="1"/>
  <c r="I44" i="1" s="1"/>
  <c r="O197" i="16"/>
  <c r="K197" i="16"/>
  <c r="V188" i="16"/>
  <c r="I188" i="16"/>
  <c r="G188" i="16"/>
  <c r="O181" i="16"/>
  <c r="G155" i="16"/>
  <c r="V155" i="16"/>
  <c r="K145" i="16"/>
  <c r="V142" i="16"/>
  <c r="Q142" i="16"/>
  <c r="M142" i="16"/>
  <c r="V99" i="16"/>
  <c r="V85" i="16"/>
  <c r="I49" i="16"/>
  <c r="Q39" i="16"/>
  <c r="Q8" i="16"/>
  <c r="I8" i="16"/>
  <c r="Q8" i="17"/>
  <c r="I8" i="17"/>
  <c r="K80" i="13"/>
  <c r="Q80" i="13"/>
  <c r="I80" i="13"/>
  <c r="Q67" i="13"/>
  <c r="O67" i="13"/>
  <c r="K61" i="13"/>
  <c r="K55" i="13"/>
  <c r="V45" i="13"/>
  <c r="Q33" i="13"/>
  <c r="I33" i="13"/>
  <c r="O33" i="13"/>
  <c r="V30" i="13"/>
  <c r="K10" i="13"/>
  <c r="Q10" i="13"/>
  <c r="I10" i="13"/>
  <c r="Q71" i="14"/>
  <c r="V55" i="14"/>
  <c r="M55" i="14"/>
  <c r="Q42" i="14"/>
  <c r="Q29" i="14"/>
  <c r="O29" i="14"/>
  <c r="Q8" i="14"/>
  <c r="I8" i="14"/>
  <c r="Q70" i="15"/>
  <c r="Q51" i="15"/>
  <c r="I51" i="15"/>
  <c r="O25" i="15"/>
  <c r="K8" i="15"/>
  <c r="K188" i="16"/>
  <c r="V181" i="16"/>
  <c r="Q181" i="16"/>
  <c r="G179" i="16"/>
  <c r="I68" i="1" s="1"/>
  <c r="K155" i="16"/>
  <c r="I155" i="16"/>
  <c r="O99" i="16"/>
  <c r="K85" i="16"/>
  <c r="I85" i="16"/>
  <c r="O49" i="16"/>
  <c r="K49" i="16"/>
  <c r="O39" i="16"/>
  <c r="O8" i="16"/>
  <c r="O8" i="17"/>
  <c r="I67" i="13"/>
  <c r="K67" i="13"/>
  <c r="M64" i="13"/>
  <c r="V61" i="13"/>
  <c r="V55" i="13"/>
  <c r="I55" i="13"/>
  <c r="Q42" i="13"/>
  <c r="I42" i="13"/>
  <c r="K33" i="13"/>
  <c r="G10" i="13"/>
  <c r="O10" i="13"/>
  <c r="Q68" i="14"/>
  <c r="I68" i="14"/>
  <c r="O62" i="14"/>
  <c r="I62" i="14"/>
  <c r="O42" i="14"/>
  <c r="O8" i="14"/>
  <c r="O70" i="15"/>
  <c r="K51" i="15"/>
  <c r="G51" i="15"/>
  <c r="Q8" i="15"/>
  <c r="I8" i="15"/>
  <c r="V197" i="16"/>
  <c r="Q197" i="16"/>
  <c r="G197" i="16"/>
  <c r="I181" i="16"/>
  <c r="O155" i="16"/>
  <c r="V145" i="16"/>
  <c r="Q145" i="16"/>
  <c r="Q99" i="16"/>
  <c r="K99" i="16"/>
  <c r="Q85" i="16"/>
  <c r="O85" i="16"/>
  <c r="K39" i="16"/>
  <c r="V8" i="16"/>
  <c r="AF204" i="16"/>
  <c r="G45" i="1" s="1"/>
  <c r="H45" i="1" s="1"/>
  <c r="I45" i="1" s="1"/>
  <c r="AF25" i="17"/>
  <c r="G46" i="1" s="1"/>
  <c r="H46" i="1" s="1"/>
  <c r="H42" i="1"/>
  <c r="I42" i="1" s="1"/>
  <c r="M8" i="17"/>
  <c r="G8" i="17"/>
  <c r="M17" i="17"/>
  <c r="M39" i="16"/>
  <c r="M188" i="16"/>
  <c r="M99" i="16"/>
  <c r="G181" i="16"/>
  <c r="G99" i="16"/>
  <c r="G8" i="16"/>
  <c r="G204" i="16" s="1"/>
  <c r="M198" i="16"/>
  <c r="M197" i="16" s="1"/>
  <c r="M169" i="16"/>
  <c r="M155" i="16" s="1"/>
  <c r="M146" i="16"/>
  <c r="M145" i="16" s="1"/>
  <c r="M50" i="16"/>
  <c r="M49" i="16" s="1"/>
  <c r="M13" i="16"/>
  <c r="M8" i="16" s="1"/>
  <c r="G142" i="16"/>
  <c r="I63" i="1" s="1"/>
  <c r="G39" i="16"/>
  <c r="I55" i="1" s="1"/>
  <c r="M70" i="15"/>
  <c r="M51" i="15"/>
  <c r="M25" i="15"/>
  <c r="G70" i="15"/>
  <c r="G8" i="15"/>
  <c r="M37" i="15"/>
  <c r="M10" i="15"/>
  <c r="M8" i="15" s="1"/>
  <c r="M71" i="14"/>
  <c r="M8" i="14"/>
  <c r="M39" i="14"/>
  <c r="G42" i="14"/>
  <c r="I79" i="1" s="1"/>
  <c r="G8" i="14"/>
  <c r="G62" i="14"/>
  <c r="G71" i="14"/>
  <c r="I70" i="1" s="1"/>
  <c r="M52" i="14"/>
  <c r="M42" i="14" s="1"/>
  <c r="G68" i="14"/>
  <c r="G55" i="14"/>
  <c r="I69" i="1" s="1"/>
  <c r="M115" i="13"/>
  <c r="M80" i="13"/>
  <c r="M45" i="13"/>
  <c r="M150" i="13"/>
  <c r="M126" i="13"/>
  <c r="M90" i="13"/>
  <c r="M106" i="13"/>
  <c r="G136" i="13"/>
  <c r="G80" i="13"/>
  <c r="G64" i="13"/>
  <c r="M162" i="13"/>
  <c r="M161" i="13" s="1"/>
  <c r="M154" i="13"/>
  <c r="M153" i="13" s="1"/>
  <c r="M146" i="13"/>
  <c r="M145" i="13" s="1"/>
  <c r="M114" i="13"/>
  <c r="M113" i="13" s="1"/>
  <c r="G111" i="13"/>
  <c r="I99" i="1" s="1"/>
  <c r="G55" i="13"/>
  <c r="M34" i="13"/>
  <c r="M33" i="13" s="1"/>
  <c r="G150" i="13"/>
  <c r="G126" i="13"/>
  <c r="I98" i="1" s="1"/>
  <c r="G30" i="13"/>
  <c r="I94" i="1" s="1"/>
  <c r="G157" i="13"/>
  <c r="G109" i="13"/>
  <c r="I102" i="1" s="1"/>
  <c r="G61" i="13"/>
  <c r="G45" i="13"/>
  <c r="I93" i="1" s="1"/>
  <c r="M16" i="13"/>
  <c r="M10" i="13" s="1"/>
  <c r="G155" i="13"/>
  <c r="G115" i="13"/>
  <c r="I100" i="1" s="1"/>
  <c r="G67" i="13"/>
  <c r="M1632" i="12"/>
  <c r="M2567" i="12"/>
  <c r="M2436" i="12"/>
  <c r="M1814" i="12"/>
  <c r="M154" i="12"/>
  <c r="M8" i="12"/>
  <c r="M2081" i="12"/>
  <c r="M1728" i="12"/>
  <c r="M1432" i="12"/>
  <c r="M1785" i="12"/>
  <c r="M1738" i="12"/>
  <c r="M1126" i="12"/>
  <c r="M1051" i="12"/>
  <c r="M433" i="12"/>
  <c r="M1880" i="12"/>
  <c r="M2160" i="12"/>
  <c r="M863" i="12"/>
  <c r="G1728" i="12"/>
  <c r="I76" i="1" s="1"/>
  <c r="G8" i="12"/>
  <c r="G2567" i="12"/>
  <c r="I103" i="1" s="1"/>
  <c r="G1880" i="12"/>
  <c r="I83" i="1" s="1"/>
  <c r="G1814" i="12"/>
  <c r="I82" i="1" s="1"/>
  <c r="G1785" i="12"/>
  <c r="I81" i="1" s="1"/>
  <c r="G154" i="12"/>
  <c r="I59" i="1" s="1"/>
  <c r="G2154" i="12"/>
  <c r="I86" i="1" s="1"/>
  <c r="G1738" i="12"/>
  <c r="I80" i="1" s="1"/>
  <c r="G1126" i="12"/>
  <c r="I66" i="1" s="1"/>
  <c r="M1583" i="12"/>
  <c r="M1570" i="12" s="1"/>
  <c r="M1158" i="12"/>
  <c r="M1150" i="12" s="1"/>
  <c r="M1098" i="12"/>
  <c r="M1082" i="12" s="1"/>
  <c r="M39" i="12"/>
  <c r="M32" i="12" s="1"/>
  <c r="G1632" i="12"/>
  <c r="G2561" i="12"/>
  <c r="I92" i="1" s="1"/>
  <c r="G1432" i="12"/>
  <c r="I71" i="1" s="1"/>
  <c r="G2160" i="12"/>
  <c r="I87" i="1" s="1"/>
  <c r="G863" i="12"/>
  <c r="I61" i="1" s="1"/>
  <c r="G433" i="12"/>
  <c r="I60" i="1" s="1"/>
  <c r="M2219" i="12"/>
  <c r="M2214" i="12" s="1"/>
  <c r="M2067" i="12"/>
  <c r="M2051" i="12" s="1"/>
  <c r="J28" i="1"/>
  <c r="J26" i="1"/>
  <c r="G38" i="1"/>
  <c r="F38" i="1"/>
  <c r="J23" i="1"/>
  <c r="J24" i="1"/>
  <c r="J25" i="1"/>
  <c r="J27" i="1"/>
  <c r="E24" i="1"/>
  <c r="E26" i="1"/>
  <c r="H41" i="1" l="1"/>
  <c r="I41" i="1" s="1"/>
  <c r="I73" i="1"/>
  <c r="I18" i="1"/>
  <c r="G85" i="15"/>
  <c r="I74" i="1"/>
  <c r="I67" i="1"/>
  <c r="G87" i="14"/>
  <c r="G39" i="1"/>
  <c r="I84" i="1"/>
  <c r="I46" i="1"/>
  <c r="I54" i="1"/>
  <c r="G2575" i="12"/>
  <c r="I105" i="1"/>
  <c r="I19" i="1" s="1"/>
  <c r="G25" i="17"/>
  <c r="I95" i="1"/>
  <c r="G170" i="13"/>
  <c r="I77" i="1"/>
  <c r="G40" i="1"/>
  <c r="H40" i="1" s="1"/>
  <c r="I40" i="1" s="1"/>
  <c r="G23" i="1"/>
  <c r="I17" i="1" l="1"/>
  <c r="G47" i="1"/>
  <c r="H39" i="1"/>
  <c r="I16" i="1"/>
  <c r="I106" i="1"/>
  <c r="A23" i="1"/>
  <c r="I21" i="1" l="1"/>
  <c r="H47" i="1"/>
  <c r="I39" i="1"/>
  <c r="I47" i="1" s="1"/>
  <c r="G25" i="1"/>
  <c r="A25" i="1" s="1"/>
  <c r="G28" i="1"/>
  <c r="J75" i="1"/>
  <c r="J84" i="1"/>
  <c r="J96" i="1"/>
  <c r="J68" i="1"/>
  <c r="J54" i="1"/>
  <c r="J83" i="1"/>
  <c r="J93" i="1"/>
  <c r="J95" i="1"/>
  <c r="J76" i="1"/>
  <c r="J88" i="1"/>
  <c r="J77" i="1"/>
  <c r="J56" i="1"/>
  <c r="J57" i="1"/>
  <c r="J71" i="1"/>
  <c r="J81" i="1"/>
  <c r="J85" i="1"/>
  <c r="J98" i="1"/>
  <c r="J73" i="1"/>
  <c r="J89" i="1"/>
  <c r="J100" i="1"/>
  <c r="J59" i="1"/>
  <c r="J61" i="1"/>
  <c r="J66" i="1"/>
  <c r="J55" i="1"/>
  <c r="J65" i="1"/>
  <c r="J78" i="1"/>
  <c r="J79" i="1"/>
  <c r="J82" i="1"/>
  <c r="J69" i="1"/>
  <c r="J92" i="1"/>
  <c r="J94" i="1"/>
  <c r="J90" i="1"/>
  <c r="J97" i="1"/>
  <c r="J101" i="1"/>
  <c r="J99" i="1"/>
  <c r="J64" i="1"/>
  <c r="J104" i="1"/>
  <c r="J103" i="1"/>
  <c r="J60" i="1"/>
  <c r="J74" i="1"/>
  <c r="J87" i="1"/>
  <c r="J72" i="1"/>
  <c r="J70" i="1"/>
  <c r="J80" i="1"/>
  <c r="J91" i="1"/>
  <c r="J102" i="1"/>
  <c r="J58" i="1"/>
  <c r="J63" i="1"/>
  <c r="J62" i="1"/>
  <c r="J105" i="1"/>
  <c r="J86" i="1"/>
  <c r="J67" i="1"/>
  <c r="G24" i="1"/>
  <c r="A24" i="1"/>
  <c r="J106" i="1" l="1"/>
  <c r="G26" i="1"/>
  <c r="A27" i="1" s="1"/>
  <c r="A26" i="1"/>
  <c r="J40" i="1"/>
  <c r="J44" i="1"/>
  <c r="J39" i="1"/>
  <c r="J47" i="1" s="1"/>
  <c r="J45" i="1"/>
  <c r="J42" i="1"/>
  <c r="J46" i="1"/>
  <c r="J43" i="1"/>
  <c r="J41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Vilimec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<sst xmlns="http://schemas.openxmlformats.org/spreadsheetml/2006/main" count="10443" uniqueCount="2559">
  <si>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</si>
  <si>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</si>
  <si>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</si>
  <si>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</si>
  <si>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</si>
  <si>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</si>
  <si>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</si>
  <si>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</si>
  <si>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</si>
  <si>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</si>
  <si>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</si>
  <si>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</si>
  <si>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</si>
  <si>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</si>
  <si>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</si>
  <si>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</si>
  <si>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</si>
  <si>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</si>
  <si>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</si>
  <si>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</si>
  <si>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</si>
  <si>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</si>
  <si>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</si>
  <si>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</si>
  <si>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</si>
  <si>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</si>
  <si>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</si>
  <si>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</si>
  <si>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</si>
  <si>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</si>
  <si>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</si>
  <si>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</si>
  <si>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</si>
  <si>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</si>
  <si>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</si>
  <si>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</si>
  <si>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</si>
  <si>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</si>
  <si>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</si>
  <si>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</si>
  <si>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</si>
  <si>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</si>
  <si>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</si>
  <si>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14/2021</t>
  </si>
  <si>
    <t>MĚSTSKÁ ČÁST ZLTNÍKY, 6.KVĚTNA 52/22, ZLATNÍKY 74601 OPAVA</t>
  </si>
  <si>
    <t>Stavba</t>
  </si>
  <si>
    <t>02</t>
  </si>
  <si>
    <t>STAVEBNÍ ÚPRAVY KD ZLATNÍKY - II.ETAPA</t>
  </si>
  <si>
    <t>SO 01</t>
  </si>
  <si>
    <t>OBECNÍ ÚŘAD</t>
  </si>
  <si>
    <t>SO 01EI</t>
  </si>
  <si>
    <t>ELEKTROINSTALACE</t>
  </si>
  <si>
    <t>SO 01ÚT</t>
  </si>
  <si>
    <t>ÚSTŘEDNÍ VYTÁPĚNÍ</t>
  </si>
  <si>
    <t>SO 01ZT</t>
  </si>
  <si>
    <t>ZDRAVOTECHNIKA</t>
  </si>
  <si>
    <t>KOMUNIKACE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</si>
  <si>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</si>
  <si>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</si>
  <si>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</si>
  <si>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</si>
  <si>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</si>
  <si>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</si>
  <si>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</si>
  <si>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</si>
  <si>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</si>
  <si>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</si>
  <si>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</si>
  <si>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</si>
  <si>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</si>
  <si>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</si>
  <si>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</si>
  <si>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</si>
  <si>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</si>
  <si>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</si>
  <si>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</si>
  <si>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</si>
  <si>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</si>
  <si>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</si>
  <si>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</si>
  <si>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</si>
  <si>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</si>
  <si>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</si>
  <si>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</si>
  <si>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</si>
  <si>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</si>
  <si>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</si>
  <si>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</si>
  <si>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</si>
  <si>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</si>
  <si>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</si>
  <si>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</si>
  <si>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OST</t>
  </si>
  <si>
    <t>Ostatní</t>
  </si>
  <si>
    <t>PV</t>
  </si>
  <si>
    <t>Podlahové vytápění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</si>
  <si>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</si>
  <si>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</si>
  <si>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</si>
  <si>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</si>
  <si>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</si>
  <si>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</si>
  <si>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</si>
  <si>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</si>
  <si>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</si>
  <si>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</si>
  <si>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</si>
  <si>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</si>
  <si>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</si>
  <si>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</si>
  <si>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</si>
  <si>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</si>
  <si>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</si>
  <si>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</si>
  <si>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760</t>
  </si>
  <si>
    <t>Sádrokartonové konstrukce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</si>
  <si>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</si>
  <si>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</si>
  <si>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</si>
  <si>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</si>
  <si>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</si>
  <si>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</si>
  <si>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</si>
  <si>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</si>
  <si>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</si>
  <si>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</si>
  <si>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</si>
  <si>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</si>
  <si>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</si>
  <si>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</si>
  <si>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</si>
  <si>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</si>
  <si>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</si>
  <si>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</si>
  <si>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</si>
  <si>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</si>
  <si>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</si>
  <si>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</si>
  <si>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</si>
  <si>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</si>
  <si>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M21-01</t>
  </si>
  <si>
    <t>Hromosvod</t>
  </si>
  <si>
    <t>M21-02</t>
  </si>
  <si>
    <t>Rozvaděče</t>
  </si>
  <si>
    <t>M21-03</t>
  </si>
  <si>
    <t>Kabeláž a HSV</t>
  </si>
  <si>
    <t>M21-05</t>
  </si>
  <si>
    <t>Osvětlení</t>
  </si>
  <si>
    <t>M21-06</t>
  </si>
  <si>
    <t>Zásuvky,spínače aj.</t>
  </si>
  <si>
    <t>M22-1</t>
  </si>
  <si>
    <t>CCTV</t>
  </si>
  <si>
    <t>M22-2</t>
  </si>
  <si>
    <t>Datové rozvody</t>
  </si>
  <si>
    <t>M22-3</t>
  </si>
  <si>
    <t>PZTS</t>
  </si>
  <si>
    <t>M22-5</t>
  </si>
  <si>
    <t>STA</t>
  </si>
  <si>
    <t>M22-6</t>
  </si>
  <si>
    <t>video-audio</t>
  </si>
  <si>
    <t>D96</t>
  </si>
  <si>
    <t>Přesuny suti a vybouraných hmot</t>
  </si>
  <si>
    <t>PSU</t>
  </si>
  <si>
    <t>M21-11</t>
  </si>
  <si>
    <t>VN</t>
  </si>
  <si>
    <t>ON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</si>
  <si>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</si>
  <si>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</si>
  <si>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</si>
  <si>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</si>
  <si>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</si>
  <si>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</si>
  <si>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</si>
  <si>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</si>
  <si>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</si>
  <si>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</si>
  <si>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</si>
  <si>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</si>
  <si>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</si>
  <si>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</si>
  <si>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</si>
  <si>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</si>
  <si>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</si>
  <si>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</si>
  <si>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</si>
  <si>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</si>
  <si>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</si>
  <si>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</si>
  <si>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</si>
  <si>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</si>
  <si>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</si>
  <si>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</si>
  <si>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</si>
  <si>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</si>
  <si>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</si>
  <si>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II</t>
  </si>
  <si>
    <t>Práce</t>
  </si>
  <si>
    <t>POL1_</t>
  </si>
  <si>
    <t>výkop pro zateplení  pod terénem : (5,16+12,73+1,885)*0,9</t>
  </si>
  <si>
    <t>VV</t>
  </si>
  <si>
    <t>113107305R00</t>
  </si>
  <si>
    <t>Odstranění podkladu pl. 50 m2,kam.těžené tl.5 cm</t>
  </si>
  <si>
    <t>113107520R00</t>
  </si>
  <si>
    <t>Odstranění podkladu pl. 50 m2,kam.drcené tl.20 cm</t>
  </si>
  <si>
    <t>139601102R00</t>
  </si>
  <si>
    <t>Ruční výkop jam, rýh a šachet v hornině tř. 3</t>
  </si>
  <si>
    <t>m3</t>
  </si>
  <si>
    <t>výkop pro zateplení  pod terénem : (5,16+12,73+1,885)*0,6*0,3</t>
  </si>
  <si>
    <t>162201203R00</t>
  </si>
  <si>
    <t>Vodorovné přemíst.výkopku, kolečko hor.1-4, do 10m</t>
  </si>
  <si>
    <t>zásyp pro zateplení  pod terénem : (5,16+12,73+1,885)*0,6*0,3</t>
  </si>
  <si>
    <t>162201210R00</t>
  </si>
  <si>
    <t>Příplatek za dalš.10 m, kolečko, výkop. z hor.1- 4</t>
  </si>
  <si>
    <t>Odkaz na mn. položky pořadí 5 : 7,11900</t>
  </si>
  <si>
    <t>167101201R00</t>
  </si>
  <si>
    <t>Nakládání výkopku z hor.1 ÷ 4 - ručně</t>
  </si>
  <si>
    <t>171201201R00</t>
  </si>
  <si>
    <t>Uložení sypaniny na skl.-sypanina na výšku přes 2m</t>
  </si>
  <si>
    <t>174101101R00</t>
  </si>
  <si>
    <t>Zásyp jam, rýh, šachet se zhutněním</t>
  </si>
  <si>
    <t>zásyp šachty popela : 2,1*1,5*1,5</t>
  </si>
  <si>
    <t>174101102R00</t>
  </si>
  <si>
    <t>Zásyp ruční se zhutněním</t>
  </si>
  <si>
    <t>583419023R</t>
  </si>
  <si>
    <t>Kamenivo drcené frakce  32/63 B Moravskosl. kraj</t>
  </si>
  <si>
    <t>t</t>
  </si>
  <si>
    <t>SPCM</t>
  </si>
  <si>
    <t>Specifikace</t>
  </si>
  <si>
    <t>POL3_</t>
  </si>
  <si>
    <t>zásyp šachty popela : 2,1*1,5*1,5*1,6*1,05</t>
  </si>
  <si>
    <t>281606211R00</t>
  </si>
  <si>
    <t>Nízkotlaká injektáž cihelného zdiva tl. do 40 cm INJEKTÁŽ SILAN SILOXANOVÝM INJEKTÁŽNÍM KRÉMEM</t>
  </si>
  <si>
    <t>m</t>
  </si>
  <si>
    <t>injektáž zdiva 1PP do 40 cm : (1,3+3,5+2,12+1,42+1,3)</t>
  </si>
  <si>
    <t>281606212R00</t>
  </si>
  <si>
    <t>Nízkotlaká injektáž cihelného zdiva tl. do 60 cm INJEKTÁŽ SILAN SILOXANOVÝM INJEKTÁŽNÍM KRÉMEM</t>
  </si>
  <si>
    <t>injektáž zdiva 1PP do 60 cm : (3,5+2,12+4,81*2+5,7*2+3,86+5,55)</t>
  </si>
  <si>
    <t>310236241RT1</t>
  </si>
  <si>
    <t>Zazdívka otvorů pl. 0,09 m2 cihlami, tl. zdi 30 cm s použitím suché maltové směsi</t>
  </si>
  <si>
    <t>kus</t>
  </si>
  <si>
    <t>TZB : 6</t>
  </si>
  <si>
    <t>310236251RT1</t>
  </si>
  <si>
    <t>Zazdívka otvorů pl.0, 09 m2 cihlami, tl. zdi 45 cm s použitím suché maltové směsi</t>
  </si>
  <si>
    <t>TZB : 15</t>
  </si>
  <si>
    <t>310238211RT1</t>
  </si>
  <si>
    <t>Zazdívka otvorů plochy do 1 m2 cihlami na MVC s použitím suché maltové směsi</t>
  </si>
  <si>
    <t>zazdívka oken 1.NP : 0,45*0,3*0,9*7</t>
  </si>
  <si>
    <t>0,45*0,7*0,9</t>
  </si>
  <si>
    <t>0,9*0,45*1,5*2</t>
  </si>
  <si>
    <t>310239211RT2</t>
  </si>
  <si>
    <t>Zazdívka otvorů plochy do 4 m2 cihlami na MVC s použitím suché maltové směsi</t>
  </si>
  <si>
    <t>zazdívka oken 1.NP : (1,8*2,7-1*2)*0,45</t>
  </si>
  <si>
    <t>doplnění atiky vstupu : (4,155)*0,45*0,8</t>
  </si>
  <si>
    <t>317121047RT2</t>
  </si>
  <si>
    <t>Překlad nenosný pórobeton, světlost otv. do 105 cm překlad nenosný NEP 10 P4,4 124 x 24,9 x 10 cm</t>
  </si>
  <si>
    <t>překlad P12-P20 : 9</t>
  </si>
  <si>
    <t>317121047RT4</t>
  </si>
  <si>
    <t>Překlad nenosný pórobeton, světlost otv. do 105 cm překlad nenosný NEP 15 P4,4 124 x 24,9 x 15 cm</t>
  </si>
  <si>
    <t>nenosný překlad 1.PP : 1</t>
  </si>
  <si>
    <t>317121049RT2</t>
  </si>
  <si>
    <t>Překlad nenosný pórobeton, světlost otv. do 375 cm překlad nenosný NEP 10 P4,4 250 x 24,9 x 10 cm</t>
  </si>
  <si>
    <t>překlad P11 : 1</t>
  </si>
  <si>
    <t>317234410RT2</t>
  </si>
  <si>
    <t>Vyzdívka mezi nosníky cihlami pálenými na MC s použitím suché maltové směsi</t>
  </si>
  <si>
    <t>překlad P25 Ič.120 : 1,45*0,45*0,25</t>
  </si>
  <si>
    <t>překlad P21 3*Ič.200 : 3,3*0,45*0,25</t>
  </si>
  <si>
    <t>překlad P22 3*Ič.200 : 3,5*0,45*0,25</t>
  </si>
  <si>
    <t>překlad P23 3*Ič.160 : 3,5*0,45*0,25</t>
  </si>
  <si>
    <t>překlad P24 3*Ič.100 : 2,75*0,45*0,45*4</t>
  </si>
  <si>
    <t>317941121RT2</t>
  </si>
  <si>
    <t>Osazení ocelových válcovaných nosníků do č.12 včetně dodávky profilu I č.10</t>
  </si>
  <si>
    <t>překlad P24 3*Ič.100 : 2,75*3*4*8,34/1000</t>
  </si>
  <si>
    <t>317941121RT3</t>
  </si>
  <si>
    <t>Osazení ocelových válcovaných nosníků do č.12 včetně dodávky profilu I č.12</t>
  </si>
  <si>
    <t>překlad P25 Ič.120 : 1,45*3*11,1/1000</t>
  </si>
  <si>
    <t>317941123RT3</t>
  </si>
  <si>
    <t>Osazení ocelových válcovaných nosníků  č.14-22 včetně dodávky profilu I č.16</t>
  </si>
  <si>
    <t>překlad P23 3*Ič.160 : 3,5*3*17,9/1000</t>
  </si>
  <si>
    <t>317941123RT5</t>
  </si>
  <si>
    <t>Osazení ocelových válcovaných nosníků  č.14-22 včetně dodávky profilu I č.20</t>
  </si>
  <si>
    <t>překlad P21 3*Ič.200 : 3,3*3*26,2/1000</t>
  </si>
  <si>
    <t>překlad P22 3*Ič.200 : 3,5*3*26,2/1000</t>
  </si>
  <si>
    <t>319201316R00</t>
  </si>
  <si>
    <t>Vyrovnání zdiva pod omítku maltou ze SMS tl. 20 mm</t>
  </si>
  <si>
    <t>Začátek provozního součtu</t>
  </si>
  <si>
    <t xml:space="preserve">  0.02 Koupelna sv. 2,6m, ES S.02, stěny:sanační omítka KO 2000 mm , podhled KZS 100 minerál : 3*2</t>
  </si>
  <si>
    <t xml:space="preserve">  1.05 Kuchyňka sv.3,25m, ES S.03, KO za linkou, SDKI podhled : (4,3+0,6*2)*0,7</t>
  </si>
  <si>
    <t xml:space="preserve">  1.06 Úklidová místnost sv.3,25m, ES S.03, KO 1200 mm, SDKI podhled : (1,5*2+0,95*2-0,7)*1,2</t>
  </si>
  <si>
    <t xml:space="preserve">  1.08 Umyývárna muži - veřejnost sv.3,25m, ES S.03, KO 1200 mm, SDKI podhled : (1,6*2+1,3-0,7*2)*1,2</t>
  </si>
  <si>
    <t xml:space="preserve">  1.09 WC muži-veřejnost sv.3,25m, ES S.03, KO 1200 mm, SDKI podhled : (0,9*2+1,3)*1,2</t>
  </si>
  <si>
    <t xml:space="preserve">  1.10 Umývárna zaměstanci sv.3,25m, ES S.03, KO 1200 mm, SDKI podhled : (1,6*2+1,3-0,7)*1,2</t>
  </si>
  <si>
    <t xml:space="preserve">  1.11 WC zaměstanci sv.3,25m, ES S.03, KO 1200 mm, SDKI podhled : (0,9*2+1,3)*1,2</t>
  </si>
  <si>
    <t xml:space="preserve">  1.12 WC ženy/invalidé-veřejnost sv.3,25m, ES S.03, KO 1200 mm, SDKI podhled : (1,7*2+1,6*2-0,9)*1,2</t>
  </si>
  <si>
    <t xml:space="preserve">  Mezisoučet</t>
  </si>
  <si>
    <t>Konec provozního součtu</t>
  </si>
  <si>
    <t>omítka hladká pod obklad : 37,45</t>
  </si>
  <si>
    <t>319201317R00</t>
  </si>
  <si>
    <t>Vyrovnání zdiva pod omítku maltou ze SMS tl. 30 mm</t>
  </si>
  <si>
    <t>opravy hydroizolace vnější svislé : (2,1*1,5+1*2+1*1)</t>
  </si>
  <si>
    <t>331231114RT2</t>
  </si>
  <si>
    <t>Zdivo pilířů cihelné z CP 29 P15 na MVC s použitím suché maltové směsi</t>
  </si>
  <si>
    <t>pilíře u překladů P24 : 0,45*0,45*3,2*3</t>
  </si>
  <si>
    <t>340236211RT2</t>
  </si>
  <si>
    <t>Zazdívka otvorů pl.0,09 m2 cihlami, tl.zdi do 10cm s použitím suché maltové směsi</t>
  </si>
  <si>
    <t>TZB : 10</t>
  </si>
  <si>
    <t>340236212RT2</t>
  </si>
  <si>
    <t>Zazdívka otvorů pl.0,09m2,cihlami tl.zdi nad 10 cm s použitím suché maltové směsi</t>
  </si>
  <si>
    <t>TZB : 30</t>
  </si>
  <si>
    <t>340239211RT2</t>
  </si>
  <si>
    <t>Zazdívka otvorů pl.4 m2,cihlami tl.zdi do 10 cm s použitím suché maltové směsi</t>
  </si>
  <si>
    <t>nika 1.NP : 1*2,1</t>
  </si>
  <si>
    <t>dveře 1.NP : 1,4*3,5-1*2,1</t>
  </si>
  <si>
    <t>342255024R00</t>
  </si>
  <si>
    <t>Příčky z desek pórobetonových tl. 10 cm</t>
  </si>
  <si>
    <t>příčky 100 mm 1.NP : (5,55)*3,5-1,5*2,1</t>
  </si>
  <si>
    <t>(1,8)*3,5-1,6</t>
  </si>
  <si>
    <t>(5,7+4,3*3+1+1,6+1,1)*3,5-1,8-1,6*2-1,4*4</t>
  </si>
  <si>
    <t>342255028R00</t>
  </si>
  <si>
    <t>Příčky z desek pórobetonových tl. 15 cm</t>
  </si>
  <si>
    <t>příčky 150 mm 1.PP : (1,3)*2,8-1,15*2,1</t>
  </si>
  <si>
    <t>příčky 150 mm 1.NP : (1,9)*3,5</t>
  </si>
  <si>
    <t>342668111R00</t>
  </si>
  <si>
    <t>Těsnění styku příčky se stáv. konstrukcí PU pěnou</t>
  </si>
  <si>
    <t>příčky 100 mm 1.NP : (5,55)</t>
  </si>
  <si>
    <t>(1,8)</t>
  </si>
  <si>
    <t>(5,7+4,3*3+1+1,6+1,1)</t>
  </si>
  <si>
    <t>příčky 150 mm 1.PP : (1,3)</t>
  </si>
  <si>
    <t>příčky 150 mm 1.NP : (1,9)</t>
  </si>
  <si>
    <t>342948111R00</t>
  </si>
  <si>
    <t>Ukotvení příček k cihel.konstr. kotvami na hmožd.</t>
  </si>
  <si>
    <t>příčky 100 mm 1.NP : 3,5*2</t>
  </si>
  <si>
    <t>3,5*2</t>
  </si>
  <si>
    <t>3,5*6</t>
  </si>
  <si>
    <t>příčky 150 mm 1.PP : 2,8*2</t>
  </si>
  <si>
    <t>příčky 150 mm 1.NP : 3,5*2</t>
  </si>
  <si>
    <t>346244312R00</t>
  </si>
  <si>
    <t>Obezdívky van a WC nádržek z desek Ytong tl. 75 mm</t>
  </si>
  <si>
    <t>0.02 Koupelna sv. 2,6m, ES S.02, stěny:sanační omítka KO 2000 mm , podhled KZS 100 minerál : 1*1,5</t>
  </si>
  <si>
    <t>1.06 Úklidová místnost sv.3,25m, ES S.03, KO 1200 mm, SDKI podhled : 1*1,5</t>
  </si>
  <si>
    <t>1.09 WC muži-veřejnost sv.3,25m, ES S.03, KO 1200 mm, SDKI podhled : 0,9*1,5</t>
  </si>
  <si>
    <t>1.11 WC zaměstanci sv.3,25m, ES S.03, KO 1200 mm, SDKI podhled : 0,9*1,5</t>
  </si>
  <si>
    <t>1.12 WC ženy/invalidé-veřejnost sv.3,25m, ES S.03, KO 1200 mm, SDKI podhled : 1*1,5</t>
  </si>
  <si>
    <t>346244361RT2</t>
  </si>
  <si>
    <t>Zazdívka rýh, potrubí, kapes cihlami tl. 6,5 cm s použitím suché maltové směsi</t>
  </si>
  <si>
    <t>346244371RT2</t>
  </si>
  <si>
    <t>Zazdívka rýh, potrubí, kapes cihlami tl. 14 cm s použitím suché maltové směsi</t>
  </si>
  <si>
    <t>TZB : 3</t>
  </si>
  <si>
    <t>346244381RT2</t>
  </si>
  <si>
    <t>Plentování ocelových nosníků výšky do 20 cm s použitím suché maltové směsi</t>
  </si>
  <si>
    <t>překlad P25 Ič.120 : 1,45*0,12*2</t>
  </si>
  <si>
    <t>překlad P21 3*Ič.200 : 3,3*0,2*2</t>
  </si>
  <si>
    <t>překlad P22 3*Ič.200 : 3,5*0,2*2</t>
  </si>
  <si>
    <t>překlad P23 3*Ič.160 : 3,5*0,16*2</t>
  </si>
  <si>
    <t>překlad P24 3*Ič.100 : 2,75*0,1*2*4</t>
  </si>
  <si>
    <t>349231811RT2</t>
  </si>
  <si>
    <t>Přizdívka ostění s ozubem z cihel, kapsy do 15 cm s použitím suché maltové směsi</t>
  </si>
  <si>
    <t>překlad P25 Ič.120 : 2,1*0,45*2</t>
  </si>
  <si>
    <t>překlad P21 3*Ič.200 : 2,1*0,45*2</t>
  </si>
  <si>
    <t>překlad P22 3*Ič.200 : 1,85*0,45*2</t>
  </si>
  <si>
    <t>překlad P23 3*Ič.160 : 1,9*0,45*2</t>
  </si>
  <si>
    <t>okna 1.NP : 0,95*0,45*2</t>
  </si>
  <si>
    <t>0,7*0,45*2*6</t>
  </si>
  <si>
    <t>349231821RT2</t>
  </si>
  <si>
    <t>Přizdívka ostění s ozubem z cihel, kapsy do 30 cm s použitím suché maltové směsi</t>
  </si>
  <si>
    <t>překlad P24 3*Ič.100 : 2,65*0,45*2</t>
  </si>
  <si>
    <t>okna 1.NP : 0,45*0,7*2*6</t>
  </si>
  <si>
    <t>0,45*0,95*2</t>
  </si>
  <si>
    <t>953943112R00</t>
  </si>
  <si>
    <t>Osazení kovových předmětů do zdiva, 5 kg / kus</t>
  </si>
  <si>
    <t>překlad P25 Ič.120 uložení : 2</t>
  </si>
  <si>
    <t>překlad P21 3*Ič.200 uložení : 2</t>
  </si>
  <si>
    <t>překlad P22 3*Ič.200 uložení : 2</t>
  </si>
  <si>
    <t>překlad P23 3*Ič.160 uložení : 2</t>
  </si>
  <si>
    <t>překlad P24 3*Ič.100 uložení : 2*4</t>
  </si>
  <si>
    <t>13615010R</t>
  </si>
  <si>
    <t>Plech hladký jakost S235  10x2000x6000</t>
  </si>
  <si>
    <t>překlad P25 Ič.120 uložení : 0,45*0,2*2*80/1000</t>
  </si>
  <si>
    <t>překlad P21 3*Ič.200 uložení : 0,45*0,3*2*80/1000</t>
  </si>
  <si>
    <t>překlad P22 3*Ič.200 uložení : 0,45*0,3*2*80/1000</t>
  </si>
  <si>
    <t>překlad P23 3*Ič.160 uložení : 0,45*0,3*2*80/1000</t>
  </si>
  <si>
    <t>překlad P24 3*Ič.100 uložení : 0,45*0,2*2*4*80/1000</t>
  </si>
  <si>
    <t>411387531R00</t>
  </si>
  <si>
    <t>Zabetonování otvorů 0,25 m2 ve stropech a klenbách</t>
  </si>
  <si>
    <t>601016193R00</t>
  </si>
  <si>
    <t xml:space="preserve">Penetrace hloubková stropů </t>
  </si>
  <si>
    <t>Odkaz na mn. položky pořadí 52 : 56,43000</t>
  </si>
  <si>
    <t>602016121RT5</t>
  </si>
  <si>
    <t>Omítka stěn sanační WTA, ručně tloušťka vrstvy 20 mm hrubá</t>
  </si>
  <si>
    <t>Odkaz na mn. položky pořadí 60 : 135,38650</t>
  </si>
  <si>
    <t>602016193R00</t>
  </si>
  <si>
    <t>Penetrace hloubková stěn</t>
  </si>
  <si>
    <t>oprava stávajících omítek stěn štuková omítka 1.NP : 176,342</t>
  </si>
  <si>
    <t>štuková omítka nových příček na porobeton 1.NP : 168,5</t>
  </si>
  <si>
    <t>610991111R00</t>
  </si>
  <si>
    <t>Zakrývání výplní vnitřních otvorů</t>
  </si>
  <si>
    <t>D01 vchodové hliníkové dveře : (2,43*2,65)*1</t>
  </si>
  <si>
    <t>O01 okno plastové francouzské bezepčnostní zasklení : (2,43*2,65)*1</t>
  </si>
  <si>
    <t>O02 okno plastové francouzské bezepčnostní zasklení : (2,43*2,65)*1</t>
  </si>
  <si>
    <t>O03 okno plastové francouzské bezepčnostní zasklení : (2,43*2,65)*1</t>
  </si>
  <si>
    <t>O49 okno plastové bezepčnostní zasklení : (3*1,9)*1</t>
  </si>
  <si>
    <t>O04 okno plastové sklo neprůhledné : (0,6*1,6)*1</t>
  </si>
  <si>
    <t>O05 okno plastové sklo neprůhledné : (0,6*1,6)*1</t>
  </si>
  <si>
    <t>O06 okno plastové sklo neprůhledné : (0,6*1,6)*1</t>
  </si>
  <si>
    <t>O07 okno plastové sklo neprůhledné : (0,6*1,6)*1</t>
  </si>
  <si>
    <t>O08 okno plastové sklo neprůhledné : (0,6*1,6)*1</t>
  </si>
  <si>
    <t>O09 okno plastové sklo neprůhledné : (0,6*1,6)*1</t>
  </si>
  <si>
    <t>D14 vchodové plastové dveře : (1,2*2,8)*1</t>
  </si>
  <si>
    <t>O10 okno plastové, vnitřní žaluzie : (3*1,85)*1</t>
  </si>
  <si>
    <t>O15 okno plastové bezepčnostní zasklení : (1*2)*1</t>
  </si>
  <si>
    <t>O25 okno plastové : (0,6*0,6)*1</t>
  </si>
  <si>
    <t>O26 okno plastové : (0,6*0,6)*1</t>
  </si>
  <si>
    <t>D15 vchodové plastové dveře : (1,15*2,1)*1</t>
  </si>
  <si>
    <t>D16 vchodové plastové dveře : (1,15*2,1)*1</t>
  </si>
  <si>
    <t>O27 okno plastové : (0,9*0,75)*1</t>
  </si>
  <si>
    <t>O28 okno plastové : (0,9*0,6)*1</t>
  </si>
  <si>
    <t>610991001R00</t>
  </si>
  <si>
    <t>Začišťovací okenní lišta pro vnitř.omítku tl. 6 mm</t>
  </si>
  <si>
    <t xml:space="preserve">  D01 vchodové hliníkové dveře : (2,43+2,65*2)*1</t>
  </si>
  <si>
    <t xml:space="preserve">  O01 okno plastové francouzské bezepčnostní zasklení : (2,43+2,65*2)*1</t>
  </si>
  <si>
    <t xml:space="preserve">  O02 okno plastové francouzské bezepčnostní zasklení : (2,43+2,65*2)*1</t>
  </si>
  <si>
    <t xml:space="preserve">  O03 okno plastové francouzské bezepčnostní zasklení : (2,43+2,65*2)*1</t>
  </si>
  <si>
    <t xml:space="preserve">  O49 okno plastové bezepčnostní zasklení : (3+1,9*2)*1</t>
  </si>
  <si>
    <t xml:space="preserve">  O04 okno plastové sklo neprůhledné : (0,6+1,6*2)*1</t>
  </si>
  <si>
    <t xml:space="preserve">  O05 okno plastové sklo neprůhledné : (0,6+1,6*2)*1</t>
  </si>
  <si>
    <t xml:space="preserve">  O06 okno plastové sklo neprůhledné : (0,6+1,6*2)*1</t>
  </si>
  <si>
    <t xml:space="preserve">  O07 okno plastové sklo neprůhledné : (0,6+1,6*2)*1</t>
  </si>
  <si>
    <t xml:space="preserve">  O08 okno plastové sklo neprůhledné : (0,6+1,6*2)*1</t>
  </si>
  <si>
    <t xml:space="preserve">  O09 okno plastové sklo neprůhledné : (0,6+1,6*2)*1</t>
  </si>
  <si>
    <t xml:space="preserve">  D14 vchodové plastové dveře : (1,2+2,8*2)*1</t>
  </si>
  <si>
    <t xml:space="preserve">  O10 okno plastové, vnitřní žaluzie : (3+1,85*2)*1</t>
  </si>
  <si>
    <t xml:space="preserve">  O15 okno plastové bezepčnostní zasklení : (1+2*2)*1</t>
  </si>
  <si>
    <t xml:space="preserve">  O25 okno plastové : (0,6+0,6*2)*1</t>
  </si>
  <si>
    <t xml:space="preserve">  O26 okno plastové : (0,6+0,6*2)*1</t>
  </si>
  <si>
    <t xml:space="preserve">  D15 vchodové plastové dveře : (1,15+2,1*2)*1</t>
  </si>
  <si>
    <t xml:space="preserve">  D16 vchodové plastové dveře : (1,15+2,1*2)*1</t>
  </si>
  <si>
    <t xml:space="preserve">  O27 okno plastové : (0,9+0,75*2)*1</t>
  </si>
  <si>
    <t xml:space="preserve">  O28 okno plastové : (0,9+0,6*2)*1</t>
  </si>
  <si>
    <t>fasádní otvory : 97,82</t>
  </si>
  <si>
    <t>vnitřní otvory : (2,8+2,1*2)*2</t>
  </si>
  <si>
    <t>(1+2,1*2)*2</t>
  </si>
  <si>
    <t>611403399R00</t>
  </si>
  <si>
    <t>Hrubá výplň rýh maltou ve stropech</t>
  </si>
  <si>
    <t>omítka štuková stropů 1.PP TZB : 56,43*0,08</t>
  </si>
  <si>
    <t>611421311R00</t>
  </si>
  <si>
    <t>Oprava váp.omítek stropů do 30% plochy - hrubých</t>
  </si>
  <si>
    <t xml:space="preserve">  0.01 Zádveří sv. 2,6m, ES S.02, stěny:sanační omítka, podhled KZS 100 minerál : 3,04</t>
  </si>
  <si>
    <t xml:space="preserve">  0.02 Koupelna sv. 2,6m, ES S.02, stěny:sanační omítka KO 2000 mm , podhled KZS 100 minerál : 4,55</t>
  </si>
  <si>
    <t xml:space="preserve">  0.03 Místnost s plynovými kotli sv. 2,6m, BP S.01, stěny:sanační omítka, podhled KZS 100 minerál : 27,42</t>
  </si>
  <si>
    <t xml:space="preserve">  0.04 Sklad sv. 2,6m, BP S.01, stěny:sanační omítka, podhled KZS 100 minerál : 21,42</t>
  </si>
  <si>
    <t>omítka štuková stropů 1.PP : 56,43</t>
  </si>
  <si>
    <t>611471411R00</t>
  </si>
  <si>
    <t>Úprava stropů aktivovaným štukem tl. 2 - 3 mm</t>
  </si>
  <si>
    <t>KZS  stropů minerál 100 mm 1.PP : 56,43</t>
  </si>
  <si>
    <t>612403399R00</t>
  </si>
  <si>
    <t>Hrubá výplň rýh ve stěnách maltou</t>
  </si>
  <si>
    <t xml:space="preserve">  omítka hladká pod obklad : 37,45</t>
  </si>
  <si>
    <t xml:space="preserve">  štuková omítka stěn 1.PP : 0,965</t>
  </si>
  <si>
    <t xml:space="preserve">  sanační štuková omítka 1.PP : 135,3865</t>
  </si>
  <si>
    <t xml:space="preserve">  oprava stávajících omítek stěn štuková omítka 1.NP : 176,342</t>
  </si>
  <si>
    <t xml:space="preserve">  štuková omítka nových příček na porobeton 1.NP : 168,5</t>
  </si>
  <si>
    <t>TZB : 518,6435*0,08</t>
  </si>
  <si>
    <t>612409991RT2</t>
  </si>
  <si>
    <t>Začištění omítek kolem oken,dveří apod. s použitím suché maltové směsi</t>
  </si>
  <si>
    <t>štuková omítka ostění fasádní otvory : 114,62</t>
  </si>
  <si>
    <t>štuková omítka vnitřní otvory 1.PP : (0,99+2,1*2+1,29+2,015*2+1,03+2,05*2)*2</t>
  </si>
  <si>
    <t>štuková omítka vnitřní otvory 1.NP : (2,8+2,1*2+1,4+2,1*2+1+2,1*2)*2</t>
  </si>
  <si>
    <t>(1,5+2,1*2)*2</t>
  </si>
  <si>
    <t>vnitřní dveře : 5*2*8</t>
  </si>
  <si>
    <t xml:space="preserve">  0.01 Zádveří sv. 2,6m, ES S.02, stěny:sanační omítka, podhled KZS 100 minerál : (2,12*2+1,3)</t>
  </si>
  <si>
    <t xml:space="preserve">  0.02 Koupelna sv. 2,6m, ES S.02, stěny:sanační omítka KO 2000 mm , podhled KZS 100 minerál : (3,5*2+1,3*2)</t>
  </si>
  <si>
    <t xml:space="preserve">  0.03 Místnost s plynovými kotli sv. 2,6m, BP S.01, stěny:sanační omítka, podhled KZS 100 minerál : (4,81*2+5,7*2)</t>
  </si>
  <si>
    <t xml:space="preserve">  0.04 Sklad sv. 2,6m, BP S.01, stěny:sanační omítka, podhled KZS 100 minerál : (3,86*2+5,55*2)</t>
  </si>
  <si>
    <t>nad difúzní lištou : 54,98</t>
  </si>
  <si>
    <t xml:space="preserve">  0.02 Koupelna sv. 2,6m, ES S.02, stěny:sanační omítka KO 2000 mm , podhled KZS 100 minerál : 3+2*2</t>
  </si>
  <si>
    <t xml:space="preserve">  1.05 Kuchyňka sv.3,25m, ES S.03, KO za linkou, SDKI podhled : (4,3+0,6*2)*2+0,7*2</t>
  </si>
  <si>
    <t xml:space="preserve">  1.06 Úklidová místnost sv.3,25m, ES S.03, KO 1200 mm, SDKI podhled : (1,5*2+0,95*2-0,7)</t>
  </si>
  <si>
    <t xml:space="preserve">  1.08 Umyývárna muži - veřejnost sv.3,25m, ES S.03, KO 1200 mm, SDKI podhled : (1,6*2+1,3-0,7*2)</t>
  </si>
  <si>
    <t xml:space="preserve">  1.09 WC muži-veřejnost sv.3,25m, ES S.03, KO 1200 mm, SDKI podhled : (0,9*2+1,3)</t>
  </si>
  <si>
    <t xml:space="preserve">  1.10 Umývárna zaměstanci sv.3,25m, ES S.03, KO 1200 mm, SDKI podhled : (1,6*2+1,3-0,7)</t>
  </si>
  <si>
    <t xml:space="preserve">  1.11 WC zaměstanci sv.3,25m, ES S.03, KO 1200 mm, SDKI podhled : (0,9*2+1,3)</t>
  </si>
  <si>
    <t xml:space="preserve">  1.12 WC ženy/invalidé-veřejnost sv.3,25m, ES S.03, KO 1200 mm, SDKI podhled : (1,7*2+1,6*2-0,9)</t>
  </si>
  <si>
    <t>kolem keramického obkladu : 42,4</t>
  </si>
  <si>
    <t xml:space="preserve">  0.01 Zádveří sv. 2,6m, ES S.02, stěny:sanační omítka, podhled KZS 100 minerál : (2,12*2+1,3*2)</t>
  </si>
  <si>
    <t xml:space="preserve">  1.01 Zádveří sv.3,25m, ES S.19, SDK podhled : (2,8*2+5,55*2)</t>
  </si>
  <si>
    <t xml:space="preserve">  1.02 Kancelář úřadu sv.3,25m, ES S.03, SDK podhled : (5,61*2+5,7*2+0,8*2)</t>
  </si>
  <si>
    <t xml:space="preserve">  1.03 Chodba sv.3,25m, ES S.03, SDK podhled : (1,4*2+5,7*2+2,7*2+0,95*2)</t>
  </si>
  <si>
    <t xml:space="preserve">  1.04 Zasedací místnost sv.3,25m, ES S.19, SDK podhled : (8,61*2+5,55*2)</t>
  </si>
  <si>
    <t xml:space="preserve">  1.05 Kuchyňka sv.3,25m, ES S.03, KO za linkou, SDKI podhled : (4,3*2+1,85*2)</t>
  </si>
  <si>
    <t xml:space="preserve">  1.06 Úklidová místnost sv.3,25m, ES S.03, KO 1200 mm, SDKI podhled : (1,5*2+0,95*2)</t>
  </si>
  <si>
    <t xml:space="preserve">  1.07 Archív sv.3,25m, ES S.03, SDK podhled : (1,7*2+1*2)</t>
  </si>
  <si>
    <t xml:space="preserve">  1.08 Umyývárna muži - veřejnost sv.3,25m, ES S.03, KO 1200 mm, SDKI podhled : (1,6*2+1,3*2)</t>
  </si>
  <si>
    <t xml:space="preserve">  1.09 WC muži-veřejnost sv.3,25m, ES S.03, KO 1200 mm, SDKI podhled : (0,9*2+1,3*2)</t>
  </si>
  <si>
    <t xml:space="preserve">  1.10 Umývárna zaměstanci sv.3,25m, ES S.03, KO 1200 mm, SDKI podhled : (1,6*2+1,3*2)</t>
  </si>
  <si>
    <t xml:space="preserve">  1.11 WC zaměstanci sv.3,25m, ES S.03, KO 1200 mm, SDKI podhled : (0,9*2+1,3*2)</t>
  </si>
  <si>
    <t xml:space="preserve">  1.12 WC ženy/invalidé-veřejnost sv.3,25m, ES S.03, KO 1200 mm, SDKI podhled : (1,7*2+1,6*2)</t>
  </si>
  <si>
    <t>u soklu místností : 156,78</t>
  </si>
  <si>
    <t>612421626R00</t>
  </si>
  <si>
    <t>Omítka vnitřní zdiva, MVC, hladká</t>
  </si>
  <si>
    <t>612421637R00</t>
  </si>
  <si>
    <t>Omítka vnitřní zdiva, MVC, štuková</t>
  </si>
  <si>
    <t xml:space="preserve">  0.01 Zádveří sv. 2,6m, ES S.02, stěny:sanační omítka, podhled KZS 100 minerál : 1,3*2,6-1,15*2,1</t>
  </si>
  <si>
    <t>štuková omítka stěn 1.PP : 0,965</t>
  </si>
  <si>
    <t>612421311R00</t>
  </si>
  <si>
    <t>Oprava vápen.omítek stěn do 30 % pl. - hrubých</t>
  </si>
  <si>
    <t xml:space="preserve">  1.01 Zádveří sv.3,25m, ES S.19, SDK podhled : (2,8*2+5,55)*3,25-2,8*2,1-2,43*2,65-1*2</t>
  </si>
  <si>
    <t xml:space="preserve">  1.02 Kancelář úřadu sv.3,25m, ES S.03, SDK podhled : (5,61*2+5,7*2+0,8*2)*3,25-3*1,85-2,8*2,1</t>
  </si>
  <si>
    <t xml:space="preserve">  1.03 Chodba sv.3,25m, ES S.03, SDK podhled : (1,4*2+2)*3,25-1*2,1-1,2*2,8</t>
  </si>
  <si>
    <t xml:space="preserve">  1.04 Zasedací místnost sv.3,25m, ES S.19, SDK podhled : (8,61*2+5,55)*3,25-2,43*2,65*3-3*1,9-1*2,1</t>
  </si>
  <si>
    <t xml:space="preserve">  1.05 Kuchyňka sv.3,25m, ES S.03, KO za linkou, SDKI podhled : (4,3+1,85)*3,25-0,6*1,6</t>
  </si>
  <si>
    <t xml:space="preserve">  1.06 Úklidová místnost sv.3,25m, ES S.03, KO 1200 mm, SDKI podhled : 0,95*2,05-0,6*1,6</t>
  </si>
  <si>
    <t xml:space="preserve">  1.09 WC muži-veřejnost sv.3,25m, ES S.03, KO 1200 mm, SDKI podhled : 1,3*2,05-0,6*1,6</t>
  </si>
  <si>
    <t xml:space="preserve">  1.10 Umývárna zaměstanci sv.3,25m, ES S.03, KO 1200 mm, SDKI podhled : 1,6*2,05-0,6*1,6</t>
  </si>
  <si>
    <t xml:space="preserve">  1.11 WC zaměstanci sv.3,25m, ES S.03, KO 1200 mm, SDKI podhled : (0,9+1,3)*2,05-0,6*1,6</t>
  </si>
  <si>
    <t xml:space="preserve">  1.12 WC ženy/invalidé-veřejnost sv.3,25m, ES S.03, KO 1200 mm, SDKI podhled : 1,7*2,05-0,6*1,6</t>
  </si>
  <si>
    <t>oprava stávajících omítek stěn 1.NP : 176,342</t>
  </si>
  <si>
    <t>612421331RT2</t>
  </si>
  <si>
    <t>Oprava vápen.omítek stěn do 30 % pl. - štukových s použitím suché maltové směsi</t>
  </si>
  <si>
    <t xml:space="preserve">  0.05 Sklad sv. 3,95m, bet.potěr stávající, stěny:stávající opravená omítka, podhled KZS 100 minerál : (6,25*2+0,45*2+5,7*2)*3,95-1,8</t>
  </si>
  <si>
    <t>oprava štukové omítky stěn 1.PP : 96,16</t>
  </si>
  <si>
    <t>612425931RT2</t>
  </si>
  <si>
    <t>Omítka vápenná vnitřního ostění - štuková s použitím suché maltové směsi</t>
  </si>
  <si>
    <t>štuková omítka ostění fasádní otvory : 97,82*0,45</t>
  </si>
  <si>
    <t>štuková omítka vnitřní otvory 1.PP : (1,03+2,05*2)*0,45</t>
  </si>
  <si>
    <t>štuková omítka vnitřní otvory 1.NP : (2,8+2,1*2+1,4+2,1*2+1+2,1*2)*0,45</t>
  </si>
  <si>
    <t>(1,5+2,1*2)*0,15</t>
  </si>
  <si>
    <t>612434133RT1</t>
  </si>
  <si>
    <t>Omítkový sanač.syst.WTA,vnitřní,3vrst.</t>
  </si>
  <si>
    <t xml:space="preserve">  0.01 Zádveří sv. 2,6m, ES S.02, stěny:sanační omítka, podhled KZS 100 minerál : (2,12*2+1,3)*2,6-0,6*0,6-1,8</t>
  </si>
  <si>
    <t xml:space="preserve">  0.02 Koupelna sv. 2,6m, ES S.02, stěny:sanační omítka KO 2000 mm , podhled KZS 100 minerál : (3,5*2+1,3*2)*2,6+3,5*0,6-0,6*0,6-1,4</t>
  </si>
  <si>
    <t xml:space="preserve">  0.03 Místnost s plynovými kotli sv. 2,6m, BP S.01, stěny:sanační omítka, podhled KZS 100 minerál : (4,81*2+5,7*2)*2,6-0,9*0,75-1,15*2,1</t>
  </si>
  <si>
    <t xml:space="preserve">  0.04 Sklad sv. 2,6m, BP S.01, stěny:sanační omítka, podhled KZS 100 minerál : (3,86*2+5,55*2)*2,6-1,03*2,05-0,9*0,6</t>
  </si>
  <si>
    <t>sanační štuková omítka 1.PP : 135,3865</t>
  </si>
  <si>
    <t>612471411RT2</t>
  </si>
  <si>
    <t>Úprava vnitřních stěn aktivovaným štukem s použitím suché maltové směsi</t>
  </si>
  <si>
    <t xml:space="preserve">  1.01 Zádveří sv.3,25m, ES S.19, SDK podhled : 5,55*3,25-1,5*2,1</t>
  </si>
  <si>
    <t xml:space="preserve">  1.02 Kancelář úřadu sv.3,25m, ES S.03, SDK podhled : 5,7*3,25-1,6</t>
  </si>
  <si>
    <t xml:space="preserve">  1.03 Chodba sv.3,25m, ES S.03, SDK podhled : (5,7*2+2,7*2+0,95*2)*3,25-1,8-1,6*3-1,4*2</t>
  </si>
  <si>
    <t xml:space="preserve">  1.04 Zasedací místnost sv.3,25m, ES S.19, SDK podhled : 5,55*3,25-1,5*2,1</t>
  </si>
  <si>
    <t xml:space="preserve">  1.05 Kuchyňka sv.3,25m, ES S.03, KO za linkou, SDKI podhled : (4,3+1,85)*3,25-1,6</t>
  </si>
  <si>
    <t xml:space="preserve">  1.06 Úklidová místnost sv.3,25m, ES S.03, KO 1200 mm, SDKI podhled : (1,5*2+0,95)*2,05-0,7*0,8</t>
  </si>
  <si>
    <t xml:space="preserve">  1.07 Archív sv.3,25m, ES S.03, SDK podhled : (1,7*2+1*2)*3,25-1,4</t>
  </si>
  <si>
    <t xml:space="preserve">  1.08 Umyývárna muži - veřejnost sv.3,25m, ES S.03, KO 1200 mm, SDKI podhled : (1,6*2+1,3)*2,05-0,7*0,8*2</t>
  </si>
  <si>
    <t xml:space="preserve">  1.09 WC muži-veřejnost sv.3,25m, ES S.03, KO 1200 mm, SDKI podhled : (0,9*2)*2,05</t>
  </si>
  <si>
    <t xml:space="preserve">  1.10 Umývárna zaměstanci sv.3,25m, ES S.03, KO 1200 mm, SDKI podhled : (1,6+1,3)*2,05-0,7*0,8</t>
  </si>
  <si>
    <t xml:space="preserve">  1.11 WC zaměstanci sv.3,25m, ES S.03, KO 1200 mm, SDKI podhled : 0,9*2,05</t>
  </si>
  <si>
    <t xml:space="preserve">  1.12 WC ženy/invalidé-veřejnost sv.3,25m, ES S.03, KO 1200 mm, SDKI podhled : (1,7+1,6*2)*2,05-0,9*0,8</t>
  </si>
  <si>
    <t>612473185R00</t>
  </si>
  <si>
    <t>Příplatek za zabudované omítníky v ploše stěn</t>
  </si>
  <si>
    <t>Odkaz na mn. položky pořadí 55 : 37,45000</t>
  </si>
  <si>
    <t>Odkaz na mn. položky pořadí 56 : 0,96500</t>
  </si>
  <si>
    <t>612473186R00</t>
  </si>
  <si>
    <t>Příplatek za zabudované rohovníky, stěny</t>
  </si>
  <si>
    <t>štuková omítka ostění fasádní otvory : 114,62-16,8</t>
  </si>
  <si>
    <t>štuková omítka vnitřní otvory 1.PP : (1,03+2,05*2)</t>
  </si>
  <si>
    <t>štuková omítka vnitřní otvory 1.NP : (2,8+2,1*2+1,4+2,1*2+1+2,1*2)</t>
  </si>
  <si>
    <t>svislé rohy 1.NP : 3,25*2</t>
  </si>
  <si>
    <t>612481211RU1</t>
  </si>
  <si>
    <t xml:space="preserve">Montáž výztužné sítě(perlinky)do stěrky-vnit.stěny včetně výztužné sítě a stěrkového tmelu </t>
  </si>
  <si>
    <t>uzavírací stěrka injektáže : 71,19*0,3-7,65</t>
  </si>
  <si>
    <t>622318732RV2</t>
  </si>
  <si>
    <t>Zateplovací systém mineral,fas.,desky PV 100mm zakončený stěrkou s výztužnou tkaninou, BETON</t>
  </si>
  <si>
    <t>622391002R00</t>
  </si>
  <si>
    <t>Příplatek-mtž KZS podhledu,izolant,stěrka+výzt.tk.</t>
  </si>
  <si>
    <t>Odkaz na mn. položky pořadí 65 : 56,43000</t>
  </si>
  <si>
    <t>622391121R00</t>
  </si>
  <si>
    <t>Příplatek za zapuštěné hmoždinky (STR) 6 ks/m2</t>
  </si>
  <si>
    <t>622904121R00</t>
  </si>
  <si>
    <t>Ruční čištění ocelovým kartáčem</t>
  </si>
  <si>
    <t xml:space="preserve">  injektáž zdiva 1PP do 40 cm : (1,3+3,5+2,12+1,42+1,3)</t>
  </si>
  <si>
    <t xml:space="preserve">  injektáž zdiva 1PP do 60 cm : (3,5+2,12+4,81*2+5,7*2+3,86+5,55)</t>
  </si>
  <si>
    <t>očištění zdiva injektáže : 45,69*0,3</t>
  </si>
  <si>
    <t>R-6101</t>
  </si>
  <si>
    <t>Dodávka a montáž interiérové difúzní sanační lišty 70 x 14 x 2500 mm bílá</t>
  </si>
  <si>
    <t>Vlastní</t>
  </si>
  <si>
    <t>Indiv</t>
  </si>
  <si>
    <t>0.01 Zádveří sv. 2,6m, ES S.02, stěny:sanační omítka, podhled KZS 100 minerál : (2,12*2+1,3)</t>
  </si>
  <si>
    <t>0.02 Koupelna sv. 2,6m, ES S.02, stěny:sanační omítka KO 2000 mm , podhled KZS 100 minerál : (3,5*2+1,3*2)</t>
  </si>
  <si>
    <t>0.03 Místnost s plynovými kotli sv. 2,6m, BP S.01, stěny:sanační omítka, podhled KZS 100 minerál : (4,81*2+5,7*2)</t>
  </si>
  <si>
    <t>0.04 Sklad sv. 2,6m, BP S.01, stěny:sanační omítka, podhled KZS 100 minerál : (3,86*2+5,55*2)</t>
  </si>
  <si>
    <t>283502542R</t>
  </si>
  <si>
    <t>Zátka minerální STR Mineral d=65 mm, tl=15 mm</t>
  </si>
  <si>
    <t>KZS  stropů minerál 100 mm 1.PP : 56,43*6*1,02</t>
  </si>
  <si>
    <t>601015187RT6</t>
  </si>
  <si>
    <t>Stěrka na podhledech silikon zatíraná, zrnitost 1,5 mm</t>
  </si>
  <si>
    <t>omítka zatíraná podhledu vstupu : (4,15*1,775)+(4,15+1,775*2)*0,3</t>
  </si>
  <si>
    <t>omítka zatíraná podhledu rampy : (11,11*1,44)+(11,11+1,44)*0,3</t>
  </si>
  <si>
    <t>601015191R00</t>
  </si>
  <si>
    <t>Podkladní nátěr stropů pod tenkovrstvé omítky</t>
  </si>
  <si>
    <t>Odkaz na mn. položky pořadí 71 : 29,43965</t>
  </si>
  <si>
    <t>602014116RT5</t>
  </si>
  <si>
    <t>Omítka jádrová soklová ručně tloušťka vrstvy 15 mm</t>
  </si>
  <si>
    <t>soklová omítka z kamenné drtě : (11,035)*1</t>
  </si>
  <si>
    <t>(7,8)*1,2</t>
  </si>
  <si>
    <t>(1,55)*1</t>
  </si>
  <si>
    <t>(3,06)*0,3</t>
  </si>
  <si>
    <t>(4,48*2)*2,6</t>
  </si>
  <si>
    <t>(4,48)*0,5</t>
  </si>
  <si>
    <t xml:space="preserve">  D16 vchodové plastové dveře : (1,15*2,1)*1</t>
  </si>
  <si>
    <t xml:space="preserve">  O27 okno plastové : (0,9*0,75)*1</t>
  </si>
  <si>
    <t xml:space="preserve">  O28 okno plastové : (0,9*0,6)*1</t>
  </si>
  <si>
    <t xml:space="preserve">  O17 okno plastové : (0,9*0,6)*1</t>
  </si>
  <si>
    <t xml:space="preserve">  O18 okno plastové : (0,9*0,6)*1</t>
  </si>
  <si>
    <t xml:space="preserve">  O19 okno plastové : (0,9*0,6)*1</t>
  </si>
  <si>
    <t xml:space="preserve">  O20 okno plastové : (0,9*0,6)*1</t>
  </si>
  <si>
    <t xml:space="preserve">  O21 okno plastové : (0,9*0,6)*1</t>
  </si>
  <si>
    <t xml:space="preserve">  O22 okno plastové : (0,9*0,6)*1</t>
  </si>
  <si>
    <t xml:space="preserve">  O23 okno plastové : (0,9*0,6)*1</t>
  </si>
  <si>
    <t xml:space="preserve">  O24 okno plastové : (0,9*0,6)*1</t>
  </si>
  <si>
    <t xml:space="preserve">  O25 okno plastové : (0,6*0,6)*1</t>
  </si>
  <si>
    <t xml:space="preserve">  O26 okno plastové : (0,6*0,6)*1</t>
  </si>
  <si>
    <t>okna a dveře : -8,67</t>
  </si>
  <si>
    <t>ostění s soklovou omítkou z kamenné drtě : 13,45*0,2</t>
  </si>
  <si>
    <t>602015191R00</t>
  </si>
  <si>
    <t>Podkladní nátěr stěn pod tenkovrstvé omítky</t>
  </si>
  <si>
    <t>Odkaz na mn. položky pořadí 94 : 42,41900</t>
  </si>
  <si>
    <t>602015193R00</t>
  </si>
  <si>
    <t>Podkladní nátěr stěn před montáží KZS a nových omítek</t>
  </si>
  <si>
    <t>zateplení XPS tl.120 mm pod terénem : (5,16+12,73+1,885)*0,5</t>
  </si>
  <si>
    <t>KZS tl.160 mm s cihelným obkladem : (5,16+12,73+1,885)*4,425</t>
  </si>
  <si>
    <t>(11,035)*4,925</t>
  </si>
  <si>
    <t xml:space="preserve">  D01 vchodové hliníkové dveře : (2,43*2,65)*1</t>
  </si>
  <si>
    <t xml:space="preserve">  O01 okno plastové francouzské bezepčnostní zasklení : (2,43*2,65)*1</t>
  </si>
  <si>
    <t xml:space="preserve">  O02 okno plastové francouzské bezepčnostní zasklení : (2,43*2,65)*1</t>
  </si>
  <si>
    <t xml:space="preserve">  O03 okno plastové francouzské bezepčnostní zasklení : (2,43*2,65)*1</t>
  </si>
  <si>
    <t xml:space="preserve">  O49 okno plastové bezepčnostní zasklení : (3*1,9)*1</t>
  </si>
  <si>
    <t xml:space="preserve">  O15 okno plastové bezepčnostní zasklení : (1*2)*1</t>
  </si>
  <si>
    <t xml:space="preserve">  O04 okno plastové sklo neprůhledné : (0,6*1,6)*1</t>
  </si>
  <si>
    <t xml:space="preserve">  O05 okno plastové sklo neprůhledné : (0,6*1,6)*1</t>
  </si>
  <si>
    <t xml:space="preserve">  O06 okno plastové sklo neprůhledné : (0,6*1,6)*1</t>
  </si>
  <si>
    <t xml:space="preserve">  O07 okno plastové sklo neprůhledné : (0,6*1,6)*1</t>
  </si>
  <si>
    <t>okna a dveře : -37,298</t>
  </si>
  <si>
    <t>ostění KZS s obkladem cihelným páskem : 57,92*0,2</t>
  </si>
  <si>
    <t>KZS tl.160 mm s zatíranou omítkou : (12,73)*3,73+1,3*2,6</t>
  </si>
  <si>
    <t xml:space="preserve">  O08 okno plastové sklo neprůhledné : (0,6*1,6)*1</t>
  </si>
  <si>
    <t xml:space="preserve">  O09 okno plastové sklo neprůhledné : (0,6*1,6)*1</t>
  </si>
  <si>
    <t xml:space="preserve">  D14 vchodové plastové dveře : (1,2*2,8)*1</t>
  </si>
  <si>
    <t xml:space="preserve">  O10 okno plastové, vnitřní žaluzie : (3*1,85)*1</t>
  </si>
  <si>
    <t xml:space="preserve">  D15 vchodové plastové dveře : (1,15*2,1)*1</t>
  </si>
  <si>
    <t>okna a dveře : -13,246</t>
  </si>
  <si>
    <t>ostění KZS s zatíranou omítkou : 26,45*0,2</t>
  </si>
  <si>
    <t>620451121R00</t>
  </si>
  <si>
    <t>Omítka cementová stěn zatřená dř.hladítkem, hladká</t>
  </si>
  <si>
    <t>620991121R00</t>
  </si>
  <si>
    <t>Zakrývání výplní vnějších otvorů z lešení</t>
  </si>
  <si>
    <t>622319513R00</t>
  </si>
  <si>
    <t>Izolace suterénu  XPS tl. 120 mm, bez PÚ</t>
  </si>
  <si>
    <t>622319135RT3</t>
  </si>
  <si>
    <t>Zatepl. systém, fasáda, EPS F 160 mm s omítkou silikon, zrno 1,5 mm</t>
  </si>
  <si>
    <t>622324135RW1</t>
  </si>
  <si>
    <t>Zatepl.systém, fasáda, EPS F 160 mm, zakončený stěrkou bez obkladu obklad keramickým páskem, 12 hmoždinek STR U/m2</t>
  </si>
  <si>
    <t>622319564R00</t>
  </si>
  <si>
    <t>Zateplovací systém, parapet, XPS tl. 40 mm</t>
  </si>
  <si>
    <t xml:space="preserve">  O49 okno plastové bezepčnostní zasklení : (3)*1</t>
  </si>
  <si>
    <t xml:space="preserve">  O04 okno plastové sklo neprůhledné : (0,6)*1</t>
  </si>
  <si>
    <t xml:space="preserve">  O05 okno plastové sklo neprůhledné : (0,6)*1</t>
  </si>
  <si>
    <t xml:space="preserve">  O06 okno plastové sklo neprůhledné : (0,6)*1</t>
  </si>
  <si>
    <t xml:space="preserve">  O07 okno plastové sklo neprůhledné : (0,6)*1</t>
  </si>
  <si>
    <t xml:space="preserve">  O08 okno plastové sklo neprůhledné : (0,6)*1</t>
  </si>
  <si>
    <t xml:space="preserve">  O09 okno plastové sklo neprůhledné : (0,6)*1</t>
  </si>
  <si>
    <t xml:space="preserve">  O10 okno plastové, vnitřní žaluzie : (3)*1</t>
  </si>
  <si>
    <t xml:space="preserve">  O15 okno plastové bezepčnostní zasklení : (1)*1</t>
  </si>
  <si>
    <t xml:space="preserve">  O25 okno plastové : (0,6)*1</t>
  </si>
  <si>
    <t xml:space="preserve">  O26 okno plastové : (0,6)*1</t>
  </si>
  <si>
    <t xml:space="preserve">  O27 okno plastové : (0,9)*1</t>
  </si>
  <si>
    <t xml:space="preserve">  O28 okno plastové : (0,9)*1</t>
  </si>
  <si>
    <t xml:space="preserve">  O01 okno plastové francouzské bezepčnostní zasklení : (2,43)*1</t>
  </si>
  <si>
    <t xml:space="preserve">  O02 okno plastové francouzské bezepčnostní zasklení : (2,43)*1</t>
  </si>
  <si>
    <t xml:space="preserve">  O03 okno plastové francouzské bezepčnostní zasklení : (2,43)*1</t>
  </si>
  <si>
    <t>XPS parapet : 20,89*0,2</t>
  </si>
  <si>
    <t>622319150RT3</t>
  </si>
  <si>
    <t>Povrchová úprava ostění s omítkou silikon, zrno 1,5 mm</t>
  </si>
  <si>
    <t>622319150RV1</t>
  </si>
  <si>
    <t>Povrchová úprava ostění stěrkou s výztužnou tkaninou</t>
  </si>
  <si>
    <t>Odkaz na mn. položky pořadí 79 : 37,61690</t>
  </si>
  <si>
    <t>622319021R00</t>
  </si>
  <si>
    <t>Zakládací sada ETICS,zaklád+okap.profil PVC</t>
  </si>
  <si>
    <t>KZS tl.160 mm s cihelným obkladem : (5,16+12,73+1,885)</t>
  </si>
  <si>
    <t>KZS tl.160 mm s zatíranou omítkou : (12,73)+1,3</t>
  </si>
  <si>
    <t>622319031R00</t>
  </si>
  <si>
    <t>Těsnicí páska mezi sokl.profilem a soklovou deskou</t>
  </si>
  <si>
    <t>zateplení XPS tl.120 mm pod terénem : (5,16+12,73+1,885)</t>
  </si>
  <si>
    <t>622319055R00</t>
  </si>
  <si>
    <t>Napojení na oplech.atiky, PVC profilem s tkaninou</t>
  </si>
  <si>
    <t>atika K05 : (1,44+1,16+12,92+12,73+5,63)</t>
  </si>
  <si>
    <t>622401931R00</t>
  </si>
  <si>
    <t>Příplatek za pracnost, celková pl. otvorů do 35%</t>
  </si>
  <si>
    <t>Odkaz na mn. položky pořadí 75 : 240,79080</t>
  </si>
  <si>
    <t>622421491R00</t>
  </si>
  <si>
    <t>Doplňky zatepl. systémů, rohová lišta s okapničkou</t>
  </si>
  <si>
    <t>omítka zatíraná podhledu vstupu : (4,15+1,775*2)</t>
  </si>
  <si>
    <t>omítka zatíraná podhledu rampy : (11,11+1,44)</t>
  </si>
  <si>
    <t>O49 okno plastové bezepčnostní zasklení : (3)*1</t>
  </si>
  <si>
    <t>O04 okno plastové sklo neprůhledné : (0,6)*1</t>
  </si>
  <si>
    <t>O05 okno plastové sklo neprůhledné : (0,6)*1</t>
  </si>
  <si>
    <t>O06 okno plastové sklo neprůhledné : (0,6)*1</t>
  </si>
  <si>
    <t>O07 okno plastové sklo neprůhledné : (0,6)*1</t>
  </si>
  <si>
    <t>O08 okno plastové sklo neprůhledné : (0,6)*1</t>
  </si>
  <si>
    <t>O09 okno plastové sklo neprůhledné : (0,6)*1</t>
  </si>
  <si>
    <t>O10 okno plastové, vnitřní žaluzie : (3)*1</t>
  </si>
  <si>
    <t>O15 okno plastové bezepčnostní zasklení : (1)*1</t>
  </si>
  <si>
    <t>O25 okno plastové : (0,6)*1</t>
  </si>
  <si>
    <t>O26 okno plastové : (0,6)*1</t>
  </si>
  <si>
    <t>O27 okno plastové : (0,9)*1</t>
  </si>
  <si>
    <t>O28 okno plastové : (0,9)*1</t>
  </si>
  <si>
    <t>D01 vchodové hliníkové dveře : (2,43)*1</t>
  </si>
  <si>
    <t>D14 vchodové plastové dveře : (1,2)*1</t>
  </si>
  <si>
    <t>D15 vchodové plastové dveře : (1,15)*1</t>
  </si>
  <si>
    <t>D16 vchodové plastové dveře : (1,15)*1</t>
  </si>
  <si>
    <t>O01 okno plastové francouzské bezepčnostní zasklení : (2,43)*1</t>
  </si>
  <si>
    <t>O02 okno plastové francouzské bezepčnostní zasklení : (2,43)*1</t>
  </si>
  <si>
    <t>O03 okno plastové francouzské bezepčnostní zasklení : (2,43)*1</t>
  </si>
  <si>
    <t>622421492R00</t>
  </si>
  <si>
    <t>Doplňky zatepl. systémů, okenní lišta s tkaninou</t>
  </si>
  <si>
    <t>D01 vchodové hliníkové dveře : (2,43+2,65*2)*1</t>
  </si>
  <si>
    <t>O01 okno plastové francouzské bezepčnostní zasklení : (2,43+2,65*2)*1</t>
  </si>
  <si>
    <t>O02 okno plastové francouzské bezepčnostní zasklení : (2,43+2,65*2)*1</t>
  </si>
  <si>
    <t>O03 okno plastové francouzské bezepčnostní zasklení : (2,43+2,65*2)*1</t>
  </si>
  <si>
    <t>O49 okno plastové bezepčnostní zasklení : (3+1,9*2)*1</t>
  </si>
  <si>
    <t>O04 okno plastové sklo neprůhledné : (0,6+1,6*2)*1</t>
  </si>
  <si>
    <t>O05 okno plastové sklo neprůhledné : (0,6+1,6*2)*1</t>
  </si>
  <si>
    <t>O06 okno plastové sklo neprůhledné : (0,6+1,6*2)*1</t>
  </si>
  <si>
    <t>O07 okno plastové sklo neprůhledné : (0,6+1,6*2)*1</t>
  </si>
  <si>
    <t>O08 okno plastové sklo neprůhledné : (0,6+1,6*2)*1</t>
  </si>
  <si>
    <t>O09 okno plastové sklo neprůhledné : (0,6+1,6*2)*1</t>
  </si>
  <si>
    <t>D14 vchodové plastové dveře : (1,2+2,8*2)*1</t>
  </si>
  <si>
    <t>O10 okno plastové, vnitřní žaluzie : (3+1,85*2)*1</t>
  </si>
  <si>
    <t>O15 okno plastové bezepčnostní zasklení : (1+2*2)*1</t>
  </si>
  <si>
    <t>O25 okno plastové : (0,6+0,6*2)*1</t>
  </si>
  <si>
    <t>O26 okno plastové : (0,6+0,6*2)*1</t>
  </si>
  <si>
    <t>D15 vchodové plastové dveře : (1,15+2,1*2)*1</t>
  </si>
  <si>
    <t>D16 vchodové plastové dveře : (1,15+2,1*2)*1</t>
  </si>
  <si>
    <t>O27 okno plastové : (0,9+0,75*2)*1</t>
  </si>
  <si>
    <t>O28 okno plastové : (0,9+0,6*2)*1</t>
  </si>
  <si>
    <t>622421493R00</t>
  </si>
  <si>
    <t>Doplňky zatepl. systémů, dilatační lišta s tkan.</t>
  </si>
  <si>
    <t>3,73+4,425</t>
  </si>
  <si>
    <t>622421494R00</t>
  </si>
  <si>
    <t>Doplňky zatepl. systémů, podparapetní lišta s tkan</t>
  </si>
  <si>
    <t>622422111R00</t>
  </si>
  <si>
    <t>Oprava vnějších omítek vápen. hladk. II, do 10 %</t>
  </si>
  <si>
    <t>622432111R00</t>
  </si>
  <si>
    <t>Omítka stěn soklová z kamenné drtě jemnozrnná</t>
  </si>
  <si>
    <t>Odkaz na mn. položky pořadí 73 : 42,41900</t>
  </si>
  <si>
    <t>622481211RU1</t>
  </si>
  <si>
    <t xml:space="preserve">Montáž výztužné sítě(perlinky)do stěrky-vněj.stěny včetně výztužné sítě a stěrkového tmelu </t>
  </si>
  <si>
    <t>622481281R00</t>
  </si>
  <si>
    <t>Přípl. za křížové vyztužení rohů otvorů - montáž</t>
  </si>
  <si>
    <t>D01 vchodové plastové dveře : (2,43*2,65)*1</t>
  </si>
  <si>
    <t>622481291R00</t>
  </si>
  <si>
    <t>Montáž výztužné lišty rohové a dilatační</t>
  </si>
  <si>
    <t>D01 vchodové hliníkové dveře : 2,65*2</t>
  </si>
  <si>
    <t>O01 okno plastové francouzské bezepčnostní zasklení : 2,65*2</t>
  </si>
  <si>
    <t>O02 okno plastové francouzské bezepčnostní zasklení : 2,65*2</t>
  </si>
  <si>
    <t>O03 okno plastové francouzské bezepčnostní zasklení : 2,65*2</t>
  </si>
  <si>
    <t>O49 okno plastové bezepčnostní zasklení : 1,9*2</t>
  </si>
  <si>
    <t>O04 okno plastové sklo neprůhledné : 1,6*2</t>
  </si>
  <si>
    <t>O05 okno plastové sklo neprůhledné : 1,6*2</t>
  </si>
  <si>
    <t>O06 okno plastové sklo neprůhledné : 1,6*2</t>
  </si>
  <si>
    <t>O07 okno plastové sklo neprůhledné : 1,6*2</t>
  </si>
  <si>
    <t>O08 okno plastové sklo neprůhledné : 1,6*2</t>
  </si>
  <si>
    <t>O09 okno plastové sklo neprůhledné : 1,6*2</t>
  </si>
  <si>
    <t>D14 vchodové plastové dveře : 2,8*2</t>
  </si>
  <si>
    <t>O10 okno plastové, vnitřní žaluzie : 3,85*2</t>
  </si>
  <si>
    <t>O15 okno plastové bezepčnostní zasklení : 2*2</t>
  </si>
  <si>
    <t>O25 okno plastové : 0,6*2</t>
  </si>
  <si>
    <t>O26 okno plastové : 0,6*2</t>
  </si>
  <si>
    <t>D15 vchodové plastové dveře : 2,1*2</t>
  </si>
  <si>
    <t>D16 vchodové plastové dveře : 2,1*2</t>
  </si>
  <si>
    <t>O27 okno plastové : 0,75*2</t>
  </si>
  <si>
    <t>O28 okno plastové : 0,6*2</t>
  </si>
  <si>
    <t>svislé rohy : 4,425*2+4,855+1,2*3+3,06*2</t>
  </si>
  <si>
    <t>622904112R00</t>
  </si>
  <si>
    <t>Očištění fasád tlakovou vodou složitost 1 - 2</t>
  </si>
  <si>
    <t>R-6201</t>
  </si>
  <si>
    <t>Odtrhová zkouška pro KZS</t>
  </si>
  <si>
    <t>kpl</t>
  </si>
  <si>
    <t>283502511R</t>
  </si>
  <si>
    <t>Profil rohový ETICS PVC se síťovinou, l=2500 mm lišta rohová PVC se síťovinou</t>
  </si>
  <si>
    <t xml:space="preserve">  D01 vchodové plastové dveře : 2,65*2</t>
  </si>
  <si>
    <t xml:space="preserve">  O01 okno plastové francouzské bezepčnostní zasklení : 2,65*2</t>
  </si>
  <si>
    <t xml:space="preserve">  O02 okno plastové francouzské bezepčnostní zasklení : 2,65*2</t>
  </si>
  <si>
    <t xml:space="preserve">  O03 okno plastové francouzské bezepčnostní zasklení : 2,65*2</t>
  </si>
  <si>
    <t xml:space="preserve">  O49 okno plastové bezepčnostní zasklení : 1,9*2</t>
  </si>
  <si>
    <t xml:space="preserve">  O04 okno plastové sklo neprůhledné : 1,6*2</t>
  </si>
  <si>
    <t xml:space="preserve">  O05 okno plastové sklo neprůhledné : 1,6*2</t>
  </si>
  <si>
    <t xml:space="preserve">  O06 okno plastové sklo neprůhledné : 1,6*2</t>
  </si>
  <si>
    <t xml:space="preserve">  O07 okno plastové sklo neprůhledné : 1,6*2</t>
  </si>
  <si>
    <t xml:space="preserve">  O08 okno plastové sklo neprůhledné : 1,6*2</t>
  </si>
  <si>
    <t xml:space="preserve">  O09 okno plastové sklo neprůhledné : 1,6*2</t>
  </si>
  <si>
    <t xml:space="preserve">  D14 vchodové plastové dveře : 2,8*2</t>
  </si>
  <si>
    <t xml:space="preserve">  O10 okno plastové, vnitřní žaluzie : 3,85*2</t>
  </si>
  <si>
    <t xml:space="preserve">  O15 okno plastové bezepčnostní zasklení : 2*2</t>
  </si>
  <si>
    <t xml:space="preserve">  O25 okno plastové : 0,6*2</t>
  </si>
  <si>
    <t xml:space="preserve">  O26 okno plastové : 0,6*2</t>
  </si>
  <si>
    <t xml:space="preserve">  D15 vchodové plastové dveře : 2,1*2</t>
  </si>
  <si>
    <t xml:space="preserve">  D16 vchodové plastové dveře : 2,1*2</t>
  </si>
  <si>
    <t xml:space="preserve">  O27 okno plastové : 0,75*2</t>
  </si>
  <si>
    <t xml:space="preserve">  O28 okno plastové : 0,6*2</t>
  </si>
  <si>
    <t xml:space="preserve">  svislé rohy : 4,425*2+4,855+1,2*3+3,06*2</t>
  </si>
  <si>
    <t>dodávka rohové lišty : 98,425*1,15/2,5</t>
  </si>
  <si>
    <t>283502541R</t>
  </si>
  <si>
    <t>Zátka polystyrenová STR EPS d=65 mm, tl=15 mm</t>
  </si>
  <si>
    <t>KZS tl.160 mm s zatíranou omítkou : 37,6169*6*1,05</t>
  </si>
  <si>
    <t>216904112R00</t>
  </si>
  <si>
    <t>Očištění tlakovou vodou zdiva stěn a rubu kleneb</t>
  </si>
  <si>
    <t>schodiště na rampu : (0,2+0,25)*1,6*6</t>
  </si>
  <si>
    <t>schodiště do suterénu : (0,167+0,265)*1,3*10</t>
  </si>
  <si>
    <t>podesty schodiště do suterénu : (1,2*1,3+1,3*1,3)</t>
  </si>
  <si>
    <t>631312611R00</t>
  </si>
  <si>
    <t>Mazanina betonová tl. 5 - 8 cm C 16/20</t>
  </si>
  <si>
    <t>betonová mazanina : 48,84*0,08</t>
  </si>
  <si>
    <t>631313611R00</t>
  </si>
  <si>
    <t>Mazanina betonová tl. 8 - 12 cm C 16/20</t>
  </si>
  <si>
    <t>podlaha rampy S.06 : 7,6*1,6*0,1</t>
  </si>
  <si>
    <t>631316115R00</t>
  </si>
  <si>
    <t>Postřik nových beton. podlah proti prvotn. vysych.</t>
  </si>
  <si>
    <t>betonová mazanina : 48,84</t>
  </si>
  <si>
    <t>podlaha rampy S.06 : 7,6*1,6</t>
  </si>
  <si>
    <t>631316231R00</t>
  </si>
  <si>
    <t>Hlazení betonových mazanin, strojně</t>
  </si>
  <si>
    <t>Odkaz na mn. položky pořadí 105 : 61,00000</t>
  </si>
  <si>
    <t>631317215R00</t>
  </si>
  <si>
    <t>Řezání dilatační spáry hl. 0-150 mm, železobeton</t>
  </si>
  <si>
    <t>0.03 Místnost s plynovými kotli sv. 2,6m, BP S.01, stěny:sanační omítka, podhled KZS 100 minerál : (4,81)</t>
  </si>
  <si>
    <t>0.04 Sklad sv. 2,6m, BP S.01, stěny:sanační omítka, podhled KZS 100 minerál : (3,86)</t>
  </si>
  <si>
    <t>podlaha rampy S.06 : 1,6*2</t>
  </si>
  <si>
    <t>631312141R00</t>
  </si>
  <si>
    <t>Doplnění rýh betonem v dosavadních mazaninách</t>
  </si>
  <si>
    <t xml:space="preserve">  demontáž výloh a dveří : (2,43*4+1,8+0,45*3+1,4+1,1*7*2)*0,45*0,1</t>
  </si>
  <si>
    <t xml:space="preserve">  bourání příček 1.NP : (1,3+0,6+0,8)*0,3*0,1</t>
  </si>
  <si>
    <t xml:space="preserve">  bourání příček 1.NP : (1,8+1,9+5,7+0,3+4,3+2,8*2+3,75)*0,3*0,1</t>
  </si>
  <si>
    <t>doplnění po bouraných příčkách : 2,11665-0,0816-0,1</t>
  </si>
  <si>
    <t>TZB : 0,5</t>
  </si>
  <si>
    <t>631319153R00</t>
  </si>
  <si>
    <t>Příplatek za přehlaz. mazanin pod povlaky tl. 12cm</t>
  </si>
  <si>
    <t>Odkaz na mn. položky pořadí 104 : 1,21600</t>
  </si>
  <si>
    <t>631319161R00</t>
  </si>
  <si>
    <t>Příplatek za konečnou úpravu mazanin tl. 8 cm</t>
  </si>
  <si>
    <t>Odkaz na mn. položky pořadí 103 : 3,90720</t>
  </si>
  <si>
    <t>631319171R00</t>
  </si>
  <si>
    <t>Příplatek za stržení povrchu mazaniny tl. 8 cm</t>
  </si>
  <si>
    <t>631319173R00</t>
  </si>
  <si>
    <t>Příplatek za stržení povrchu mazaniny tl. 12 cm</t>
  </si>
  <si>
    <t>631319181R00</t>
  </si>
  <si>
    <t>Příplatek za sklon mazaniny 15°-35°  tl. 5 - 8 cm</t>
  </si>
  <si>
    <t>631319183R00</t>
  </si>
  <si>
    <t>Příplatek za sklon mazaniny 15°-35°  tl. 8 - 12 cm</t>
  </si>
  <si>
    <t>631351101R00</t>
  </si>
  <si>
    <t>Bednění stěn, rýh a otvorů v podlahách - zřízení</t>
  </si>
  <si>
    <t>pod vnitřní parapet : (20,8-7,2)*0,2</t>
  </si>
  <si>
    <t>spádový a výrovnávací beton atiky : 36,98*0,2*2</t>
  </si>
  <si>
    <t>podlaha rampy S.06 : (7,6+1,6*2)*0,2</t>
  </si>
  <si>
    <t>631351102R00</t>
  </si>
  <si>
    <t>Bednění stěn, rýh a otvorů v podlahách -odstranění</t>
  </si>
  <si>
    <t>Odkaz na mn. položky pořadí 115 : 19,67200</t>
  </si>
  <si>
    <t>631361921RT4</t>
  </si>
  <si>
    <t>Výztuž mazanin svařovanou sítí průměr drátu  6,0, oka 100/100 mm KH30</t>
  </si>
  <si>
    <t>betonová mazanina : 48,84*4,4*1,15/1000</t>
  </si>
  <si>
    <t>podlaha rampy S.06 : 7,6*1,6*4,4*1,15/1000</t>
  </si>
  <si>
    <t>632411904R00</t>
  </si>
  <si>
    <t>Penetrace savých podkladů 0,25 l/m2</t>
  </si>
  <si>
    <t>Odkaz na mn. položky pořadí 123 : 119,97000</t>
  </si>
  <si>
    <t>632421150RV1</t>
  </si>
  <si>
    <t>Potěr samonivelační spádový,ručně zpracovaný,tl.40 mm , samoniv., pev. 30 MPa, s vlákny</t>
  </si>
  <si>
    <t xml:space="preserve">  1.02 Kancelář úřadu sv.3,25m, ES S.03, SDK podhled : 30,28</t>
  </si>
  <si>
    <t xml:space="preserve">  1.03 Chodba sv.3,25m, ES S.03, SDK podhled : 7,98+2,7*0,95</t>
  </si>
  <si>
    <t xml:space="preserve">  1.05 Kuchyňka sv.3,25m, ES S.03, KO za linkou, SDKI podhled : 7,96</t>
  </si>
  <si>
    <t xml:space="preserve">  1.06 Úklidová místnost sv.3,25m, ES S.03, KO 1200 mm, SDKI podhled : 1,43</t>
  </si>
  <si>
    <t xml:space="preserve">  1.07 Archív sv.3,25m, ES S.03, SDK podhled : 1,7</t>
  </si>
  <si>
    <t xml:space="preserve">  1.08 Umyývárna muži - veřejnost sv.3,25m, ES S.03, KO 1200 mm, SDKI podhled : 4,74</t>
  </si>
  <si>
    <t xml:space="preserve">  1.09 WC muži-veřejnost sv.3,25m, ES S.03, KO 1200 mm, SDKI podhled : 1,17</t>
  </si>
  <si>
    <t xml:space="preserve">  1.10 Umývárna zaměstanci sv.3,25m, ES S.03, KO 1200 mm, SDKI podhled : 2,08</t>
  </si>
  <si>
    <t xml:space="preserve">  1.11 WC zaměstanci sv.3,25m, ES S.03, KO 1200 mm, SDKI podhled : 1,17</t>
  </si>
  <si>
    <t xml:space="preserve">  1.12 WC ženy/invalidé-veřejnost sv.3,25m, ES S.03, KO 1200 mm, SDKI podhled : 2,72</t>
  </si>
  <si>
    <t>vyrovnávací potěr 1.NP : 63,795</t>
  </si>
  <si>
    <t>632443111R00</t>
  </si>
  <si>
    <t>Potěr CemFlow® CF 20, plocha do 100 m2, tl. 50 mm</t>
  </si>
  <si>
    <t>0.01 Zádveří sv. 2,6m, ES S.02, stěny:sanační omítka, podhled KZS 100 minerál : 3,04</t>
  </si>
  <si>
    <t>0.02 Koupelna sv. 2,6m, ES S.02, stěny:sanační omítka KO 2000 mm , podhled KZS 100 minerál : 4,55</t>
  </si>
  <si>
    <t>Mezisoučet</t>
  </si>
  <si>
    <t>1.01 Zádveří sv.3,25m, ES S.19, SDK podhled : 15,75</t>
  </si>
  <si>
    <t>1.04 Zasedací místnost sv.3,25m, ES S.19, SDK podhled : 47,79</t>
  </si>
  <si>
    <t>632443112R00</t>
  </si>
  <si>
    <t>Potěr CemFlow® CF 20, do 100 m2, přípl. zkd 5 mm</t>
  </si>
  <si>
    <t>632451024R00</t>
  </si>
  <si>
    <t>Vyrovnávací potěr MC 15, v pásu, tl. 50 mm</t>
  </si>
  <si>
    <t>pod vnitřní parapet : 13,6*0,4</t>
  </si>
  <si>
    <t xml:space="preserve">  atika : 8,73</t>
  </si>
  <si>
    <t xml:space="preserve">  (1,44+1,16+12,92+12,73)</t>
  </si>
  <si>
    <t>spádový a výrovnávací beton atiky : 36,98*0,45</t>
  </si>
  <si>
    <t>632451031R00</t>
  </si>
  <si>
    <t>Vyrovnávací potěr MC 15, v ploše, tl. 20 mm</t>
  </si>
  <si>
    <t>0.03 Místnost s plynovými kotli sv. 2,6m, BP S.01, stěny:sanační omítka, podhled KZS 100 minerál : 27,42</t>
  </si>
  <si>
    <t>0.04 Sklad sv. 2,6m, BP S.01, stěny:sanační omítka, podhled KZS 100 minerál : 21,42</t>
  </si>
  <si>
    <t>632451111R00</t>
  </si>
  <si>
    <t>Potěr pískocementový hlazený dřev. hlad. tl. 10 mm</t>
  </si>
  <si>
    <t>plocha střechy S.04 : 162,8</t>
  </si>
  <si>
    <t>plocha střechy S.05 : 7,4</t>
  </si>
  <si>
    <t>632477124R00</t>
  </si>
  <si>
    <t>Reprofil.polymercement.maltou,tl.do15 mm+penetrace</t>
  </si>
  <si>
    <t>nebourané podlahy 1.NP : 63,795*0,3</t>
  </si>
  <si>
    <t>632477125R00</t>
  </si>
  <si>
    <t>Reprofil.polymercement.maltou,tl.do20 mm+penetrace</t>
  </si>
  <si>
    <t>634601111R00</t>
  </si>
  <si>
    <t>Zaplnění dilatačních spár mazanin EPS,š.10 mm</t>
  </si>
  <si>
    <t>0.01 Zádveří sv. 2,6m, ES S.02, stěny:sanační omítka, podhled KZS 100 minerál : (2,12*2+1,3*2)</t>
  </si>
  <si>
    <t>1.01 Zádveří sv.3,25m, ES S.19, SDK podhled : (2,8*2+5,55*2)</t>
  </si>
  <si>
    <t>1.02 Kancelář úřadu sv.3,25m, ES S.03, SDK podhled : (5,61*2+5,7*2+0,8*2)</t>
  </si>
  <si>
    <t>1.03 Chodba sv.3,25m, ES S.03, SDK podhled : (1,4*2+5,7*2+2,7*2+0,95*2)</t>
  </si>
  <si>
    <t>1.04 Zasedací místnost sv.3,25m, ES S.19, SDK podhled : (8,61*2+5,55*2)</t>
  </si>
  <si>
    <t>1.05 Kuchyňka sv.3,25m, ES S.03, KO za linkou, SDKI podhled : (4,3*2+1,85*2)</t>
  </si>
  <si>
    <t>1.06 Úklidová místnost sv.3,25m, ES S.03, KO 1200 mm, SDKI podhled : (1,5*2+0,95*2)</t>
  </si>
  <si>
    <t>1.07 Archív sv.3,25m, ES S.03, SDK podhled : (1,7*2+1*2)</t>
  </si>
  <si>
    <t>1.08 Umyývárna muži - veřejnost sv.3,25m, ES S.03, KO 1200 mm, SDKI podhled : (1,6*2+1,3*2)</t>
  </si>
  <si>
    <t>1.09 WC muži-veřejnost sv.3,25m, ES S.03, KO 1200 mm, SDKI podhled : (0,9*2+1,3*2)</t>
  </si>
  <si>
    <t>1.10 Umývárna zaměstanci sv.3,25m, ES S.03, KO 1200 mm, SDKI podhled : (1,6*2+1,3*2)</t>
  </si>
  <si>
    <t>1.11 WC zaměstanci sv.3,25m, ES S.03, KO 1200 mm, SDKI podhled : (0,9*2+1,3*2)</t>
  </si>
  <si>
    <t>1.12 WC ženy/invalidé-veřejnost sv.3,25m, ES S.03, KO 1200 mm, SDKI podhled : (1,7*2+1,6*2)</t>
  </si>
  <si>
    <t>podlaha rampy S.06 : 7,6</t>
  </si>
  <si>
    <t>634601119R00</t>
  </si>
  <si>
    <t>Příplatek za dalších 50mm tl.mazaniny,š.spáry 10mm</t>
  </si>
  <si>
    <t>Odkaz na mn. položky pořadí 127 : 212,89000</t>
  </si>
  <si>
    <t>777553020R00</t>
  </si>
  <si>
    <t>Nátěr adhézní nesavého podkladu</t>
  </si>
  <si>
    <t>Odkaz na mn. položky pořadí 130 : 63,79500</t>
  </si>
  <si>
    <t>783903811R00</t>
  </si>
  <si>
    <t>Odmaštění chemickými rozpouštědly</t>
  </si>
  <si>
    <t>nebourané podlahy 1.NP : 63,795</t>
  </si>
  <si>
    <t>642942111RT3</t>
  </si>
  <si>
    <t>Osazení zárubní dveřních ocelových, pl. do 2,5 m2 včetně dodávky zárubně  70 x 197 x 11 cm</t>
  </si>
  <si>
    <t>D06 dveřní křídlo plné 700/1970 mm, bílá fólie, ocelová zárubeň : 1</t>
  </si>
  <si>
    <t>D08 dveřní křídlo plné 700/1970 mm, bílá fólie, ocelová zárubeň : 1</t>
  </si>
  <si>
    <t>D09 dveřní křídlo plné 700/1970 mm, bílá fólie, ocelová zárubeň, samozavírač : 1</t>
  </si>
  <si>
    <t>D10 dveřní křídlo plné 700/1970 mm, bílá fólie, ocelová zárubeň : 1</t>
  </si>
  <si>
    <t>D17 dveřní křídlo plné 700/1970 mm, bílá fólie, ocelová zárubeň : 1</t>
  </si>
  <si>
    <t>642942111RT4</t>
  </si>
  <si>
    <t>Osazení zárubní dveřních ocelových, pl. do 2,5 m2 včetně dodávky zárubně  80 x 197 x 11 cm</t>
  </si>
  <si>
    <t>D05 dveřní křídlo plné 800/1970 mm, bílá fólie, ocelová zárubeň : 1</t>
  </si>
  <si>
    <t>D07 dveřní křídlo plné 800/1970 mm, bílá fólie, ocelová zárubeň, samozavírač : 1</t>
  </si>
  <si>
    <t>D13 dveřní křídlo plné 800/1970 mm, bílá fólie, ocelová zárubeň : 1</t>
  </si>
  <si>
    <t>642942111RT5</t>
  </si>
  <si>
    <t>Osazení zárubní dveřních ocelových, pl. do 2,5 m2 včetně dodávky zárubně  90 x 197 x 11 cm</t>
  </si>
  <si>
    <t>D12 dveřní křídlo plné 900/1970 mm, bílá fólie, ocelová zárubeň, madlo : 1</t>
  </si>
  <si>
    <t>648991113RT6</t>
  </si>
  <si>
    <t>Osazení parapet.desek plast. a lamin. š.nad 20cm včetně dodávky plastové parapetní desky</t>
  </si>
  <si>
    <t>vnitřní parapet T01, T02, T03, T08,T09, T10 : 13,6</t>
  </si>
  <si>
    <t>941941031RT4</t>
  </si>
  <si>
    <t>Montáž lešení leh.řad.s podlahami,š.do 1 m, H 10 m lešení rámové pronajaté</t>
  </si>
  <si>
    <t xml:space="preserve">  KZS tl.160 mm s cihelným obkladem : (5,16+12,73+1,885)*4,425</t>
  </si>
  <si>
    <t xml:space="preserve">  KZS tl.160 mm s zatíranou omítkou : (12,73)*3,73+1,3*2,6</t>
  </si>
  <si>
    <t xml:space="preserve">  soklová omítka z kamenné drtě : (11,035)*1</t>
  </si>
  <si>
    <t xml:space="preserve">  (7,8)*1,2</t>
  </si>
  <si>
    <t xml:space="preserve">  (1,55)*1</t>
  </si>
  <si>
    <t xml:space="preserve">  (3,06)*0,3</t>
  </si>
  <si>
    <t xml:space="preserve">  (4,48*2)*2,6</t>
  </si>
  <si>
    <t xml:space="preserve">  (4,48)*0,5</t>
  </si>
  <si>
    <t>fasádní lešení : 186,76628</t>
  </si>
  <si>
    <t>941941191RT4</t>
  </si>
  <si>
    <t>Příplatek za každý měsíc použití lešení k pol.1031 lešení rámové pronajaté</t>
  </si>
  <si>
    <t>fasádní lešení : 186,76628*2</t>
  </si>
  <si>
    <t>941941502R00</t>
  </si>
  <si>
    <t xml:space="preserve">Doprava lešení pronaj-dovoz a odvoz sady do 250m2 </t>
  </si>
  <si>
    <t>km</t>
  </si>
  <si>
    <t>941941831RT4</t>
  </si>
  <si>
    <t>Demontáž lešení leh.řad.s podlahami,š.1 m, H 10 m lešení rámové pronajaté</t>
  </si>
  <si>
    <t>Odkaz na mn. položky pořadí 135 : 186,76628</t>
  </si>
  <si>
    <t>941955002R00</t>
  </si>
  <si>
    <t>Lešení lehké pomocné, výška podlahy do 1,9 m</t>
  </si>
  <si>
    <t>1.02 Kancelář úřadu sv.3,25m, ES S.03, SDK podhled : 30,28</t>
  </si>
  <si>
    <t>1.03 Chodba sv.3,25m, ES S.03, SDK podhled : 7,98+2,7*0,95</t>
  </si>
  <si>
    <t>1.05 Kuchyňka sv.3,25m, ES S.03, KO za linkou, SDKI podhled : 7,96</t>
  </si>
  <si>
    <t>1.06 Úklidová místnost sv.3,25m, ES S.03, KO 1200 mm, SDKI podhled : 1,43</t>
  </si>
  <si>
    <t>1.07 Archív sv.3,25m, ES S.03, SDK podhled : 1,7</t>
  </si>
  <si>
    <t>1.08 Umyývárna muži - veřejnost sv.3,25m, ES S.03, KO 1200 mm, SDKI podhled : 4,74</t>
  </si>
  <si>
    <t>1.09 WC muži-veřejnost sv.3,25m, ES S.03, KO 1200 mm, SDKI podhled : 1,17</t>
  </si>
  <si>
    <t>1.10 Umývárna zaměstanci sv.3,25m, ES S.03, KO 1200 mm, SDKI podhled : 2,08</t>
  </si>
  <si>
    <t>1.11 WC zaměstanci sv.3,25m, ES S.03, KO 1200 mm, SDKI podhled : 1,17</t>
  </si>
  <si>
    <t>1.12 WC ženy/invalidé-veřejnost sv.3,25m, ES S.03, KO 1200 mm, SDKI podhled : 2,72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</si>
  <si>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</si>
  <si>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</si>
  <si>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</si>
  <si>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</si>
  <si>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136 : 373,53256</t>
  </si>
  <si>
    <t>944944081R00</t>
  </si>
  <si>
    <t>Demontáž ochranné sítě z umělých vláken</t>
  </si>
  <si>
    <t>Odkaz na mn. položky pořadí 138 : 186,76628</t>
  </si>
  <si>
    <t>952901111R00</t>
  </si>
  <si>
    <t>Vyčištění budov o výšce podlaží do 4 m</t>
  </si>
  <si>
    <t>953941312R00</t>
  </si>
  <si>
    <t>Osazení požárního hasicího přístroje na stěnu</t>
  </si>
  <si>
    <t>953941391R00</t>
  </si>
  <si>
    <t>Revize požárního hasicího přístroje do 5 ks</t>
  </si>
  <si>
    <t>953941395R00</t>
  </si>
  <si>
    <t xml:space="preserve">Vystavení revizní zprávy-požární hasicí přístroj </t>
  </si>
  <si>
    <t>44984114R</t>
  </si>
  <si>
    <t>Přístroj hasicí práškový P6Te</t>
  </si>
  <si>
    <t>919735122R00</t>
  </si>
  <si>
    <t>Řezání stávajícího betonového krytu tl. 5 - 10 cm</t>
  </si>
  <si>
    <t>demontáž výloh a dveří : (2,43*4+1,8+0,45*3+1,4+1,1*7*2)-5</t>
  </si>
  <si>
    <t>961055111R00</t>
  </si>
  <si>
    <t>Bourání základů železobetonových</t>
  </si>
  <si>
    <t>bourání šachty popela : (2,1+1,5*2)*0,3*1,5+2,1*1,5*0,3</t>
  </si>
  <si>
    <t>962031113R00</t>
  </si>
  <si>
    <t>Bourání příček z cihel pálených plných tl. 65 mm</t>
  </si>
  <si>
    <t>bourání příček 1.NP : (1,3+0,6+0,8)*3,5-1,2</t>
  </si>
  <si>
    <t>odbourání izolační přizdívky pod terénem : (5,16+12,73+1,885)*0,5</t>
  </si>
  <si>
    <t>962031116R00</t>
  </si>
  <si>
    <t>Bourání příček z cihel pálených plných tl. 140 mm</t>
  </si>
  <si>
    <t>bourání příček 1.PP : (1,3*2)*2,8-1,2</t>
  </si>
  <si>
    <t>bourání příček 1.NP : (1,8+1,9+5,7+0,3+4,3+2,8*2+3,75)*3,5-1,2*2-1,6*2-1,2*2</t>
  </si>
  <si>
    <t>962032231R00</t>
  </si>
  <si>
    <t>Bourání zdiva z cihel pálených na MVC</t>
  </si>
  <si>
    <t>odbourání atiky vstupu : (4,155+1,755*2)*0,45*0,8</t>
  </si>
  <si>
    <t>962032314R00</t>
  </si>
  <si>
    <t>Bourání pilířů cihelných</t>
  </si>
  <si>
    <t>překlad P22 3*Ič.200 : 1,85*0,45*0,15*3</t>
  </si>
  <si>
    <t>964011221R00</t>
  </si>
  <si>
    <t>Vybourání ŽB překladů  prefa dl. 3 m, 75 kg/m</t>
  </si>
  <si>
    <t>bourání příček 1.PP : 1,2*0,15*0,15</t>
  </si>
  <si>
    <t>bourání příček 1.NP : 1,2*0,15*0,15*8</t>
  </si>
  <si>
    <t>964011231R00</t>
  </si>
  <si>
    <t>Vybourání ŽB překladů prefa dl. 3 m, 150 kg/m</t>
  </si>
  <si>
    <t>překlad P25 Ič.120 : 1,5*0,45*0,2</t>
  </si>
  <si>
    <t>překlad P22 3*Ič.200 : 3,5*0,45*0,2</t>
  </si>
  <si>
    <t>965042141R00</t>
  </si>
  <si>
    <t>Bourání mazanin betonových tl. 10 cm, nad 4 m2</t>
  </si>
  <si>
    <t>bourání bet.mazaniny 1.PP : 56,43*0,08</t>
  </si>
  <si>
    <t xml:space="preserve">  1.01 Zádveří sv.3,25m, ES S.19, SDK podhled : 15,75</t>
  </si>
  <si>
    <t xml:space="preserve">  1.04 Zasedací místnost sv.3,25m, ES S.19, SDK podhled : 47,79</t>
  </si>
  <si>
    <t>bourání bet.mazaniny 1.NP : 63,54*0,08</t>
  </si>
  <si>
    <t>bourání bet.mazaniny rampy : 7,8*1,6*0,1</t>
  </si>
  <si>
    <t>965049111R00</t>
  </si>
  <si>
    <t>Příplatek, bourání mazanin se svař. síťí tl. 10 cm</t>
  </si>
  <si>
    <t>Odkaz na mn. položky pořadí 156 : 10,84560</t>
  </si>
  <si>
    <t>965048130R00</t>
  </si>
  <si>
    <t>Dočištění povrchu po vybourání dlažeb, tmel do 30%</t>
  </si>
  <si>
    <t>odbourání nesoudržných částí 1.NP : 63,795</t>
  </si>
  <si>
    <t>965081813R00</t>
  </si>
  <si>
    <t>Bourání dlažeb terac.,čedič. tl.do 30 mm, nad 1 m2</t>
  </si>
  <si>
    <t>1.PP 0.06 WC : 1,17</t>
  </si>
  <si>
    <t>odbourání nesoudržných částí 1.NP : 63,795*0,3</t>
  </si>
  <si>
    <t>965081802R00</t>
  </si>
  <si>
    <t xml:space="preserve">Bourání soklíků z dlažeb teracových, čedičových </t>
  </si>
  <si>
    <t>bourání příček 1.NP : (1,3+0,6+0,8)*2</t>
  </si>
  <si>
    <t>bourání příček 1.NP : (1,8+1,9+5,7+0,3+4,3+2,8*2+3,75)*2</t>
  </si>
  <si>
    <t>11,83*2+12,02*2</t>
  </si>
  <si>
    <t>967031132R00</t>
  </si>
  <si>
    <t>Přisekání rovných ostění cihelných na MVC</t>
  </si>
  <si>
    <t>968061112R00</t>
  </si>
  <si>
    <t>Vyvěšení dřevěných okenních křídel pl. do 1,5 m2</t>
  </si>
  <si>
    <t>demontáž oken 1.NP : 11</t>
  </si>
  <si>
    <t>968061125R00</t>
  </si>
  <si>
    <t>Vyvěšení dřevěných dveřních křídel pl. do 2 m2</t>
  </si>
  <si>
    <t>demontáž dveří 1.PP : 3</t>
  </si>
  <si>
    <t>demontáž dveří 1.NP : 8</t>
  </si>
  <si>
    <t>968062244R00</t>
  </si>
  <si>
    <t>Vybourání dřevěných rámů oken jednoduch. pl. 1 m2</t>
  </si>
  <si>
    <t>demontáž oken 1.NP : 0,9*0,9*11</t>
  </si>
  <si>
    <t>968071112R00</t>
  </si>
  <si>
    <t>Vyvěšení, zavěšení kovových křídel oken pl. 1,5 m2</t>
  </si>
  <si>
    <t>vybourání oken 1.PP : 4</t>
  </si>
  <si>
    <t>968071125R00</t>
  </si>
  <si>
    <t>Vyvěšení, zavěšení kovových křídel dveří pl. 2 m2</t>
  </si>
  <si>
    <t>bourání šachty popela : 2</t>
  </si>
  <si>
    <t>968071126R00</t>
  </si>
  <si>
    <t>Vyvěšení, zavěšení kovových křídel dveří nad 2 m2</t>
  </si>
  <si>
    <t>demontáž dveří 1.NP : 3</t>
  </si>
  <si>
    <t>968072244R00</t>
  </si>
  <si>
    <t>Vybourání kovových rámů oken jednod. pl. 1 m2</t>
  </si>
  <si>
    <t>vybourání oken 1.PP : (0,6*0,6)*2</t>
  </si>
  <si>
    <t>(0,9*0,75)*1</t>
  </si>
  <si>
    <t>(0,9*0,6)*1</t>
  </si>
  <si>
    <t>968072455R00</t>
  </si>
  <si>
    <t>Vybourání kovových dveřních zárubní pl. do 2 m2</t>
  </si>
  <si>
    <t>demontáž dveří 1.PP : 2*3</t>
  </si>
  <si>
    <t>demontáž dveří 1.NP : 2*8</t>
  </si>
  <si>
    <t>968072456R00</t>
  </si>
  <si>
    <t>Vybourání kovových dveřních zárubní pl. nad 2 m2</t>
  </si>
  <si>
    <t>demontáž dveří 1.NP : 1,5*2,7+1,2*2,3</t>
  </si>
  <si>
    <t>968072747R00</t>
  </si>
  <si>
    <t>Vybourání kovových stěn výkladních pl. nad 4 m2</t>
  </si>
  <si>
    <t>vybourání výkladců : 2,8*2,7*4+1,8*2,7</t>
  </si>
  <si>
    <t>968095002R00</t>
  </si>
  <si>
    <t>Bourání parapetů dřevěných š. do 50 cm</t>
  </si>
  <si>
    <t>vybourání oken 1.PP : (0,6)*2</t>
  </si>
  <si>
    <t>(0,9)*1</t>
  </si>
  <si>
    <t>demontáž oken 1.NP : 0,9*11</t>
  </si>
  <si>
    <t>970031160R00</t>
  </si>
  <si>
    <t>Vrtání jádrové do zdiva cihelného do D 160 mm</t>
  </si>
  <si>
    <t>odvětrání 1.05 : 1*0,45</t>
  </si>
  <si>
    <t>odvětrání 0.03 : 1*0,45</t>
  </si>
  <si>
    <t>971033561R00</t>
  </si>
  <si>
    <t>Vybourání otv. zeď cihel. pl.1 m2, tl.60 cm, MVC</t>
  </si>
  <si>
    <t>rozšíření dveřního otvoru 1.PP : 0,3*0,45*2,1</t>
  </si>
  <si>
    <t>parapety oken 1.NP : 0,6*0,45*0,7*6</t>
  </si>
  <si>
    <t>3*0,45*0,95</t>
  </si>
  <si>
    <t>971033651R00</t>
  </si>
  <si>
    <t>Vybourání otv. zeď cihel. pl.4 m2, tl.60 cm, MVC</t>
  </si>
  <si>
    <t>překlad P21 3*Ič.200 : 2,8*0,45*2,1</t>
  </si>
  <si>
    <t>překlad P23 3*Ič.160 : 3*0,45*1,9</t>
  </si>
  <si>
    <t>vybourání výkladců : 2,8*0,45*0,8*4+1,8*0,45*0,8</t>
  </si>
  <si>
    <t>973031812R00</t>
  </si>
  <si>
    <t>Vysekání kapes pro zavázání příček tl. 10 cm</t>
  </si>
  <si>
    <t>nika 1.NP : 2,1*2</t>
  </si>
  <si>
    <t>dveře 1.NP : 3,5*2</t>
  </si>
  <si>
    <t>973031825R00</t>
  </si>
  <si>
    <t>Vysekání kapes pro zavázání zdí tl. 45 cm</t>
  </si>
  <si>
    <t>překlad P25 Ič.120 : 2,1*2</t>
  </si>
  <si>
    <t>překlad P21 3*Ič.200 : 2,1*2</t>
  </si>
  <si>
    <t>překlad P22 3*Ič.200 : 1,85*2</t>
  </si>
  <si>
    <t>překlad P23 3*Ič.160 : 1,9*2</t>
  </si>
  <si>
    <t>překlad P24 3*Ič.100 : 2,65*2</t>
  </si>
  <si>
    <t>okna 1.NP : 0,95*2</t>
  </si>
  <si>
    <t>0,7*2*6</t>
  </si>
  <si>
    <t>zazdívka oken 1.NP : 0,9*2*7</t>
  </si>
  <si>
    <t>0,9*2</t>
  </si>
  <si>
    <t>1,5*2*2</t>
  </si>
  <si>
    <t>2,7*2</t>
  </si>
  <si>
    <t>doplnění atiky vstupu : 0,8*2</t>
  </si>
  <si>
    <t>974031666R00</t>
  </si>
  <si>
    <t>Vysekání rýh zeď cihelná vtah. nosníků 15 x 25 cm</t>
  </si>
  <si>
    <t>překlad P25 Ič.120 : 1,45*3</t>
  </si>
  <si>
    <t>překlad P21 3*Ič.200 : 3,3*3</t>
  </si>
  <si>
    <t>překlad P22 3*Ič.200 : 3,5*3</t>
  </si>
  <si>
    <t>překlad P23 3*Ič.160 : 3,5*3</t>
  </si>
  <si>
    <t>974042557R00</t>
  </si>
  <si>
    <t>Vysekání rýh v podlaze betonové, 10x30 cm</t>
  </si>
  <si>
    <t>demontáž výloh a dveří : (2,43*4+1,8+0,45*3+1,4+1,1*7)-2,5</t>
  </si>
  <si>
    <t>974042559R00</t>
  </si>
  <si>
    <t>Přípl.za dalších 10 cm š.rýhy hl. 10 cm,bet.dlažba</t>
  </si>
  <si>
    <t>Odkaz na mn. položky pořadí 179 : 19,47000</t>
  </si>
  <si>
    <t>975021211R00</t>
  </si>
  <si>
    <t>Podchycení zdiva pod stropem při tl.zdi do 45 cm</t>
  </si>
  <si>
    <t>překlad P23 3*Ič.160 : 4</t>
  </si>
  <si>
    <t>975053141R00</t>
  </si>
  <si>
    <t>Víceřad.podchycení stropů do 3,5 m,do 1500 kg/m2</t>
  </si>
  <si>
    <t>překlad P21 3*Ič.200 : 4*2</t>
  </si>
  <si>
    <t>překlad P22 3*Ič.200 : 4*2</t>
  </si>
  <si>
    <t>976085411R00</t>
  </si>
  <si>
    <t>Vybourání kanal.rámů a poklopů plochy nad 0,6 m2</t>
  </si>
  <si>
    <t>bourání šachty popela : 1</t>
  </si>
  <si>
    <t>978011141R00</t>
  </si>
  <si>
    <t>Otlučení omítek vnitřních vápenných stropů do 30 %</t>
  </si>
  <si>
    <t>978013141R00</t>
  </si>
  <si>
    <t>Otlučení omítek vnitřních stěn v rozsahu do 30 %</t>
  </si>
  <si>
    <t>978013191R00</t>
  </si>
  <si>
    <t>Otlučení omítek vnitřních stěn v rozsahu do 100 %</t>
  </si>
  <si>
    <t xml:space="preserve">  0.02 Koupelna sv. 2,6m, ES S.02, stěny:sanační omítka KO 2000 mm , podhled KZS 100 minerál : 3,5*2</t>
  </si>
  <si>
    <t>omítka hladká pod obklad 1.PP : 7</t>
  </si>
  <si>
    <t xml:space="preserve">  D01 vchodové plastové dveře : (2,43+2,65*2)*1</t>
  </si>
  <si>
    <t>978021191R00</t>
  </si>
  <si>
    <t>Otlučení cementových omítek vnitřních stěn do 100%</t>
  </si>
  <si>
    <t>Odkaz na mn. položky pořadí 190 : 25,80000</t>
  </si>
  <si>
    <t>978023411R00</t>
  </si>
  <si>
    <t>Vysekání a úprava spár zdiva cihelného mimo komín.</t>
  </si>
  <si>
    <t>978036121R00</t>
  </si>
  <si>
    <t>Otlučení omítek břízolitových v rozsahu 10 %</t>
  </si>
  <si>
    <t xml:space="preserve">  D01 vchodové plastové dveře : (2,43*2,65)*1</t>
  </si>
  <si>
    <t>978059531R00</t>
  </si>
  <si>
    <t>Odsekání vnitřních obkladů stěn nad 2 m2</t>
  </si>
  <si>
    <t>odsekání obkladů 1.PP : (1*2+1,3*2-0,6)*1,5</t>
  </si>
  <si>
    <t>odsekání obkladů 1.NP : (4,3*2+1,3*2+1,9*2-0,6*3)*1,5</t>
  </si>
  <si>
    <t>978059631R00</t>
  </si>
  <si>
    <t>Odsekání vnějších obkladů stěn nad 2 m2</t>
  </si>
  <si>
    <t>odsekání alit pásků fasády : (5,16+12,73+1,885)*0,2</t>
  </si>
  <si>
    <t>(12,92)*1,5</t>
  </si>
  <si>
    <t>(1,55+0,3+1)*1,7</t>
  </si>
  <si>
    <t>(7,8)*0,2</t>
  </si>
  <si>
    <t>999281105R00</t>
  </si>
  <si>
    <t>Přesun hmot pro opravy a údržbu do výšky 6 m</t>
  </si>
  <si>
    <t>Přesun hmot</t>
  </si>
  <si>
    <t>POL7_</t>
  </si>
  <si>
    <t>711111001RZ1</t>
  </si>
  <si>
    <t>Izolace proti vlhkosti vodor. nátěr ALP za studena 1x nátěr - včetně dodávky penetračního laku ALP</t>
  </si>
  <si>
    <t>hydroizolace 1.PP : 56,43</t>
  </si>
  <si>
    <t>hydroizolace 1.NP : 63,54</t>
  </si>
  <si>
    <t>711112001RZ1</t>
  </si>
  <si>
    <t>Izolace proti vlhkosti svis. nátěr ALP, za studena 1x nátěr - včetně dodávky asfaltového laku</t>
  </si>
  <si>
    <t>vytažení hydroizolace na zdivo : 56,28*0,1</t>
  </si>
  <si>
    <t>podlaha rampy S.06 : 7,6*0,3</t>
  </si>
  <si>
    <t>711132311R00</t>
  </si>
  <si>
    <t>Prov. izolace nopovou fólií svisle, vč.uchyc.prvků</t>
  </si>
  <si>
    <t>zateplení XPS tl.120 mm pod terénem : (5,16+12,73+1,885)*0,5*1,15</t>
  </si>
  <si>
    <t>711141559RY2</t>
  </si>
  <si>
    <t>Izolace proti vlhk. vodorovná pásy přitavením 1 vrstva - včetně dod. asfalt.pásu special mineral</t>
  </si>
  <si>
    <t>Odkaz na mn. položky pořadí 193 : 132,13000</t>
  </si>
  <si>
    <t>711142559RY2</t>
  </si>
  <si>
    <t>Izolace proti vlhkosti svislá pásy přitavením 1 vrstva - včetně dod. asfalt.pásu special mineral</t>
  </si>
  <si>
    <t>Odkaz na mn. položky pořadí 194 : 14,05800</t>
  </si>
  <si>
    <t>711140102R00</t>
  </si>
  <si>
    <t>Odstr.izolace proti vlhk.vodor. pásy přitav.,2vrst</t>
  </si>
  <si>
    <t>bourání mazanin bet. 1.PP : (126,52-34,73+1,3*1,5)-39,96</t>
  </si>
  <si>
    <t>711212002R00</t>
  </si>
  <si>
    <t>Hydroizolační povlak - nátěr nebo stěrka</t>
  </si>
  <si>
    <t>hydroizolační stěrka podlahy : 17,86</t>
  </si>
  <si>
    <t>hydroizolační stěrka stěn : 33,6</t>
  </si>
  <si>
    <t>schodiště na rampu : (0,2+0,25)*1,6*6+(0,2+0,25)*0,2*6</t>
  </si>
  <si>
    <t>schodiště do suterénu : (0,167+0,265)*1,3*10+(0,167+0,265)*0,2*20</t>
  </si>
  <si>
    <t>podesty schodiště do suterénu : (1,2*1,3+1,3*1,3)+(1,2*2+1,3*2+1,3*2+1,3*2)*0,2</t>
  </si>
  <si>
    <t>711212123R00</t>
  </si>
  <si>
    <t xml:space="preserve">Stěrka hydroiz., vlhkost silikát. pro sanace </t>
  </si>
  <si>
    <t>hydroizolační stěrka zdiva injektáže : 45,69*0,3</t>
  </si>
  <si>
    <t>711212601R00</t>
  </si>
  <si>
    <t>Těsnicí pás do spoje podlaha - stěna</t>
  </si>
  <si>
    <t>schodiště na rampu : (0,2+0,25)*6</t>
  </si>
  <si>
    <t>schodiště do suterénu : (0,167+0,265)*20</t>
  </si>
  <si>
    <t>podesty schodiště do suterénu : (1,2*1,3+1,3*1,3)+(1,2*2+1,3*2+1,3*2+1,3*2)+0,2*8</t>
  </si>
  <si>
    <t>711212611R00</t>
  </si>
  <si>
    <t>Těsnicí pás do svislých koutů</t>
  </si>
  <si>
    <t>0.02 Koupelna sv. 2,6m, ES S.02, stěny:sanační omítka KO 2000 mm , podhled KZS 100 minerál : 2*2</t>
  </si>
  <si>
    <t>1.06 Úklidová místnost sv.3,25m, ES S.03, KO 1200 mm, SDKI podhled : 1,2*4</t>
  </si>
  <si>
    <t>1.08 Umyývárna muži - veřejnost sv.3,25m, ES S.03, KO 1200 mm, SDKI podhled : 1,2*2</t>
  </si>
  <si>
    <t>1.09 WC muži-veřejnost sv.3,25m, ES S.03, KO 1200 mm, SDKI podhled : 1,2*2</t>
  </si>
  <si>
    <t>1.10 Umývárna zaměstanci sv.3,25m, ES S.03, KO 1200 mm, SDKI podhled : 1,2*2</t>
  </si>
  <si>
    <t>1.11 WC zaměstanci sv.3,25m, ES S.03, KO 1200 mm, SDKI podhled : 1,2*2</t>
  </si>
  <si>
    <t>1.12 WC ženy/invalidé-veřejnost sv.3,25m, ES S.03, KO 1200 mm, SDKI podhled : 1,2*5</t>
  </si>
  <si>
    <t>711212000RU1</t>
  </si>
  <si>
    <t>Penetrace podkladu pod hydroizolační nátěr,vč.dod.</t>
  </si>
  <si>
    <t>Odkaz na mn. položky pořadí 199 : 68,95400</t>
  </si>
  <si>
    <t>711212602RT2</t>
  </si>
  <si>
    <t>Těsnicí roh vnější, vnitřní do spoje podlaha-stěna Mapeband - vnější, vnitřní roh</t>
  </si>
  <si>
    <t>0.02 Koupelna sv. 2,6m, ES S.02, stěny:sanační omítka KO 2000 mm , podhled KZS 100 minerál : 2</t>
  </si>
  <si>
    <t>1.06 Úklidová místnost sv.3,25m, ES S.03, KO 1200 mm, SDKI podhled : 4</t>
  </si>
  <si>
    <t>1.08 Umyývárna muži - veřejnost sv.3,25m, ES S.03, KO 1200 mm, SDKI podhled : 2</t>
  </si>
  <si>
    <t>1.09 WC muži-veřejnost sv.3,25m, ES S.03, KO 1200 mm, SDKI podhled : 2</t>
  </si>
  <si>
    <t>1.10 Umývárna zaměstanci sv.3,25m, ES S.03, KO 1200 mm, SDKI podhled : 2</t>
  </si>
  <si>
    <t>1.11 WC zaměstanci sv.3,25m, ES S.03, KO 1200 mm, SDKI podhled : 2</t>
  </si>
  <si>
    <t>1.12 WC ženy/invalidé-veřejnost sv.3,25m, ES S.03, KO 1200 mm, SDKI podhled : 5</t>
  </si>
  <si>
    <t>711401101R00</t>
  </si>
  <si>
    <t>Kontaktní stěrka pro izolace rohožemi</t>
  </si>
  <si>
    <t>Odkaz na mn. položky pořadí 206 : 12,16000</t>
  </si>
  <si>
    <t>711401111R00</t>
  </si>
  <si>
    <t>Izolace a dilatace rohoží drenážní</t>
  </si>
  <si>
    <t>711401112R00</t>
  </si>
  <si>
    <t>Páska k izolaci rohožemi</t>
  </si>
  <si>
    <t>podlaha rampy S.06 : 7,6*2+1,6*2</t>
  </si>
  <si>
    <t>711401114R00</t>
  </si>
  <si>
    <t>Přířez izolace rohožemi pro vnější rohy</t>
  </si>
  <si>
    <t>podlaha rampy S.06 : 2</t>
  </si>
  <si>
    <t>711401115R00</t>
  </si>
  <si>
    <t>Přířez izolace rohožemi pro vnitřníí rohy</t>
  </si>
  <si>
    <t>711401125R00</t>
  </si>
  <si>
    <t>Sokl z pásky izolace rohožemi šířky 18,5 cm</t>
  </si>
  <si>
    <t>711742567R00</t>
  </si>
  <si>
    <t>Zesílení dilatačních spár NAIP rš 1 m svisle</t>
  </si>
  <si>
    <t>opravy hydroizolace vnější svislé : (2,1+1,5*2+1+2*2+1*3)</t>
  </si>
  <si>
    <t>711745567R00</t>
  </si>
  <si>
    <t>Provedení obrácených a zpět. spojů, NAIP, rš 0,5 m</t>
  </si>
  <si>
    <t>vytažení hydroizolace na zdivo : 56,28</t>
  </si>
  <si>
    <t>711747288R00</t>
  </si>
  <si>
    <t>Opracování prostupů,pásy,příruba,tmel,D do 200 mm</t>
  </si>
  <si>
    <t>prostupy izolací : 8</t>
  </si>
  <si>
    <t>28323115R</t>
  </si>
  <si>
    <t>Fólie nopová N8 tl. 0,6 mm š. 1000 mm</t>
  </si>
  <si>
    <t>Odkaz na mn. položky pořadí 195 : 17,52063</t>
  </si>
  <si>
    <t>62852265R</t>
  </si>
  <si>
    <t>Pás modifikovaný asfalt special mineral tl.4 mm</t>
  </si>
  <si>
    <t xml:space="preserve">  0.06 Sklad sv. 2,6m, ES S.02, stěny:sanační omítka, podhled KZS 100 minerál : (7,2*2+5,55*2)</t>
  </si>
  <si>
    <t>vytažení hydroizolace na zdivo : 81,78*0,5*1,15</t>
  </si>
  <si>
    <t>opravy hydroizolace vnější svislé : (2,1+1,5*2+1+2*2+1*3)*0,3*1,15</t>
  </si>
  <si>
    <t>998711201R00</t>
  </si>
  <si>
    <t>Přesun hmot pro izolace proti vodě, výšky do 6 m</t>
  </si>
  <si>
    <t>712311101RZ1</t>
  </si>
  <si>
    <t>Povlaková krytina střech do 10°, za studena ALP 1 x nátěr - včetně dodávky ALP</t>
  </si>
  <si>
    <t>712341559RZ5</t>
  </si>
  <si>
    <t>Povlaková krytina střech do 10°, NAIP přitavením 1 vrstva - včetně dodávky asfaltového pásu</t>
  </si>
  <si>
    <t>Odkaz na mn. položky pořadí 217 : 170,20000</t>
  </si>
  <si>
    <t>712351111RT2</t>
  </si>
  <si>
    <t xml:space="preserve">Povlaková krytina střech do 10°,samolepicím pásem včetně dodávky asfalt.pásu </t>
  </si>
  <si>
    <t xml:space="preserve">  okap K03 : 11,11+4,15</t>
  </si>
  <si>
    <t xml:space="preserve">  závětrná lišta K06 : 1,775*2</t>
  </si>
  <si>
    <t>detail okapu : 18,81*(0,725+0,2)</t>
  </si>
  <si>
    <t>712372111RV3</t>
  </si>
  <si>
    <t>Krytina střech do 10° fólie, 4 kotvy/m2, na beton tl. izolace do 300 mm, včetně fólie tl. 1,5 mm</t>
  </si>
  <si>
    <t>712378003R00</t>
  </si>
  <si>
    <t>Atiková okapnice VIPLANYL RŠ 250 mm</t>
  </si>
  <si>
    <t>okap K03 : 11,11+4,15</t>
  </si>
  <si>
    <t>712378004R00</t>
  </si>
  <si>
    <t>Závětrná lišta VIPLANYL RŠ 250 mm</t>
  </si>
  <si>
    <t>závětrná lišta K06 : 1,775*2</t>
  </si>
  <si>
    <t>712378005R00</t>
  </si>
  <si>
    <t>Stěnová lišta vyhnutá VIPLANYL RŠ 70 mm</t>
  </si>
  <si>
    <t>K07 lemování zdí : 8,73+4,15</t>
  </si>
  <si>
    <t>K07 lemování komínu : 2*2+0,9*2</t>
  </si>
  <si>
    <t>712378006R00</t>
  </si>
  <si>
    <t>Rohová lišta vnější VIPLANYL RŠ 100 mm</t>
  </si>
  <si>
    <t>K07 lemování zdí : 8,73</t>
  </si>
  <si>
    <t>K07 lemování komínu : (2*2+0,9*2)</t>
  </si>
  <si>
    <t>712378007R00</t>
  </si>
  <si>
    <t>Rohová lišta vnitřní VIPLANYL RŠ 100 mm</t>
  </si>
  <si>
    <t>atika K05 : (1,44+1,16+12,92+12,73+5,63)*2</t>
  </si>
  <si>
    <t>K07 lemování zdí : (8,73+4,15)*2</t>
  </si>
  <si>
    <t>K07 lemování komínu : (2*2+0,9*2)*2</t>
  </si>
  <si>
    <t>712378101RT3</t>
  </si>
  <si>
    <t>Komínek odvětrání kanalizace s manžetou z PVC pro DN 110 mm</t>
  </si>
  <si>
    <t>712378104RT2</t>
  </si>
  <si>
    <t>Prostup pro kabely s manžetou PVC průměr prostupu 50 mm</t>
  </si>
  <si>
    <t>712378105RT1</t>
  </si>
  <si>
    <t>Prostup parozábranou s manžetou PVC průměr prostupu 50 mm</t>
  </si>
  <si>
    <t>Odkaz na mn. položky pořadí 227 : 1,00000</t>
  </si>
  <si>
    <t>712378105RT3</t>
  </si>
  <si>
    <t>Prostup parozábranou s manžetou PVC průměr prostupu 110 mm</t>
  </si>
  <si>
    <t>Odkaz na mn. položky pořadí 226 : 4,00000</t>
  </si>
  <si>
    <t>712378110R00</t>
  </si>
  <si>
    <t>Vnitřní rohová tvarovka Alkorplan</t>
  </si>
  <si>
    <t>712378111R00</t>
  </si>
  <si>
    <t>Vnější rohová tvarovka Alkorplan</t>
  </si>
  <si>
    <t>712400832R00</t>
  </si>
  <si>
    <t>Odstranění živičné krytiny střech do 30° 2vrstvé</t>
  </si>
  <si>
    <t>demontáž krytiny : (10,81*1,44+11,67*12,47+3,25*1,775)</t>
  </si>
  <si>
    <t>712400834R00</t>
  </si>
  <si>
    <t>Příplat.za odstr.každé další vrstvy,střechy do 30°</t>
  </si>
  <si>
    <t>Odkaz na mn. položky pořadí 232 : 166,86005</t>
  </si>
  <si>
    <t>712400841R00</t>
  </si>
  <si>
    <t>Odstranění mechu ze střech 10 - 30°</t>
  </si>
  <si>
    <t>712591171RZ5</t>
  </si>
  <si>
    <t xml:space="preserve">Povlaková krytina střech oblých podklad.textilie 1 vrstva - vč.dodávky text. </t>
  </si>
  <si>
    <t>Odkaz na mn. položky pořadí 220 : 170,20000</t>
  </si>
  <si>
    <t>Odkaz na mn. položky pořadí 238 : 61,46750</t>
  </si>
  <si>
    <t>712611102RZ1</t>
  </si>
  <si>
    <t>Povlaková krytina střech 45°, za studena lak asf. 1x nátěr - včetně dodávky asf.laku</t>
  </si>
  <si>
    <t>atika K05 : (1,44+1,16+12,92+12,73+5,63)*1,25</t>
  </si>
  <si>
    <t>8,73*0,95</t>
  </si>
  <si>
    <t>K07 lemování zdí : (8,73+4,15)*0,3</t>
  </si>
  <si>
    <t>K07 lemování komínu : (2*2+0,9*2)*1,2</t>
  </si>
  <si>
    <t>712641559RZ3</t>
  </si>
  <si>
    <t>Povlaková krytina střech 45°, pásy přitavením 1 vrstva - včetně dodávky asfaltového pásu</t>
  </si>
  <si>
    <t>Odkaz na mn. položky pořadí 236 : 61,46750</t>
  </si>
  <si>
    <t>712871801RZ4</t>
  </si>
  <si>
    <t>Samostatné vytažení izolace, fólií PVC polož.volně 1 vrstva-vč.dodávky folie 1,5 mm</t>
  </si>
  <si>
    <t>998712201R00</t>
  </si>
  <si>
    <t>Přesun hmot pro povlakové krytiny, výšky do 6 m</t>
  </si>
  <si>
    <t>713121111RT1</t>
  </si>
  <si>
    <t>Izolace tepelná podlah na sucho, jednovrstvá materiál ve specifikaci</t>
  </si>
  <si>
    <t>713141151R00</t>
  </si>
  <si>
    <t>Izolace tepelná střech kladená na sucho 1vrstvá</t>
  </si>
  <si>
    <t>plocha střechy S.04 : 162,8*2</t>
  </si>
  <si>
    <t>plocha střechy S.05 : 7,4*2</t>
  </si>
  <si>
    <t>atika K05 : (1,44+1,16+12,92+12,73+5,63)*0,45</t>
  </si>
  <si>
    <t>K07 lemování zdí : 8,73*0,15</t>
  </si>
  <si>
    <t>713141312R00</t>
  </si>
  <si>
    <t>Izolace tepelná střech do tl.160 mm,1vrstva,kotvy</t>
  </si>
  <si>
    <t xml:space="preserve">  atika K05 : (1,44+1,16+12,92+12,73+5,63)</t>
  </si>
  <si>
    <t xml:space="preserve">  K07 lemování zdí : 8,73</t>
  </si>
  <si>
    <t>zateplení boku atiky : 42,61*0,75</t>
  </si>
  <si>
    <t>713191100RT9</t>
  </si>
  <si>
    <t>Položení separační fólie včetně dodávky PE fólie</t>
  </si>
  <si>
    <t>713191221R00</t>
  </si>
  <si>
    <t>Dilatační pásek podél stěn výšky 100 mm vč.dodávky</t>
  </si>
  <si>
    <t>0.05 Sklad sv. 3,95m, bet.potěr stávající, stěny:stávající opravená omítka, podhled KZS 100 minerál : (6,25*2+0,45*2+5,7*2)</t>
  </si>
  <si>
    <t>713190814R00</t>
  </si>
  <si>
    <t>Odstranění tepelné izolace, škvára tl. do 20 cm</t>
  </si>
  <si>
    <t>odstranění škvárového násypu střechy : (10,81*1,44+11,67*12,47+3,25*1,775)</t>
  </si>
  <si>
    <t>28375704R</t>
  </si>
  <si>
    <t>Deska izolační stabilizov. EPS 100  1000 x 500 mm</t>
  </si>
  <si>
    <t>dodávka podlahový EPS 1.PP : 7,59*0,04*1,05</t>
  </si>
  <si>
    <t xml:space="preserve">  plocha střechy S.04 : 162,8</t>
  </si>
  <si>
    <t xml:space="preserve">  plocha střechy S.05 : 7,4</t>
  </si>
  <si>
    <t>dodávka EPS střechy : 170,2*0,1*1,05</t>
  </si>
  <si>
    <t>dodávka EPS zateplení boku atiky : 42,61*0,75*0,1*1,05</t>
  </si>
  <si>
    <t>28375971R</t>
  </si>
  <si>
    <t xml:space="preserve">Deska spádová EPS 100 </t>
  </si>
  <si>
    <t>dodávka EPS střechy spádové klíny : 170,2*0,16*1,05</t>
  </si>
  <si>
    <t>283763201R</t>
  </si>
  <si>
    <t>Deska XPS podlahová 1265 x 615 x 30 mm zelená hladká s polodrážkou</t>
  </si>
  <si>
    <t>dodávka XPS podlahy 1.NP : 63,54*1,05</t>
  </si>
  <si>
    <t>283763205R</t>
  </si>
  <si>
    <t>Deska XPS podlahová 1265 x 615 x 80 mm zelená hladká s polodrážkou</t>
  </si>
  <si>
    <t xml:space="preserve">  atika K05 : (1,44+1,16+12,92+12,73+5,63)*0,45</t>
  </si>
  <si>
    <t xml:space="preserve">  K07 lemování zdí : 8,73*0,15</t>
  </si>
  <si>
    <t>dodávka XPS zateplení vrchu atiky : 16,5555*1,15</t>
  </si>
  <si>
    <t>dodávka XPS zateplení okapu : 18,81*0,625*1,15</t>
  </si>
  <si>
    <t>998713201R00</t>
  </si>
  <si>
    <t>Přesun hmot pro izolace tepelné, výšky do 6 m</t>
  </si>
  <si>
    <t>725291117R00</t>
  </si>
  <si>
    <t>Madlo rovné nerez dveřní dl. 800 mm</t>
  </si>
  <si>
    <t>soubor</t>
  </si>
  <si>
    <t>725291141R00</t>
  </si>
  <si>
    <t>Madlo dvojité pevné nerez dl. 564 mm</t>
  </si>
  <si>
    <t>1.12 WC ženy/invalidé-veřejnost sv.3,25m, ES S.03, KO 1200 mm, SDKI podhled : 1</t>
  </si>
  <si>
    <t>725291142R00</t>
  </si>
  <si>
    <t>Madlo dvojité pevné nerez dl. 844 mm</t>
  </si>
  <si>
    <t>Odkaz na mn. položky pořadí 252 : 1,00000</t>
  </si>
  <si>
    <t>725291146R00</t>
  </si>
  <si>
    <t>Madlo dvojité sklopné nerez dl. 852 mm</t>
  </si>
  <si>
    <t>998725201R00</t>
  </si>
  <si>
    <t>Přesun hmot pro zařizovací předměty, výšky do 6 m</t>
  </si>
  <si>
    <t>416022121R00</t>
  </si>
  <si>
    <t>Podhledy SDK,ocel.dvouúrov.křížový rošt,1x RB 12,5</t>
  </si>
  <si>
    <t>SDK podhled 1.NP : 106,065</t>
  </si>
  <si>
    <t>416022123R00</t>
  </si>
  <si>
    <t>Podhled SDK,ocel.dvouúrov.křížový rošt,1x RBI 12,5</t>
  </si>
  <si>
    <t>SDKI podhled 1.NP : 21,27</t>
  </si>
  <si>
    <t>416093111R00</t>
  </si>
  <si>
    <t>Čelo podhledu SDK, v.do 200 mm, 1xCD, 1xRB 12,5 mm</t>
  </si>
  <si>
    <t xml:space="preserve">  1.01 Zádveří sv.3,25m, ES S.19, SDK podhled : 2,8</t>
  </si>
  <si>
    <t xml:space="preserve">  1.02 Kancelář úřadu sv.3,25m, ES S.03, SDK podhled : 5,61</t>
  </si>
  <si>
    <t xml:space="preserve">  1.04 Zasedací místnost sv.3,25m, ES S.19, SDK podhled : 8,61+5,55</t>
  </si>
  <si>
    <t>nika SDK podhled 1.NP : 22,57*0,15</t>
  </si>
  <si>
    <t>416091081R00</t>
  </si>
  <si>
    <t>Příplatek k podhledu sádrokart. za plochu do 2 m2</t>
  </si>
  <si>
    <t>416091082R00</t>
  </si>
  <si>
    <t>Příplatek k podhledu sádrokart. za plochu do 5 m2</t>
  </si>
  <si>
    <t>416091083R00</t>
  </si>
  <si>
    <t>Příplatek k podhledu sádrokart. za plochu do 10 m2</t>
  </si>
  <si>
    <t>974054721R00</t>
  </si>
  <si>
    <t>Dodatečné vyřezání otvoru v SDK podhledu pl.0,25m2</t>
  </si>
  <si>
    <t>osvětlení : 28</t>
  </si>
  <si>
    <t>ostatní TZB : 10</t>
  </si>
  <si>
    <t>998763201R00</t>
  </si>
  <si>
    <t>Přesun hmot pro dřevostavby, výšky do 12 m</t>
  </si>
  <si>
    <t>762311811R00</t>
  </si>
  <si>
    <t>Demontáž kotevních želez do 5 kg</t>
  </si>
  <si>
    <t>demontáž bačkory : (13,91/3*11,81+3,25)/1,5</t>
  </si>
  <si>
    <t>762331812R00</t>
  </si>
  <si>
    <t>Demontáž konstrukcí krovů z hranolů do 224 cm2</t>
  </si>
  <si>
    <t>demontáž krokví : 11,83/0,9*13,91+3,25/0,9*1,775</t>
  </si>
  <si>
    <t>demontáž pozednice : 11,81*2</t>
  </si>
  <si>
    <t>demontáž sloupků : 11,81/1,5*0,5*5</t>
  </si>
  <si>
    <t>762331813R00</t>
  </si>
  <si>
    <t>Demontáž konstrukcí krovů z hranolů do 288 cm2</t>
  </si>
  <si>
    <t>demontáž bačkory : 13,91/3*11,81+3,25</t>
  </si>
  <si>
    <t>demontáž vaznic : 13,91/3*11,81+3,25</t>
  </si>
  <si>
    <t>762341811R00</t>
  </si>
  <si>
    <t>Demontáž bednění střech rovných z prken hrubých</t>
  </si>
  <si>
    <t>demontáž bednění střechy : (10,81*1,44+11,67*12,47+3,25*1,775)</t>
  </si>
  <si>
    <t>762395000R00</t>
  </si>
  <si>
    <t>Spojovací a ochranné prostředky pro střechy</t>
  </si>
  <si>
    <t>obložení vrchu atiky : 42,61*0,75*0,022</t>
  </si>
  <si>
    <t>obložení okapu : 18,81*0,625*2*0,022</t>
  </si>
  <si>
    <t>762441112RT4</t>
  </si>
  <si>
    <t>Montáž obložení atiky,OSB desky,1vrst.,šroubováním včetně dodávky desky OSB ECO 3 N tl. 22 mm</t>
  </si>
  <si>
    <t>obložení vrchu atiky : 42,61*0,75</t>
  </si>
  <si>
    <t>obložení okapu : 18,81*0,625*2</t>
  </si>
  <si>
    <t>998762202R00</t>
  </si>
  <si>
    <t>Přesun hmot pro tesařské konstrukce, výšky do 12 m</t>
  </si>
  <si>
    <t>764816420R00</t>
  </si>
  <si>
    <t>Okapnice z lakovaného Pz plechu, rš 200 mm</t>
  </si>
  <si>
    <t>okap K04 : 11,11+4,15</t>
  </si>
  <si>
    <t>764817143R00</t>
  </si>
  <si>
    <t>Oplechování zdí (atik) z lak.Pz plechu, rš 430 mm</t>
  </si>
  <si>
    <t>zdivo schodiště do suterénu : (3,06+1,6)</t>
  </si>
  <si>
    <t>764817163R00</t>
  </si>
  <si>
    <t>Oplechování zdí (atik) z lak.Pz plechu, rš 630 mm</t>
  </si>
  <si>
    <t>764819101R00</t>
  </si>
  <si>
    <t>Odpadní trouby čtvercové z lak.Pz plechu,str.75 mm</t>
  </si>
  <si>
    <t>svod K12 : 6</t>
  </si>
  <si>
    <t>764819212R00</t>
  </si>
  <si>
    <t>Odpadní trouby kruhové z lak.Pz plechu, D 100 mm</t>
  </si>
  <si>
    <t>svod K11 : 5</t>
  </si>
  <si>
    <t>764815101R00</t>
  </si>
  <si>
    <t>Žlaby podokap.čtyřhranné z lak.Pz plechu,rš 250 mm</t>
  </si>
  <si>
    <t>žlab K10 : 4,2</t>
  </si>
  <si>
    <t>764815212R00</t>
  </si>
  <si>
    <t>Žlab podokapní půlkruh.z lak.Pz plechu, rš 330 mm</t>
  </si>
  <si>
    <t>žlab K09 : 11,3</t>
  </si>
  <si>
    <t>764815810R00</t>
  </si>
  <si>
    <t>Kotlík žlabový oválný z lak. Pz plechu, 330/100 mm</t>
  </si>
  <si>
    <t>kotlík K11 : 1</t>
  </si>
  <si>
    <t>764815831R00</t>
  </si>
  <si>
    <t>Kotlík z lak. Pz plechu čtyřhranný 200x250x350 mm</t>
  </si>
  <si>
    <t>kotlík K12 : 1</t>
  </si>
  <si>
    <t>764816125R00</t>
  </si>
  <si>
    <t>Oplechování parapetů, lakovaný Pz plech, rš 250 mm</t>
  </si>
  <si>
    <t>D01 vchodové plastové dveře : (2,43)*1</t>
  </si>
  <si>
    <t>764323830R00</t>
  </si>
  <si>
    <t>Demont. oplech. okapů, živičná krytina, rš 330 mm</t>
  </si>
  <si>
    <t>demontáž žlabů : 11,11</t>
  </si>
  <si>
    <t>764331830R00</t>
  </si>
  <si>
    <t>Demontáž lemování zdí, rš 250 a 330 mm, do 30°</t>
  </si>
  <si>
    <t>demontáž oplechování atiky : 8,73</t>
  </si>
  <si>
    <t>764334890R00</t>
  </si>
  <si>
    <t>Demontáž lemování zdí plochých střech,rš 1000 mm</t>
  </si>
  <si>
    <t>demontáž oplechování atiky : (1,44+1,16+12,92+12,73+1,775*2)</t>
  </si>
  <si>
    <t>764339830R00</t>
  </si>
  <si>
    <t>Demontáž lemování komínů v ploše, hl. kryt, do 30°</t>
  </si>
  <si>
    <t>(2*2+0,9*2)*0,6</t>
  </si>
  <si>
    <t>764342841R00</t>
  </si>
  <si>
    <t>Demontáž lemování trub D 250 mm, hl. kryt. do 30°</t>
  </si>
  <si>
    <t>Odkaz na mn. položky pořadí 286 : 5,00000</t>
  </si>
  <si>
    <t>764345831R00</t>
  </si>
  <si>
    <t>Demontáž ventilačních nástavců D do 150 mm, do 30°</t>
  </si>
  <si>
    <t>764351836R00</t>
  </si>
  <si>
    <t>Demontáž háků, sklon do 30°</t>
  </si>
  <si>
    <t>demontáž žlabů : 11,11/0,8</t>
  </si>
  <si>
    <t>764352810R00</t>
  </si>
  <si>
    <t>Demontáž žlabů půlkruh. rovných, rš 330 mm, do 30°</t>
  </si>
  <si>
    <t>764410850R00</t>
  </si>
  <si>
    <t>Demontáž oplechování parapetů,rš od 100 do 330 mm</t>
  </si>
  <si>
    <t>vybourání výkladců : 2,8*4+1,8</t>
  </si>
  <si>
    <t>764430810R00</t>
  </si>
  <si>
    <t>Demontáž oplechování zdí, rš do 250 mm</t>
  </si>
  <si>
    <t>764430850R00</t>
  </si>
  <si>
    <t>Demontáž oplechování zdí,rš 600 mm</t>
  </si>
  <si>
    <t>764454803R00</t>
  </si>
  <si>
    <t>Demontáž odpadních trub kruhových,D 150 mm</t>
  </si>
  <si>
    <t>demontáž svodu : 5</t>
  </si>
  <si>
    <t>998764201R00</t>
  </si>
  <si>
    <t>Přesun hmot pro klempířské konstr., výšky do 6 m</t>
  </si>
  <si>
    <t>766411811R00</t>
  </si>
  <si>
    <t>Demontáž obložení stěn panely velikosti do 1,5 m2</t>
  </si>
  <si>
    <t>demontáž obkladu atiky : (4,15+1,775*2)*1</t>
  </si>
  <si>
    <t>766411822R00</t>
  </si>
  <si>
    <t>Demontáž podkladových roštů obložení stěn</t>
  </si>
  <si>
    <t>Odkaz na mn. položky pořadí 294 : 7,70000</t>
  </si>
  <si>
    <t>766601211R00</t>
  </si>
  <si>
    <t>Těsnění okenní spáry, ostění, PT fólie+ PP páska</t>
  </si>
  <si>
    <t>766601229R00</t>
  </si>
  <si>
    <t>Těsnění oken.spáry,parapet,PT folie+PP folie+páska</t>
  </si>
  <si>
    <t>Odkaz na mn. položky pořadí 301 : 13,60000</t>
  </si>
  <si>
    <t>Odkaz na mn. položky pořadí 302 : 13,22000</t>
  </si>
  <si>
    <t>766711001R00</t>
  </si>
  <si>
    <t>Montáž oken a balkonových dveří s vypěněním</t>
  </si>
  <si>
    <t>O49 okno plastové bezepčnostní zasklení : (3*2+1,9*2)*1</t>
  </si>
  <si>
    <t>O04 okno plastové sklo neprůhledné : (0,6*2+1,6*2)*1</t>
  </si>
  <si>
    <t>O05 okno plastové sklo neprůhledné : (0,6*2+1,6*2)*1</t>
  </si>
  <si>
    <t>O06 okno plastové sklo neprůhledné : (0,6*2+1,6*2)*1</t>
  </si>
  <si>
    <t>O07 okno plastové sklo neprůhledné : (0,6*2+1,6*2)*1</t>
  </si>
  <si>
    <t>O08 okno plastové sklo neprůhledné : (0,6*2+1,6*2)*1</t>
  </si>
  <si>
    <t>O09 okno plastové sklo neprůhledné : (0,6*2+1,6*2)*1</t>
  </si>
  <si>
    <t>O10 okno plastové, vnitřní žaluzie : (3*2+1,85*2)*1</t>
  </si>
  <si>
    <t>O15 okno plastové bezepčnostní zasklení : (1*2+2*2)*1</t>
  </si>
  <si>
    <t>O25 okno plastové : (0,6*2+0,6*2)*1</t>
  </si>
  <si>
    <t>O26 okno plastové : (0,6*2+0,6*2)*1</t>
  </si>
  <si>
    <t>O27 okno plastové : (0,9*2+0,75*2)*1</t>
  </si>
  <si>
    <t>O28 okno plastové : (0,9*2+0,6*2)*1</t>
  </si>
  <si>
    <t>766711021RT2</t>
  </si>
  <si>
    <t>Montáž vstupních dveří s vypěněním na úchytky a hmoždinky</t>
  </si>
  <si>
    <t>D01 vchodové hliníkové dveře : (2,43*2+2,65*2)*1</t>
  </si>
  <si>
    <t>D14 vchodové plastové dveře : (1,2*2+2,8*2)*1</t>
  </si>
  <si>
    <t>D15 vchodové plastové dveře : (1,15*2+2,1*2)*1</t>
  </si>
  <si>
    <t>D16 vchodové plastové dveře : (1,15*2+2,1*2)*1</t>
  </si>
  <si>
    <t>766711031RT2</t>
  </si>
  <si>
    <t>Montáž zasklených stěn s vypěněním na úchytky a hmoždinky</t>
  </si>
  <si>
    <t>O01 okno plastové francouzské bezepčnostní zasklení : (2,43*2+2,65*2)*1</t>
  </si>
  <si>
    <t>O02 okno plastové francouzské bezepčnostní zasklení : (2,43*2+2,65*2)*1</t>
  </si>
  <si>
    <t>O03 okno plastové francouzské bezepčnostní zasklení : (2,43*2+2,65*2)*1</t>
  </si>
  <si>
    <t>766711091R00</t>
  </si>
  <si>
    <t>Podkladní tepelně izolační profil výšky do 40 mm</t>
  </si>
  <si>
    <t>766711097R00</t>
  </si>
  <si>
    <t>Podkladní tepelně izolační profil výšky do 200 mm</t>
  </si>
  <si>
    <t>766661112R00</t>
  </si>
  <si>
    <t>Montáž dveří do zárubně,otevíravých 1kř.do 0,8 m</t>
  </si>
  <si>
    <t>766661122R00</t>
  </si>
  <si>
    <t>Montáž dveří do zárubně,otevíravých 1kř.nad 0,8 m</t>
  </si>
  <si>
    <t>766669117R00</t>
  </si>
  <si>
    <t>Dokování samozavírače na ocelovou zárubeň</t>
  </si>
  <si>
    <t>766662811R00</t>
  </si>
  <si>
    <t>Demontáž prahů dveří 1křídlových</t>
  </si>
  <si>
    <t>demontáž dveří 1.NP : 9</t>
  </si>
  <si>
    <t>766669921R00</t>
  </si>
  <si>
    <t>Oprava dřevěných dveří - výměna zámku</t>
  </si>
  <si>
    <t>Odkaz na mn. položky pořadí 308 : 9,00000</t>
  </si>
  <si>
    <t>766670021R00</t>
  </si>
  <si>
    <t>Montáž kliky a štítku</t>
  </si>
  <si>
    <t>T12</t>
  </si>
  <si>
    <t>Kuchyňská linka včetně horních skříněk a spotřebičů dle PD, dl.4300 mm dodávka a montáž</t>
  </si>
  <si>
    <t>ks</t>
  </si>
  <si>
    <t>T12 kuchyňská linka : 1</t>
  </si>
  <si>
    <t>T16</t>
  </si>
  <si>
    <t>Vestavěná skříň 1120/460/2160 mm dřevěná s nerez nábytkovou roletou dle PD dodávka a montáž</t>
  </si>
  <si>
    <t>vestavěná skříň T16 : 1</t>
  </si>
  <si>
    <t>D02</t>
  </si>
  <si>
    <t>Dodávka a montáž posuvných dveří na stěnu 1500/2100 mm, včetně kování a zámku dle PD</t>
  </si>
  <si>
    <t>Agregovaná položka</t>
  </si>
  <si>
    <t>POL2_</t>
  </si>
  <si>
    <t>D03</t>
  </si>
  <si>
    <t>Dodávka a montáž vnitřních sestavy dveří a světlíku 2800/2100 mm ,včetně zárubně,kování a zámku dle PD</t>
  </si>
  <si>
    <t>D04</t>
  </si>
  <si>
    <t>Dodávka a montáž vnitřních skleněných dveří 1000/2100 mm, včetně zárubně, kování a zámku dle PD</t>
  </si>
  <si>
    <t>SO.1 1.09</t>
  </si>
  <si>
    <t>Dodávka a montáž sanitárních příček 1300/2030 mm včetně dveřního křídla 700/1880 mm dle PD</t>
  </si>
  <si>
    <t>SO.1 1.11</t>
  </si>
  <si>
    <t>54914594R</t>
  </si>
  <si>
    <t>Kliky se štítem dveř.  804  FAB/90 Cr</t>
  </si>
  <si>
    <t>54917030R</t>
  </si>
  <si>
    <t>Zavírač dveří hydraulický</t>
  </si>
  <si>
    <t>Odkaz na mn. položky pořadí 305 : 2,00000</t>
  </si>
  <si>
    <t>54926045R</t>
  </si>
  <si>
    <t>Zámek stavební vložkový typ 24026 (80 mm)  L/P včetně vložky</t>
  </si>
  <si>
    <t>611601202R</t>
  </si>
  <si>
    <t>Dveře vnitřní CPL 0,2 KLASIK plné 1kř. 70x197 cm 16 dekorů</t>
  </si>
  <si>
    <t>611601203R</t>
  </si>
  <si>
    <t>Dveře vnitřní CPL 0,2 KLASIK plné 1kř. 80x197 cm 16 dekorů</t>
  </si>
  <si>
    <t>611601204R</t>
  </si>
  <si>
    <t>Dveře vnitřní CPL 0,2 KLASIK plné 1kř. 90x197 cm 16 dekorů</t>
  </si>
  <si>
    <t>D01</t>
  </si>
  <si>
    <t>Vchodové hliníkové dveře 2430/2650 mm dle PD</t>
  </si>
  <si>
    <t>D01 vchodové plastové dveře : 1</t>
  </si>
  <si>
    <t>D14</t>
  </si>
  <si>
    <t>Vchodové plastové dveře 1200/2800 mm dle PD</t>
  </si>
  <si>
    <t xml:space="preserve">ks    </t>
  </si>
  <si>
    <t>D14 vchodové plastové dveře : 1</t>
  </si>
  <si>
    <t>D15</t>
  </si>
  <si>
    <t>Vchodové plastové dveře 1150/2100 mm dle PD</t>
  </si>
  <si>
    <t>D15 vchodové plastové dveře : 1</t>
  </si>
  <si>
    <t>D16</t>
  </si>
  <si>
    <t>D16 vchodové plastové dveře : 1</t>
  </si>
  <si>
    <t>O01</t>
  </si>
  <si>
    <t>Okno plastové francouzské bezepčnostní zasklení 2430/2650 mm dle PD</t>
  </si>
  <si>
    <t>O01 okno plastové francouzské bezepčnostní zasklení : 1</t>
  </si>
  <si>
    <t>O02</t>
  </si>
  <si>
    <t>O02 okno plastové francouzské bezepčnostní zasklení : 1</t>
  </si>
  <si>
    <t>O03</t>
  </si>
  <si>
    <t>O03 okno plastové francouzské bezepčnostní zasklení : 1</t>
  </si>
  <si>
    <t>O04</t>
  </si>
  <si>
    <t>Okno plastové sklo neprůhledné 600/1600 mm dle PD</t>
  </si>
  <si>
    <t>O04 okno plastové sklo neprůhledné : 1</t>
  </si>
  <si>
    <t>O05</t>
  </si>
  <si>
    <t>O05 okno plastové sklo neprůhledné : 1</t>
  </si>
  <si>
    <t>O06</t>
  </si>
  <si>
    <t>O06 okno plastové sklo neprůhledné : 1</t>
  </si>
  <si>
    <t>O07</t>
  </si>
  <si>
    <t>O07 okno plastové sklo neprůhledné : 1</t>
  </si>
  <si>
    <t>O08</t>
  </si>
  <si>
    <t>O08 okno plastové sklo neprůhledné : 1</t>
  </si>
  <si>
    <t>O09</t>
  </si>
  <si>
    <t>O09 okno plastové sklo neprůhledné : 1</t>
  </si>
  <si>
    <t>O10</t>
  </si>
  <si>
    <t>Okno plastové, vnitřní žaluzie 3000/1850 mm dle PD</t>
  </si>
  <si>
    <t>O10 okno plastové, vnitřní žaluzie : 1</t>
  </si>
  <si>
    <t>O15</t>
  </si>
  <si>
    <t>Okno plastové bezepčnostní zasklení 1000/2000 mm dle PD</t>
  </si>
  <si>
    <t>O15 okno plastové bezepčnostní zasklení : 1</t>
  </si>
  <si>
    <t>O25</t>
  </si>
  <si>
    <t>Okno plastové 600/600 mm dle PD drátosklo</t>
  </si>
  <si>
    <t>O25 okno plastové : 1</t>
  </si>
  <si>
    <t>O26</t>
  </si>
  <si>
    <t>O26 okno plastové : 1</t>
  </si>
  <si>
    <t>O27</t>
  </si>
  <si>
    <t>Okno plastové 900/750 mm dle PD drátosklo</t>
  </si>
  <si>
    <t>O27 okno plastové : 1</t>
  </si>
  <si>
    <t>O28</t>
  </si>
  <si>
    <t>Okno plastové 900/600 mm dle PD drátosklo</t>
  </si>
  <si>
    <t>O28 okno plastové : 1</t>
  </si>
  <si>
    <t>O49</t>
  </si>
  <si>
    <t>Okno plastové bezepčnostní zasklení 3000*1900 mm dle PD</t>
  </si>
  <si>
    <t>O49 okno plastové bezepčnostní zasklení : 1</t>
  </si>
  <si>
    <t>998766201R00</t>
  </si>
  <si>
    <t>Přesun hmot pro truhlářské konstr., výšky do 6 m</t>
  </si>
  <si>
    <t>767591220R00</t>
  </si>
  <si>
    <t>Montáž vzduchotechnické mřížky s prostupem</t>
  </si>
  <si>
    <t>odvětrání 1.05 : 1</t>
  </si>
  <si>
    <t>odvětrání 0.03 : 1</t>
  </si>
  <si>
    <t>767996801R00</t>
  </si>
  <si>
    <t>Demontáž atypických ocelových konstr. do 50 kg</t>
  </si>
  <si>
    <t>kg</t>
  </si>
  <si>
    <t xml:space="preserve">  vybourání oken 1.PP : (0,6*0,6)*2</t>
  </si>
  <si>
    <t xml:space="preserve">  (0,9*0,75)*1</t>
  </si>
  <si>
    <t xml:space="preserve">  (0,9*0,6)*9</t>
  </si>
  <si>
    <t>demontáž mříží : 1,935*20</t>
  </si>
  <si>
    <t>demontáž oken 1.NP demontáž mříží : 0,9*0,9*11*20</t>
  </si>
  <si>
    <t>kotevní prvky výkladců : 10*5</t>
  </si>
  <si>
    <t>zábradlí rampy, schodišťe rampy a suterénu : (1,6+3,2+3,06+1,8)*15</t>
  </si>
  <si>
    <t>ochranný úhelník rampy : 7,8*6</t>
  </si>
  <si>
    <t>R-76701</t>
  </si>
  <si>
    <t>Dodávka a montáž nerez nápisu " MĚSTSKÁ ČÁST ZLATNÍKY "</t>
  </si>
  <si>
    <t>R-76703</t>
  </si>
  <si>
    <t>Dodávka a montáž hliníkového stožáru Z13 v.5000 mm dle PD</t>
  </si>
  <si>
    <t>767200001RA0</t>
  </si>
  <si>
    <t>Zábradlí schodištové, ocelové, nátěry dle PD</t>
  </si>
  <si>
    <t>zábradlí schodiště do suterénu : 3</t>
  </si>
  <si>
    <t>767200002RA0</t>
  </si>
  <si>
    <t>Zábradlí ocelové s výplní, nátěry dle PD</t>
  </si>
  <si>
    <t>zábradlí Z01 : (6,517+1,586+1,488)</t>
  </si>
  <si>
    <t>zábradlí Z04 : 1,85</t>
  </si>
  <si>
    <t>23170120R</t>
  </si>
  <si>
    <t>Montážní PU pěna 750 ml</t>
  </si>
  <si>
    <t>Odkaz na mn. položky pořadí 343 : 2,00000</t>
  </si>
  <si>
    <t>28615252.AR</t>
  </si>
  <si>
    <t>Trubka HT s hrdlem D 150 mm délka 500 mm PP</t>
  </si>
  <si>
    <t>598961315R</t>
  </si>
  <si>
    <t>Mřížka větrací 200x200 mm nerez</t>
  </si>
  <si>
    <t>998767201R00</t>
  </si>
  <si>
    <t>Přesun hmot pro zámečnické konstr., výšky do 6 m</t>
  </si>
  <si>
    <t>771101101R00</t>
  </si>
  <si>
    <t>Vysávání podlah prům.vysavačem pro pokládku dlažby</t>
  </si>
  <si>
    <t>771101210RT1</t>
  </si>
  <si>
    <t>Penetrace podkladu pod dlažby včetně dodávky</t>
  </si>
  <si>
    <t>771130211R00</t>
  </si>
  <si>
    <t>Obklad sokl. schodišť. stupňov., TM, v. do 100 mm</t>
  </si>
  <si>
    <t>schodiště do suterénu : (0,167+0,265)*2*10</t>
  </si>
  <si>
    <t>771230211R00</t>
  </si>
  <si>
    <t>Kladení dlažby teracové do TM, vel. 300 x 300 mm</t>
  </si>
  <si>
    <t>771275511R00</t>
  </si>
  <si>
    <t>Montáž keram.dlaždic a schodovek na stupnice,TM</t>
  </si>
  <si>
    <t>schodiště na rampu : 1,6*6</t>
  </si>
  <si>
    <t>schodiště do suterénu : 1,3*10</t>
  </si>
  <si>
    <t>771275521R00</t>
  </si>
  <si>
    <t>Montáž keramických dlaždic na podstupnice, TM</t>
  </si>
  <si>
    <t>771277809R00</t>
  </si>
  <si>
    <t>Hrana stupně profil protiskluzný</t>
  </si>
  <si>
    <t>771475014R00</t>
  </si>
  <si>
    <t>Obklad soklíků keram.rovných, tmel,výška 10 cm</t>
  </si>
  <si>
    <t>podesty schodiště do suterénu : (1,2*2+1,3+1,3*3)</t>
  </si>
  <si>
    <t>771577835R00</t>
  </si>
  <si>
    <t>Podlahový profil dilatační výšky 35 mm</t>
  </si>
  <si>
    <t>771577953R00</t>
  </si>
  <si>
    <t>Podlahový profil ukončovací výšky 40 mm</t>
  </si>
  <si>
    <t>podlaha rampy S.06 : 7,6+1,6*2</t>
  </si>
  <si>
    <t>771578011RT3</t>
  </si>
  <si>
    <t>Spára podlaha - stěna, silikonem včetně dodávky</t>
  </si>
  <si>
    <t>771578013R00</t>
  </si>
  <si>
    <t>Výplň dilatační spáry provazcem včetně dodávky</t>
  </si>
  <si>
    <t>Odkaz na mn. položky pořadí 363 : 26,54000</t>
  </si>
  <si>
    <t>771579793R00</t>
  </si>
  <si>
    <t>Příplatek za spárovací hmotu - plošně,terac.dlažba</t>
  </si>
  <si>
    <t>58583188.AR</t>
  </si>
  <si>
    <t>Vodonepropustné flexibilní mrazuvzdorné lepidlo</t>
  </si>
  <si>
    <t xml:space="preserve">  podlaha rampy S.06 : 7,6*1,6</t>
  </si>
  <si>
    <t xml:space="preserve">  schodiště na rampu : (0,2+0,25)*1,6*6</t>
  </si>
  <si>
    <t xml:space="preserve">  schodiště do suterénu : (0,167+0,265)*1,3*10</t>
  </si>
  <si>
    <t xml:space="preserve">  podesty schodiště do suterénu : (1,2*1,3+1,3*1,3)</t>
  </si>
  <si>
    <t>dodávka lepidla : 25,346*8*1,05</t>
  </si>
  <si>
    <t>59247400R</t>
  </si>
  <si>
    <t>Dlažba teracová broušená protiskluzná 300x300x24 mm</t>
  </si>
  <si>
    <t>dodávka teracové dlažby : 25,346*1,08</t>
  </si>
  <si>
    <t>59247431R</t>
  </si>
  <si>
    <t>Sokl pásek - teraco  300x60x12 mm</t>
  </si>
  <si>
    <t xml:space="preserve">  podlaha rampy S.06 dodávka soklíku : 7,6/0,3*1,05</t>
  </si>
  <si>
    <t xml:space="preserve">  podesty schodiště do suterénu : (1,2*2+1,3+1,3*3)</t>
  </si>
  <si>
    <t xml:space="preserve">  schodiště na rampu : (0,2+0,25)*6</t>
  </si>
  <si>
    <t xml:space="preserve">  schodiště do suterénu : (0,167+0,265)*2*10</t>
  </si>
  <si>
    <t>dodávka soklíku : 45,54*1,08/0,3</t>
  </si>
  <si>
    <t>998771201R00</t>
  </si>
  <si>
    <t>Přesun hmot pro podlahy z dlaždic, výšky do 6 m</t>
  </si>
  <si>
    <t>776972117R00</t>
  </si>
  <si>
    <t>Rohož z Al profilů čistící zónal standard tl. 17 mm</t>
  </si>
  <si>
    <t>čistící zóna 1.NP : 1,2*0,6</t>
  </si>
  <si>
    <t>776976345R00</t>
  </si>
  <si>
    <t>Náběhový rám Al široký šířky 45 mm</t>
  </si>
  <si>
    <t xml:space="preserve">m     </t>
  </si>
  <si>
    <t>čistící zóna 1.NP : 1,2*2+0,6*2</t>
  </si>
  <si>
    <t>998776201R00</t>
  </si>
  <si>
    <t>Přesun hmot pro podlahy povlakové, výšky do 6 m</t>
  </si>
  <si>
    <t>777101101R00</t>
  </si>
  <si>
    <t>Příprava podkladu - vysávání podlah prům.vysavačem</t>
  </si>
  <si>
    <t>Odkaz na mn. položky pořadí 374 : 7,59000</t>
  </si>
  <si>
    <t>Odkaz na mn. položky pořadí 377 : 52,82400</t>
  </si>
  <si>
    <t>Odkaz na mn. položky pořadí 376 : 127,33500</t>
  </si>
  <si>
    <t>777116041R00</t>
  </si>
  <si>
    <t>Podlahy lité epoxidové tl. 3 mm</t>
  </si>
  <si>
    <t>777217110R00</t>
  </si>
  <si>
    <t>Soklíky s požlábkem epoxidové, výšky do 100 mm</t>
  </si>
  <si>
    <t>777511112R00</t>
  </si>
  <si>
    <t>Podlahová stěrka int.epoxidová dekorativní</t>
  </si>
  <si>
    <t>777615213R00</t>
  </si>
  <si>
    <t>Nátěry podlah betonových  2x epoxid</t>
  </si>
  <si>
    <t>betonová mazanina nátěr soklu : 39,84*0,1</t>
  </si>
  <si>
    <t>998777201R00</t>
  </si>
  <si>
    <t>Přesun hmot pro podlahy syntetické, výšky do 6 m</t>
  </si>
  <si>
    <t>627452111RT2</t>
  </si>
  <si>
    <t>Spárování maltou MCs zapuštěné rovné, zdí z cihel spárovací maltou pro lícový cihelný pásek</t>
  </si>
  <si>
    <t>Odkaz na mn. položky pořadí 393 : 116,13775</t>
  </si>
  <si>
    <t>781101111R00</t>
  </si>
  <si>
    <t>Vyrovnání podkladu maltou ze SMS tl. do 7 mm</t>
  </si>
  <si>
    <t>Odkaz na mn. položky pořadí 388 : 37,45000</t>
  </si>
  <si>
    <t>781101210RT1</t>
  </si>
  <si>
    <t>Penetrace podkladu pod obklady včetně dodávky</t>
  </si>
  <si>
    <t>POL1_7</t>
  </si>
  <si>
    <t>781111115R00</t>
  </si>
  <si>
    <t>Otvor v obkladačce diamant.korunkou prům.do 30 mm</t>
  </si>
  <si>
    <t>0.02 Koupelna sv. 2,6m, ES S.02, stěny:sanační omítka KO 2000 mm , podhled KZS 100 minerál : 6</t>
  </si>
  <si>
    <t>1.05 Kuchyňka sv.3,25m, ES S.03, KO za linkou, SDKI podhled : 4</t>
  </si>
  <si>
    <t>1.06 Úklidová místnost sv.3,25m, ES S.03, KO 1200 mm, SDKI podhled : 3</t>
  </si>
  <si>
    <t>1.08 Umyývárna muži - veřejnost sv.3,25m, ES S.03, KO 1200 mm, SDKI podhled : 3</t>
  </si>
  <si>
    <t>1.09 WC muži-veřejnost sv.3,25m, ES S.03, KO 1200 mm, SDKI podhled : 1</t>
  </si>
  <si>
    <t>1.10 Umývárna zaměstanci sv.3,25m, ES S.03, KO 1200 mm, SDKI podhled : 3</t>
  </si>
  <si>
    <t>1.11 WC zaměstanci sv.3,25m, ES S.03, KO 1200 mm, SDKI podhled : 1</t>
  </si>
  <si>
    <t>1.12 WC ženy/invalidé-veřejnost sv.3,25m, ES S.03, KO 1200 mm, SDKI podhled : 4</t>
  </si>
  <si>
    <t>781111116R00</t>
  </si>
  <si>
    <t>Otvor v obkladačce diamant.korunkou prům.do 90 mm</t>
  </si>
  <si>
    <t>0.02 Koupelna sv. 2,6m, ES S.02, stěny:sanační omítka KO 2000 mm , podhled KZS 100 minerál : 5</t>
  </si>
  <si>
    <t>1.05 Kuchyňka sv.3,25m, ES S.03, KO za linkou, SDKI podhled : 8</t>
  </si>
  <si>
    <t>1.06 Úklidová místnost sv.3,25m, ES S.03, KO 1200 mm, SDKI podhled : 2</t>
  </si>
  <si>
    <t>1.08 Umyývárna muži - veřejnost sv.3,25m, ES S.03, KO 1200 mm, SDKI podhled : 4</t>
  </si>
  <si>
    <t>1.10 Umývárna zaměstanci sv.3,25m, ES S.03, KO 1200 mm, SDKI podhled : 4</t>
  </si>
  <si>
    <t>1.12 WC ženy/invalidé-veřejnost sv.3,25m, ES S.03, KO 1200 mm, SDKI podhled : 6</t>
  </si>
  <si>
    <t>781111131R00</t>
  </si>
  <si>
    <t>Vyplnění dilatačních spár tmelem</t>
  </si>
  <si>
    <t>0.02 Koupelna sv. 2,6m, ES S.02, stěny:sanační omítka KO 2000 mm , podhled KZS 100 minerál : 2*2+1,5*2+1</t>
  </si>
  <si>
    <t>1.05 Kuchyňka sv.3,25m, ES S.03, KO za linkou, SDKI podhled : 0,7*2</t>
  </si>
  <si>
    <t>1.06 Úklidová místnost sv.3,25m, ES S.03, KO 1200 mm, SDKI podhled : 1,2*6+0,6</t>
  </si>
  <si>
    <t>1.08 Umyývárna muži - veřejnost sv.3,25m, ES S.03, KO 1200 mm, SDKI podhled : 1,2*6</t>
  </si>
  <si>
    <t>1.09 WC muži-veřejnost sv.3,25m, ES S.03, KO 1200 mm, SDKI podhled : 1,2*2+1,5+0,9+0,6</t>
  </si>
  <si>
    <t>1.10 Umývárna zaměstanci sv.3,25m, ES S.03, KO 1200 mm, SDKI podhled : 1,2*4+0,6</t>
  </si>
  <si>
    <t>1.11 WC zaměstanci sv.3,25m, ES S.03, KO 1200 mm, SDKI podhled : 1,2*2+0,9+0,6</t>
  </si>
  <si>
    <t>1.12 WC ženy/invalidé-veřejnost sv.3,25m, ES S.03, KO 1200 mm, SDKI podhled : 1,2*6+0,9+1,5+0,6</t>
  </si>
  <si>
    <t>781111151R00</t>
  </si>
  <si>
    <t>Příplatek za sestavení dekoru (listela, bordura)</t>
  </si>
  <si>
    <t>0.02 Koupelna sv. 2,6m, ES S.02, stěny:sanační omítka KO 2000 mm , podhled KZS 100 minerál : 3</t>
  </si>
  <si>
    <t>1.05 Kuchyňka sv.3,25m, ES S.03, KO za linkou, SDKI podhled : (4,3+0,6*2)</t>
  </si>
  <si>
    <t>1.06 Úklidová místnost sv.3,25m, ES S.03, KO 1200 mm, SDKI podhled : (1,5*2+0,95*2-0,7)</t>
  </si>
  <si>
    <t>1.08 Umyývárna muži - veřejnost sv.3,25m, ES S.03, KO 1200 mm, SDKI podhled : (1,6*2+1,3-0,7*2)</t>
  </si>
  <si>
    <t>1.09 WC muži-veřejnost sv.3,25m, ES S.03, KO 1200 mm, SDKI podhled : (0,9*2+1,3)</t>
  </si>
  <si>
    <t>1.10 Umývárna zaměstanci sv.3,25m, ES S.03, KO 1200 mm, SDKI podhled : (1,6*2+1,3-0,7)</t>
  </si>
  <si>
    <t>1.11 WC zaměstanci sv.3,25m, ES S.03, KO 1200 mm, SDKI podhled : (0,9*2+1,3)</t>
  </si>
  <si>
    <t>1.12 WC ženy/invalidé-veřejnost sv.3,25m, ES S.03, KO 1200 mm, SDKI podhled : (1,7*2+1,6*2-0,9)</t>
  </si>
  <si>
    <t>781320121R00</t>
  </si>
  <si>
    <t>Obkládání parapetů do tmele šířky do 300 mm</t>
  </si>
  <si>
    <t>1.06 Úklidová místnost sv.3,25m, ES S.03, KO 1200 mm, SDKI podhled : 0,6+1</t>
  </si>
  <si>
    <t>1.09 WC muži-veřejnost sv.3,25m, ES S.03, KO 1200 mm, SDKI podhled : 0,6+0,9</t>
  </si>
  <si>
    <t>1.10 Umývárna zaměstanci sv.3,25m, ES S.03, KO 1200 mm, SDKI podhled : 0,6</t>
  </si>
  <si>
    <t>1.11 WC zaměstanci sv.3,25m, ES S.03, KO 1200 mm, SDKI podhled : 0,6+0,9</t>
  </si>
  <si>
    <t>1.12 WC ženy/invalidé-veřejnost sv.3,25m, ES S.03, KO 1200 mm, SDKI podhled : 0,6+0,9</t>
  </si>
  <si>
    <t>781419711R00</t>
  </si>
  <si>
    <t>Příplatek k obkladu stěn za plochu do 10 m2 jedntl</t>
  </si>
  <si>
    <t>781415015R00</t>
  </si>
  <si>
    <t>Montáž obkladů stěn, porovin.,tmel, 20x20,30x15 cm</t>
  </si>
  <si>
    <t>0.02 Koupelna sv. 2,6m, ES S.02, stěny:sanační omítka KO 2000 mm , podhled KZS 100 minerál : 3*2</t>
  </si>
  <si>
    <t>1.05 Kuchyňka sv.3,25m, ES S.03, KO za linkou, SDKI podhled : (4,3+0,6*2)*0,7</t>
  </si>
  <si>
    <t>1.06 Úklidová místnost sv.3,25m, ES S.03, KO 1200 mm, SDKI podhled : (1,5*2+0,95*2-0,7)*1,2</t>
  </si>
  <si>
    <t>1.08 Umyývárna muži - veřejnost sv.3,25m, ES S.03, KO 1200 mm, SDKI podhled : (1,6*2+1,3-0,7*2)*1,2</t>
  </si>
  <si>
    <t>1.09 WC muži-veřejnost sv.3,25m, ES S.03, KO 1200 mm, SDKI podhled : (0,9*2+1,3)*1,2</t>
  </si>
  <si>
    <t>1.10 Umývárna zaměstanci sv.3,25m, ES S.03, KO 1200 mm, SDKI podhled : (1,6*2+1,3-0,7)*1,2</t>
  </si>
  <si>
    <t>1.11 WC zaměstanci sv.3,25m, ES S.03, KO 1200 mm, SDKI podhled : (0,9*2+1,3)*1,2</t>
  </si>
  <si>
    <t>1.12 WC ženy/invalidé-veřejnost sv.3,25m, ES S.03, KO 1200 mm, SDKI podhled : (1,7*2+1,6*2-0,9)*1,2</t>
  </si>
  <si>
    <t>781419706R00</t>
  </si>
  <si>
    <t>Příplatek za spárovací vodotěsnou hmotu - plošně</t>
  </si>
  <si>
    <t>781491001R00</t>
  </si>
  <si>
    <t>Montáž lišt k obkladům</t>
  </si>
  <si>
    <t xml:space="preserve">  0.02 Koupelna sv. 2,6m, ES S.02, stěny:sanační omítka KO 2000 mm , podhled KZS 100 minerál : 3</t>
  </si>
  <si>
    <t xml:space="preserve">  1.05 Kuchyňka sv.3,25m, ES S.03, KO za linkou, SDKI podhled : (4,3+0,6*2)</t>
  </si>
  <si>
    <t>koutová podlahová lišta : 31,5</t>
  </si>
  <si>
    <t>781497131RS2</t>
  </si>
  <si>
    <t>Lišta nerezová ukončovacích k obkladům pro tloušťku obkladu 10 mm</t>
  </si>
  <si>
    <t>781497132RS2</t>
  </si>
  <si>
    <t>Lišta nerezová rohová k obkladům  pro tloušťku obkladu 10 mm</t>
  </si>
  <si>
    <t>1.06 Úklidová místnost sv.3,25m, ES S.03, KO 1200 mm, SDKI podhled : 1</t>
  </si>
  <si>
    <t>1.09 WC muži-veřejnost sv.3,25m, ES S.03, KO 1200 mm, SDKI podhled : 0,9+0,6</t>
  </si>
  <si>
    <t>1.11 WC zaměstanci sv.3,25m, ES S.03, KO 1200 mm, SDKI podhled : 0,9+0,6</t>
  </si>
  <si>
    <t>1.12 WC ženy/invalidé-veřejnost sv.3,25m, ES S.03, KO 1200 mm, SDKI podhled : 0,9+1,5+0,6</t>
  </si>
  <si>
    <t>781735012R00</t>
  </si>
  <si>
    <t>Montáž cihelných pásků 240x71x14 mm, do tmele</t>
  </si>
  <si>
    <t>231534241R</t>
  </si>
  <si>
    <t>Sanitární tmel 280 ml</t>
  </si>
  <si>
    <t>POL3_7</t>
  </si>
  <si>
    <t xml:space="preserve">  0.02 Koupelna sv. 2,6m, ES S.02, stěny:sanační omítka KO 2000 mm , podhled KZS 100 minerál : 2*2+1,5*2+1</t>
  </si>
  <si>
    <t xml:space="preserve">  1.05 Kuchyňka sv.3,25m, ES S.03, KO za linkou, SDKI podhled : 0,7*2</t>
  </si>
  <si>
    <t xml:space="preserve">  1.06 Úklidová místnost sv.3,25m, ES S.03, KO 1200 mm, SDKI podhled : 1,2*6+0,6</t>
  </si>
  <si>
    <t xml:space="preserve">  1.08 Umyývárna muži - veřejnost sv.3,25m, ES S.03, KO 1200 mm, SDKI podhled : 1,2*6</t>
  </si>
  <si>
    <t xml:space="preserve">  1.09 WC muži-veřejnost sv.3,25m, ES S.03, KO 1200 mm, SDKI podhled : 1,2*2+1,5+0,9+0,6</t>
  </si>
  <si>
    <t xml:space="preserve">  1.10 Umývárna zaměstanci sv.3,25m, ES S.03, KO 1200 mm, SDKI podhled : 1,2*4+0,6</t>
  </si>
  <si>
    <t xml:space="preserve">  1.11 WC zaměstanci sv.3,25m, ES S.03, KO 1200 mm, SDKI podhled : 1,2*2+0,9+0,6</t>
  </si>
  <si>
    <t xml:space="preserve">  1.12 WC ženy/invalidé-veřejnost sv.3,25m, ES S.03, KO 1200 mm, SDKI podhled : 1,2*6+0,9+1,5+0,6</t>
  </si>
  <si>
    <t>dodávka sanitárního tmele : 49,3/3*1,05</t>
  </si>
  <si>
    <t>58583200.AR</t>
  </si>
  <si>
    <t xml:space="preserve">Tmel šedý lepicí práškový </t>
  </si>
  <si>
    <t>dodávka stěrkovacího tmele : 37,45*4*1,05</t>
  </si>
  <si>
    <t>59623101R</t>
  </si>
  <si>
    <t>Pásek Classic RF 250x13x65 mm, předběžná cena upřesní se dle výběru investora lícový obkladový pásek tažený</t>
  </si>
  <si>
    <t xml:space="preserve">  (11,035)*4,925</t>
  </si>
  <si>
    <t xml:space="preserve">  okna a dveře : -37,298</t>
  </si>
  <si>
    <t xml:space="preserve">  ostění KZS s obkladem cihelným páskem : 57,92*0,2</t>
  </si>
  <si>
    <t>dodávka cihelného pásku : 116,13775*51*1,05</t>
  </si>
  <si>
    <t>59623121R</t>
  </si>
  <si>
    <t>Rohový pásek Classic RF 250x120x13x65 mm lícový obkladový pásek tažený</t>
  </si>
  <si>
    <t xml:space="preserve">  KZS tl.160 mm s cihelným obkladem : 4,425+4,925</t>
  </si>
  <si>
    <t xml:space="preserve">  ostění KZS s obkladem cihelným páskem : 57,92</t>
  </si>
  <si>
    <t>dodávka rohového cihelného pásku : 67,27/0,075*1,05</t>
  </si>
  <si>
    <t>59760127.AR</t>
  </si>
  <si>
    <t>Lišta obkl/obkl plast koutová podlahová lišta s požlábkem</t>
  </si>
  <si>
    <t>koutová podlahová lišta : 31,5*1,05</t>
  </si>
  <si>
    <t>597813651R</t>
  </si>
  <si>
    <t>Obkládačka keramická, předběžná cena upřesní se dle výběru investora</t>
  </si>
  <si>
    <t xml:space="preserve">  1.06 Úklidová místnost sv.3,25m, ES S.03, KO 1200 mm, SDKI podhled : 0,6+1</t>
  </si>
  <si>
    <t xml:space="preserve">  1.09 WC muži-veřejnost sv.3,25m, ES S.03, KO 1200 mm, SDKI podhled : 0,6+0,9</t>
  </si>
  <si>
    <t xml:space="preserve">  1.10 Umývárna zaměstanci sv.3,25m, ES S.03, KO 1200 mm, SDKI podhled : 0,6</t>
  </si>
  <si>
    <t xml:space="preserve">  1.11 WC zaměstanci sv.3,25m, ES S.03, KO 1200 mm, SDKI podhled : 0,6+0,9</t>
  </si>
  <si>
    <t xml:space="preserve">  1.12 WC ženy/invalidé-veřejnost sv.3,25m, ES S.03, KO 1200 mm, SDKI podhled : 0,6+0,9</t>
  </si>
  <si>
    <t xml:space="preserve">  obklad parapetů : 6,7*0,3</t>
  </si>
  <si>
    <t xml:space="preserve">  obklad stěn : 37,45</t>
  </si>
  <si>
    <t>dodávka keramického obkladu : (2,01+37,45)*1,08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</si>
  <si>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</si>
  <si>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</si>
  <si>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</si>
  <si>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</si>
  <si>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  D05 dveřní křídlo plné 800/1970 mm, bílá fólie, ocelová zárubeň : 1</t>
  </si>
  <si>
    <t xml:space="preserve">  D06 dveřní křídlo plné 700/1970 mm, bílá fólie, ocelová zárubeň : 1</t>
  </si>
  <si>
    <t xml:space="preserve">  D07 dveřní křídlo plné 800/1970 mm, bílá fólie, ocelová zárubeň, samozavírač : 1</t>
  </si>
  <si>
    <t xml:space="preserve">  D08 dveřní křídlo plné 700/1970 mm, bílá fólie, ocelová zárubeň : 1</t>
  </si>
  <si>
    <t xml:space="preserve">  D09 dveřní křídlo plné 700/1970 mm, bílá fólie, ocelová zárubeň, samozavírač : 1</t>
  </si>
  <si>
    <t xml:space="preserve">  D10 dveřní křídlo plné 700/1970 mm, bílá fólie, ocelová zárubeň : 1</t>
  </si>
  <si>
    <t xml:space="preserve">  D12 dveřní křídlo plné 900/1970 mm, bílá fólie, ocelová zárubeň, madlo : 1</t>
  </si>
  <si>
    <t xml:space="preserve">  D13 dveřní křídlo plné 800/1970 mm, bílá fólie, ocelová zárubeň : 1</t>
  </si>
  <si>
    <t xml:space="preserve">  D17 dveřní křídlo plné 700/1970 mm, bílá fólie, ocelová zárubeň : 1</t>
  </si>
  <si>
    <t>nátěr ocelových zárubní : 2*9</t>
  </si>
  <si>
    <t>mříže sklepních oken : (0,6*0,6*2+0,9*0,75+0,9*0,6*9)</t>
  </si>
  <si>
    <t>783226100R00</t>
  </si>
  <si>
    <t>Nátěr syntetický kovových konstrukcí základní</t>
  </si>
  <si>
    <t>Odkaz na mn. položky pořadí 401 : 24,25500</t>
  </si>
  <si>
    <t>783228990R00</t>
  </si>
  <si>
    <t>Údržba, příplatek za syntetický nátěr, pevné mříže</t>
  </si>
  <si>
    <t>784402801R00</t>
  </si>
  <si>
    <t>Odstranění malby oškrábáním v místnosti H do 3,8 m</t>
  </si>
  <si>
    <t>omítka štuková stropů 1.PP : 131,12-74,69</t>
  </si>
  <si>
    <t>784121101R00</t>
  </si>
  <si>
    <t>Penetrace podkladu nátěrem JUB, Akril Emulze, 1 x</t>
  </si>
  <si>
    <t>štuková omítka ostění fasádní otvory : 114,62*0,45</t>
  </si>
  <si>
    <t>784121201R00</t>
  </si>
  <si>
    <t>Penetrace podkladu barvou JUB, Bio vápenná, 1 x</t>
  </si>
  <si>
    <t>KZS  stropů minerál 100 mm 1.PP : 131,12-74,69</t>
  </si>
  <si>
    <t>sanační štuková omítka 1.PP : 197,46715-96,16</t>
  </si>
  <si>
    <t>784128202R00</t>
  </si>
  <si>
    <t>Izolování přípravkem, 2 x</t>
  </si>
  <si>
    <t>opravy : 15</t>
  </si>
  <si>
    <t>784125212R00</t>
  </si>
  <si>
    <t>Malba z malířských směsí, bílá, bez penetrace,2x</t>
  </si>
  <si>
    <t>Odkaz na mn. položky pořadí 405 : 535,89450</t>
  </si>
  <si>
    <t>784125412R00</t>
  </si>
  <si>
    <t>Malba z malířských směs paropropustná, bílá, bez penetr.2x</t>
  </si>
  <si>
    <t>Odkaz na mn. položky pořadí 406 : 157,73715</t>
  </si>
  <si>
    <t>784011111R00</t>
  </si>
  <si>
    <t>Oprášení/ometení podkladu</t>
  </si>
  <si>
    <t>784011121R00</t>
  </si>
  <si>
    <t>Broušení štuků a nových omítek</t>
  </si>
  <si>
    <t>štuková omítka ostění fasádní otvory : 114,62*0,45-7,56</t>
  </si>
  <si>
    <t>štuková omítka vnitřní otvory 1.PP : (0,99+2,1*2+1,29+2,015*2+1,03+2,05*2)*0,45</t>
  </si>
  <si>
    <t>štuková omítka vnitřní otvory 1.NP : (2,8+2,1*2+1,4+2,1*2+1+2,1*2)*0,45-4,7295</t>
  </si>
  <si>
    <t>sanační štuková omítka 1.PP : 197,46715-62,08065</t>
  </si>
  <si>
    <t>784011211RT3</t>
  </si>
  <si>
    <t>Olepování vnitřních ploch včetně maskovací pásky šířky 50 mm</t>
  </si>
  <si>
    <t>štuková omítka vnitřní otvory 1.PP : (0,99+2,1*2+1,29+2,015*2+1,03+2,05*2)*2-21,02</t>
  </si>
  <si>
    <t>vnitřní dveře : 5*2*8-20</t>
  </si>
  <si>
    <t>784011221RT2</t>
  </si>
  <si>
    <t>Zakrytí předmětů včetně dodávky fólie tl. 0,04 mm</t>
  </si>
  <si>
    <t>784011222RT2</t>
  </si>
  <si>
    <t>Zakrytí podlah včetně papírové lepenky</t>
  </si>
  <si>
    <t>786622211RT2</t>
  </si>
  <si>
    <t>Žaluzie horizontální vnitřní AL lamely bílé včetně dodávky žaluzie</t>
  </si>
  <si>
    <t>998786201R00</t>
  </si>
  <si>
    <t>Přesun hmot pro zastiň. techniku, výšky do 6 m</t>
  </si>
  <si>
    <t>787700804R00</t>
  </si>
  <si>
    <t>Vysklívání výkladců skla plochého o pl.nad 6m2</t>
  </si>
  <si>
    <t>787701822R00</t>
  </si>
  <si>
    <t>Vysklívání výkladců,přípl. za Al lišty oboustranné</t>
  </si>
  <si>
    <t>Odkaz na mn. položky pořadí 417 : 35,10000</t>
  </si>
  <si>
    <t>998787201R00</t>
  </si>
  <si>
    <t>Přesun hmot pro zasklívání, výšky do 6 m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</si>
  <si>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</si>
  <si>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</si>
  <si>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</si>
  <si>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</si>
  <si>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</si>
  <si>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</si>
  <si>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</si>
  <si>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</si>
  <si>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</si>
  <si>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</si>
  <si>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</si>
  <si>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</si>
  <si>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</si>
  <si>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</si>
  <si>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SUM</t>
  </si>
  <si>
    <t>Poznámky uchazeče k zadání</t>
  </si>
  <si>
    <t>POPUZIV</t>
  </si>
  <si>
    <t>END</t>
  </si>
  <si>
    <t>210201521</t>
  </si>
  <si>
    <t>Svítidlo LED technické stropní/nastěnné  přisazené nouzové</t>
  </si>
  <si>
    <t>611403380</t>
  </si>
  <si>
    <t>Hrubá výplň rýh ve stropech do 3x3 cm maltou z SMS zdicí maltou</t>
  </si>
  <si>
    <t>611403382</t>
  </si>
  <si>
    <t>Hrubá výplň rýh ve stropech do 5x5 cm maltou z SMS zdicí maltou</t>
  </si>
  <si>
    <t>612403387</t>
  </si>
  <si>
    <t>Hrubá výplň rýh ve stěnách do 15x10cm maltou z SMS</t>
  </si>
  <si>
    <t>974031121</t>
  </si>
  <si>
    <t>Vysekání rýh ve zdi cihelné 3 x 3 cm</t>
  </si>
  <si>
    <t>974031132</t>
  </si>
  <si>
    <t>Vysekání rýh ve zdi cihelné 5 x 7 cm</t>
  </si>
  <si>
    <t>974031154</t>
  </si>
  <si>
    <t>Vysekání rýh ve zdi cihelné 10 x 15 cm</t>
  </si>
  <si>
    <t>998011001</t>
  </si>
  <si>
    <t>Přesun hmot pro budovy zděné výšky do 6 m</t>
  </si>
  <si>
    <t>POL1_9</t>
  </si>
  <si>
    <t>210010002</t>
  </si>
  <si>
    <t>Trubka ohebná pod omítku, vnější průměr 20 mm včetně dodávky Monoflex 1420</t>
  </si>
  <si>
    <t>210010004</t>
  </si>
  <si>
    <t>Trubka ohebná pod omítku, vnější průměr 32 mm včetně dodávky Monoflex 1432</t>
  </si>
  <si>
    <t>210010005</t>
  </si>
  <si>
    <t>Trubka ohebná pod omítku, vnější průměr 40 mm včetně dodávky Monoflex 1440</t>
  </si>
  <si>
    <t>210010346</t>
  </si>
  <si>
    <t>Krabice do zateplení, bez zapojení včetně dodávky krabice KEZ</t>
  </si>
  <si>
    <t>210100001</t>
  </si>
  <si>
    <t>Ukončení vodičů v rozvaděči + zapojení do 2,5 mm2</t>
  </si>
  <si>
    <t>210100002</t>
  </si>
  <si>
    <t>Ukončení vodičů v rozvaděči + zapojení do 6 mm2</t>
  </si>
  <si>
    <t>210110021</t>
  </si>
  <si>
    <t>Spínač nástěnný jednopól.- řaz. 1, venkovní povrchová montáž včetně dodávky spínače</t>
  </si>
  <si>
    <t>210110041</t>
  </si>
  <si>
    <t>Spínač zapuštěný jednopólový, řazení 1 - IP44</t>
  </si>
  <si>
    <t>Spínač zapuštěný jednopólový, řazení 1 vč. dodávky strojku, rámečku a krytu</t>
  </si>
  <si>
    <t>R-položka</t>
  </si>
  <si>
    <t>POL12_1</t>
  </si>
  <si>
    <t>210110043</t>
  </si>
  <si>
    <t>Spínač zapuštěný seriový, řazení 5 vč. dodávky strojku, rámečku a krytu</t>
  </si>
  <si>
    <t>210110045</t>
  </si>
  <si>
    <t>Spínač zapuštěný střídavý, řazení 6 vč. dodávky strojku, rámečku a krytu</t>
  </si>
  <si>
    <t>210111011</t>
  </si>
  <si>
    <t>Zásuvka domovní zapuštěná - provedení 2P+PE včetně dodávky zásuvky a rámečku</t>
  </si>
  <si>
    <t>210111014</t>
  </si>
  <si>
    <t>Zásuvka domovní zapuštěná - provedení 2x (2P+PE) vč. dodávky zásuvky s natočenou dutin. Bez rámečku</t>
  </si>
  <si>
    <t>210111031</t>
  </si>
  <si>
    <t>Zásuvka domovní v krabici - 2P+PE, venkovní</t>
  </si>
  <si>
    <t>Svítidlo LED technické stropní přisazené</t>
  </si>
  <si>
    <t>210201528</t>
  </si>
  <si>
    <t>Svítidlo LED světlomet venkovní</t>
  </si>
  <si>
    <t>210220002</t>
  </si>
  <si>
    <t>Vedení uzemňovací na povrchu FeZn D 10 mm včetně drátu FeZn 8 mm</t>
  </si>
  <si>
    <t>210220021</t>
  </si>
  <si>
    <t>Vedení uzemňovací v zemi FeZn do 120 mm2 vč.svorek včetně pásku FeZn 30 x 4 mm</t>
  </si>
  <si>
    <t>210220101</t>
  </si>
  <si>
    <t>Vodiče svodové FeZn D do 10,Al 10,Cu 8 +podpěry včetně dodávky drátu AlMgSi T/4 8 mm</t>
  </si>
  <si>
    <t>210220231</t>
  </si>
  <si>
    <t>Tyč jímací s upev. na stř.hřeben do 3 m, na stojan</t>
  </si>
  <si>
    <t>210220301</t>
  </si>
  <si>
    <t>Svorka hromosvodová do 2 šroubů /SS, SZ, SO/</t>
  </si>
  <si>
    <t>210220302</t>
  </si>
  <si>
    <t>Svorka hromosvodová nad 2 šrouby /ST, SJ, SR, atd/</t>
  </si>
  <si>
    <t>210220372</t>
  </si>
  <si>
    <t>Úhelník ochranný nebo trubka s držáky do zdiva</t>
  </si>
  <si>
    <t>210220401</t>
  </si>
  <si>
    <t>Označení svodu štítky, smaltované, umělá hmota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</si>
  <si>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</si>
  <si>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</si>
  <si>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</si>
  <si>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</si>
  <si>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</si>
  <si>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</si>
  <si>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210810005</t>
  </si>
  <si>
    <t>Kabel CYKY-m 750 V 3 x 1,5 mm2 volně uložený včetně dodávky kabelu</t>
  </si>
  <si>
    <t>210810006</t>
  </si>
  <si>
    <t>Kabel CYKY-m 750 V 3 x 2,5 mm2 volně uložený včetně dodávky kabelu</t>
  </si>
  <si>
    <t>460200134</t>
  </si>
  <si>
    <t>Výkop kabelové rýhy 35/50 cm  hor.4</t>
  </si>
  <si>
    <t>460560134</t>
  </si>
  <si>
    <t>Zához rýhy 35/50 cm, hornina třídy 4 ruční zához rýhy</t>
  </si>
  <si>
    <t>00002</t>
  </si>
  <si>
    <t>Přepínač střídavý IP 44, zapuštěný, bezšroubové svorky</t>
  </si>
  <si>
    <t>00001</t>
  </si>
  <si>
    <t>Zásuvka jednonásobná IP 44, s ochranným kolíkem, s clonkami, s víčkem, bezšroubové svorky včetně rámečku</t>
  </si>
  <si>
    <t>00003</t>
  </si>
  <si>
    <t>B-Kruhove přisazene LED svitidlo, mikroprizmaticky kryt, 370mm, 28W, 2600lm</t>
  </si>
  <si>
    <t>00004</t>
  </si>
  <si>
    <t>C-Zavěsne/přisazene, LED svitidlo, matna ALDP mřižka, UGR&lt;19, 37 W, 4450 lm</t>
  </si>
  <si>
    <t>00005</t>
  </si>
  <si>
    <t>E-Přisazene LED svitidlo, opalovy PMMA kryt, průměr 480mm, 44W, 4600lm</t>
  </si>
  <si>
    <t>00006</t>
  </si>
  <si>
    <t>G-Přisazene LED svitidlo, opalovy PMMA kryt, průměr 375mm, 27W, 2700lm</t>
  </si>
  <si>
    <t>00007</t>
  </si>
  <si>
    <t>H-Přisazene LED svitidlo, opalovy PMMA kryt, průměr 480mm, 34W, 3900lm</t>
  </si>
  <si>
    <t>00011</t>
  </si>
  <si>
    <t>A-sklep- LED prachotěsné svítidlo, 20W 2700lm</t>
  </si>
  <si>
    <t>00012</t>
  </si>
  <si>
    <t>B- Sklep - LED prachotěsné svítidlo, 20W 2750lm</t>
  </si>
  <si>
    <t>00013</t>
  </si>
  <si>
    <t>NP1- Nouzové svítidlo150lm Autotest MNM Tel, 1-3H</t>
  </si>
  <si>
    <t>00014</t>
  </si>
  <si>
    <t>NZ1 - Nouzové svítidlo 300lm Autotest MNM Tel, 1-3H</t>
  </si>
  <si>
    <t>00016</t>
  </si>
  <si>
    <t>NV1-Nouzové svítidlo Outdoor Wall 1-8h/D, IP65, asymetrická optika, ohřev baterie</t>
  </si>
  <si>
    <t>00017</t>
  </si>
  <si>
    <t>Venkovní stropní svítidlo GU10 1x28W IP44 antracitové</t>
  </si>
  <si>
    <t>00025</t>
  </si>
  <si>
    <t>LED Žárovka GU10/4,3W/230V 2700K</t>
  </si>
  <si>
    <t>35441421</t>
  </si>
  <si>
    <t>Podpěra vedení do zdiva PV 1a-25</t>
  </si>
  <si>
    <t>35441840</t>
  </si>
  <si>
    <t>Držák ochranného úhelníku DOUa-25 do zdiva</t>
  </si>
  <si>
    <t>35441885</t>
  </si>
  <si>
    <t>Svorka spojovací SS pro lano d 8-10 mm</t>
  </si>
  <si>
    <t>35441925</t>
  </si>
  <si>
    <t>Svorka zkušební SZ pro lano d 6-12 mm</t>
  </si>
  <si>
    <t>35441996</t>
  </si>
  <si>
    <t>Svorka SR 3a</t>
  </si>
  <si>
    <t>354431690</t>
  </si>
  <si>
    <t>Úhelník ochranný OU 1,7 pro vodič d 6-12 mm</t>
  </si>
  <si>
    <t>35444122</t>
  </si>
  <si>
    <t>Svorka zemnicí páska-drát    SR3b N</t>
  </si>
  <si>
    <t>358112503</t>
  </si>
  <si>
    <t>Zásuvka nástěnná  16A 400V</t>
  </si>
  <si>
    <t>V055</t>
  </si>
  <si>
    <t>SJ 1 svorka k jimaci tyci</t>
  </si>
  <si>
    <t>KS</t>
  </si>
  <si>
    <t>V540</t>
  </si>
  <si>
    <t>PB19 podlozka gumova</t>
  </si>
  <si>
    <t>V545</t>
  </si>
  <si>
    <t>PB19 podstavec betonovy 19kg</t>
  </si>
  <si>
    <t>VN3110</t>
  </si>
  <si>
    <t>JR 3,0 18/10t AlMgSi jimaci tyc</t>
  </si>
  <si>
    <t>VS10</t>
  </si>
  <si>
    <t>Nastavec PV21c</t>
  </si>
  <si>
    <t>220260022</t>
  </si>
  <si>
    <t>Krabice KP 68 ve zdi včetně vysekání lůžka</t>
  </si>
  <si>
    <t>222280211</t>
  </si>
  <si>
    <t>Kabel EZS, EPS, DT do 6 mm  v trubkách</t>
  </si>
  <si>
    <t>222280213</t>
  </si>
  <si>
    <t>Kabel hdmi trubkách</t>
  </si>
  <si>
    <t>222280214</t>
  </si>
  <si>
    <t>Kabel UTP/FTP kat.5e v trubkách</t>
  </si>
  <si>
    <t>222280241</t>
  </si>
  <si>
    <t>Koaxiální kabel v trubkách</t>
  </si>
  <si>
    <t>222290003</t>
  </si>
  <si>
    <t>Dvojzásuvka 2xRJ45 UTP kat.5e pod omítku</t>
  </si>
  <si>
    <t>222291991</t>
  </si>
  <si>
    <t>Aktivní síťový prvek bez konfigurace</t>
  </si>
  <si>
    <t>222290831</t>
  </si>
  <si>
    <t>Reproduktorové kabely do 2x1,5 v trubce</t>
  </si>
  <si>
    <t>222300441</t>
  </si>
  <si>
    <t>Ukončení kabelu v rozvaděči</t>
  </si>
  <si>
    <t>222301101</t>
  </si>
  <si>
    <t>Konektor RJ45 na kabel UTP</t>
  </si>
  <si>
    <t>222325001</t>
  </si>
  <si>
    <t>Detektor PIR na předem připravené úchytné body</t>
  </si>
  <si>
    <t>222325002</t>
  </si>
  <si>
    <t>Duální detektor na předem připravené úchytné body</t>
  </si>
  <si>
    <t>222325005</t>
  </si>
  <si>
    <t>Detektor GB na předem připravené úchytné body</t>
  </si>
  <si>
    <t>222325032</t>
  </si>
  <si>
    <t>Požární konvenční stropní bodový hlásič na patici</t>
  </si>
  <si>
    <t>222325201</t>
  </si>
  <si>
    <t>Klávesnice na předem připravené úchytné body</t>
  </si>
  <si>
    <t>222325266</t>
  </si>
  <si>
    <t>Siréna s majákem na budovu na úchyt.body</t>
  </si>
  <si>
    <t>222325302</t>
  </si>
  <si>
    <t>Programování ústředny, uvedení do provozu</t>
  </si>
  <si>
    <t>hod</t>
  </si>
  <si>
    <t>222730001</t>
  </si>
  <si>
    <t>Účastnická zásuvka TV+R+SAT koncová pod omítku</t>
  </si>
  <si>
    <t>222730375</t>
  </si>
  <si>
    <t>Montáž F konektoru</t>
  </si>
  <si>
    <t>222731206</t>
  </si>
  <si>
    <t>Venkovní IP kompakt.kamera na úchytné body</t>
  </si>
  <si>
    <t>222731261</t>
  </si>
  <si>
    <t>IP videorekordér do 8 kanálů</t>
  </si>
  <si>
    <t>222731501</t>
  </si>
  <si>
    <t>Instalace SW, konfigurace a uvedení do provozu</t>
  </si>
  <si>
    <t>001</t>
  </si>
  <si>
    <t>Kompaktní 2Mpx Starlight kamera pro venkovní instalace, IR LED, 2.7-13.5mm objektiv, SD karta</t>
  </si>
  <si>
    <t>002</t>
  </si>
  <si>
    <t>Montážní box pro kamery</t>
  </si>
  <si>
    <t>006</t>
  </si>
  <si>
    <t>Reproduktorový kabel pro 100V rozvody 2 x 1,5 mm2</t>
  </si>
  <si>
    <t>0505520005</t>
  </si>
  <si>
    <t>Přístupový bod/hotspot s přenosovou rychlostí až 1167 Mbps, podporuje standard 802.11a/b/g/n/ac frekvence 2,4 GHz a 5 GHz.</t>
  </si>
  <si>
    <t>0701-00</t>
  </si>
  <si>
    <t>DUAL PIR senzor, 100% digitální detektor, SW ochrana "SHIELD", digitální automatický čítač pulzů - 2</t>
  </si>
  <si>
    <t>Soubor</t>
  </si>
  <si>
    <t>0701-01</t>
  </si>
  <si>
    <t>venkovní "OUTDOOR", odolnost vůči malým zvířatům, výběr způsobu detekce DUAL/SINGLE dosah 11 m/90°, odběr max. 30 mA,</t>
  </si>
  <si>
    <t>1004-001</t>
  </si>
  <si>
    <t>textová klávesnice LCD se dvěma řádky, nový plochý design, dotykové klávesy s kapacitním senzorem</t>
  </si>
  <si>
    <t>1109-09</t>
  </si>
  <si>
    <t>optickokouřové a tepelné čidlo serie 3000, 2 optické komory, citlivost 0,15 dB/m, 60° max., termodiferenciální, určeno pro EZS</t>
  </si>
  <si>
    <t>1404-00</t>
  </si>
  <si>
    <t>detekce rozbíjení a tříštění skla, DUAL PIR senzor pro detekci pohybu, digitální vyhodnocení, sférická čočka se spodním viděním, malé rozměry, AUDIO - citlivost ve 4 stupních, PIR - citlivost ve</t>
  </si>
  <si>
    <t>1501-01</t>
  </si>
  <si>
    <t>elegantní zálohovaná venkovní piezo-siréna s nízkým odběrem, 2 režimy činnosti, zdvojený TAMPER, napájení 11 - 15 V =/150 mA, akustický tlak 105 dB + stroboskop</t>
  </si>
  <si>
    <t>1903-01</t>
  </si>
  <si>
    <t>velký univerzální plechový box pro ústředny a další komponenty</t>
  </si>
  <si>
    <t>34121048</t>
  </si>
  <si>
    <t>Kabel sdělovací s Cu jádrem SYKFY 4 x 2 x 0,50 mm</t>
  </si>
  <si>
    <t>371201301</t>
  </si>
  <si>
    <t>Kabel UTP pro RJ45 (drát) - 1m - metráž</t>
  </si>
  <si>
    <t>371205020</t>
  </si>
  <si>
    <t>Modul RJ45, Cat5e, nestíněný</t>
  </si>
  <si>
    <t>371205050</t>
  </si>
  <si>
    <t>Krimpovací konektor RJ45, CAT5E, UTP</t>
  </si>
  <si>
    <t>5014A-A100</t>
  </si>
  <si>
    <t>Kryt zasuvky komunikacni</t>
  </si>
  <si>
    <t>5014AB1018</t>
  </si>
  <si>
    <t>maska pro 2 keystone</t>
  </si>
  <si>
    <t>/ ks</t>
  </si>
  <si>
    <t>H121PVC100</t>
  </si>
  <si>
    <t>Koaxiální kabel, plášť PVC, vnitřní instalace, do 250m, balení 100m</t>
  </si>
  <si>
    <t>/ m</t>
  </si>
  <si>
    <t>WBXKS4510</t>
  </si>
  <si>
    <t>HDMI propojovací kabel, High Speed, podpora Ethernetu a 4K, 10m</t>
  </si>
  <si>
    <t>460680022</t>
  </si>
  <si>
    <t>Průraz zdivem v cihlové zdi tloušťky 30 cm plochy do 0,025 m2</t>
  </si>
  <si>
    <t>460680024</t>
  </si>
  <si>
    <t>Průraz zdivem v cihlové zdi tloušťky 60 cm plochy do 0,09 m2</t>
  </si>
  <si>
    <t>460680025</t>
  </si>
  <si>
    <t>Průraz zdivem v cihlové zdi tloušťky 100 cm plochy do 0,25 m2</t>
  </si>
  <si>
    <t>650101521</t>
  </si>
  <si>
    <t>Montáž LED svítidla stropního přisazeného</t>
  </si>
  <si>
    <t>979081111</t>
  </si>
  <si>
    <t>Odvoz suti a vybour. hmot na skládku do 1 km kontejnerem 7 t</t>
  </si>
  <si>
    <t>0001T</t>
  </si>
  <si>
    <t>Blížší nespecifikované náklady 2%</t>
  </si>
  <si>
    <t>komplet</t>
  </si>
  <si>
    <t>VRN</t>
  </si>
  <si>
    <t>POL99_8</t>
  </si>
  <si>
    <t>005124010R</t>
  </si>
  <si>
    <t>Koordinační činnost</t>
  </si>
  <si>
    <t>005241010R</t>
  </si>
  <si>
    <t>Dokumentace skutečného provedení</t>
  </si>
  <si>
    <t>713463121</t>
  </si>
  <si>
    <t>Montáž izolace tepelné potrubí potrubními pouzdry bez úpravy uchycenými sponami 1x</t>
  </si>
  <si>
    <t>URS</t>
  </si>
  <si>
    <t>ÚRS 19 01</t>
  </si>
  <si>
    <t xml:space="preserve">79,4 : </t>
  </si>
  <si>
    <t>79,4</t>
  </si>
  <si>
    <t>28377096R</t>
  </si>
  <si>
    <t>izolace tepelná potrubí z pěnového polyetylenu 15 x 25 mm</t>
  </si>
  <si>
    <t>POL3_0</t>
  </si>
  <si>
    <t>713463211</t>
  </si>
  <si>
    <t>Montáž izolace tepelné potrubí potrubními pouzdry s Al fólií staženými Al páskou 1x D do 50 mm</t>
  </si>
  <si>
    <t xml:space="preserve">63,2+16+34 : </t>
  </si>
  <si>
    <t>113,2</t>
  </si>
  <si>
    <t>63154012</t>
  </si>
  <si>
    <t>pouzdro izolační potrubní s jednostrannou Al fólií max. 250/100 °C 15/30 mm</t>
  </si>
  <si>
    <t xml:space="preserve">63,2 : </t>
  </si>
  <si>
    <t>63,2</t>
  </si>
  <si>
    <t>63154013</t>
  </si>
  <si>
    <t>pouzdro izolační potrubní s jednostrannou Al fólií max. 250/100 °C 18/30 mm</t>
  </si>
  <si>
    <t xml:space="preserve">16 : </t>
  </si>
  <si>
    <t>16</t>
  </si>
  <si>
    <t>63154530</t>
  </si>
  <si>
    <t>pouzdro izolační potrubní s jednostrannou Al fólií max. 250/100 °C 22/30 mm</t>
  </si>
  <si>
    <t xml:space="preserve">34 : </t>
  </si>
  <si>
    <t>34</t>
  </si>
  <si>
    <t>998713101</t>
  </si>
  <si>
    <t>Přesun hmot tonážní pro izolace tepelné v objektech v do 6 m</t>
  </si>
  <si>
    <t>998713181</t>
  </si>
  <si>
    <t>Příplatek k přesunu hmot tonážní 713 prováděný bez použití mechanizace</t>
  </si>
  <si>
    <t>733223202</t>
  </si>
  <si>
    <t>Potrubí měděné tvrdé spojované tvrdým pájením D 15x1</t>
  </si>
  <si>
    <t xml:space="preserve">142,6 : </t>
  </si>
  <si>
    <t>142,6</t>
  </si>
  <si>
    <t>733223203</t>
  </si>
  <si>
    <t>Potrubí měděné tvrdé spojované tvrdým pájením D 18x1</t>
  </si>
  <si>
    <t>733223204</t>
  </si>
  <si>
    <t>Potrubí měděné tvrdé spojované tvrdým pájením D 22x1</t>
  </si>
  <si>
    <t>734221682</t>
  </si>
  <si>
    <t>Termostatická hlavice kapalinová PN 10 do 110°C otopných těles VK</t>
  </si>
  <si>
    <t>734261402</t>
  </si>
  <si>
    <t>Armatura připojovací rohová G 1/2x18 PN 10 do 110°C radiátorů typu VK</t>
  </si>
  <si>
    <t>735000912</t>
  </si>
  <si>
    <t>Vyregulování ventilu nebo kohoutu dvojregulačního s termostatickým ovládáním</t>
  </si>
  <si>
    <t xml:space="preserve">8 : </t>
  </si>
  <si>
    <t>735152471</t>
  </si>
  <si>
    <t>Otopné těleso panelové VK dvoudeskové 1 přídavná přestupní plocha výška/délka 600/400mm výkon 515 W</t>
  </si>
  <si>
    <t>735152475</t>
  </si>
  <si>
    <t>Otopné těleso panelové VK dvoudeskové 1 přídavná přestupní plocha výška/délka 600/800mm výkon 1030 W</t>
  </si>
  <si>
    <t>735152573</t>
  </si>
  <si>
    <t>Otopné těleso panelové VK dvoudeskové 2 přídavné přestupní plochy výška/délka 600/600mm výkon 1007 W</t>
  </si>
  <si>
    <t>735152578</t>
  </si>
  <si>
    <t>Otopné těleso panelové VK dvoudeskové 2 přídavné přestupní plochy výška/délka 600/1100mm výkon 1847W</t>
  </si>
  <si>
    <t>735152583</t>
  </si>
  <si>
    <t>Otopné těleso panelové VK dvoudeskové 2 přídavné přestupní plochy výška/délka 600/2000mm výkon 3358W</t>
  </si>
  <si>
    <t>735152676</t>
  </si>
  <si>
    <t>Otopné těleso panelové VK třídeskové 3 přídavné přestupní plochy výška/délka 600/900 mm výkon 2165 W</t>
  </si>
  <si>
    <t>735152679</t>
  </si>
  <si>
    <t>Otopné těleso panelové VK třídeskové 3 přídavné přestupní plochy výška/délka 600/1200mm výkon 2887 W</t>
  </si>
  <si>
    <t>998735101</t>
  </si>
  <si>
    <t>Přesun hmot tonážní pro otopná tělesa v objektech v do 6 m</t>
  </si>
  <si>
    <t>998735181</t>
  </si>
  <si>
    <t>Příplatek k přesunu hmot tonážní 735 prováděný bez použití mechanizace</t>
  </si>
  <si>
    <t>OST4</t>
  </si>
  <si>
    <t>Drobný materiál, příchytky, fitinky apod.</t>
  </si>
  <si>
    <t>soub</t>
  </si>
  <si>
    <t>POL1_1</t>
  </si>
  <si>
    <t>OST5</t>
  </si>
  <si>
    <t>Výchozí revize, protokoly zkoušek</t>
  </si>
  <si>
    <t>OST6</t>
  </si>
  <si>
    <t>Stavební přípomoce</t>
  </si>
  <si>
    <t xml:space="preserve">sekání drážek, prorážení otvorů, hrubování : </t>
  </si>
  <si>
    <t xml:space="preserve">1 : </t>
  </si>
  <si>
    <t>733291101</t>
  </si>
  <si>
    <t>Zkouška těsnosti potrubí měděné do D 35x1,5</t>
  </si>
  <si>
    <t xml:space="preserve">142,6+16+34 : </t>
  </si>
  <si>
    <t>192,6</t>
  </si>
  <si>
    <t>998733101</t>
  </si>
  <si>
    <t>Přesun hmot tonážní pro rozvody potrubí v objektech v do 6 m</t>
  </si>
  <si>
    <t>998733181</t>
  </si>
  <si>
    <t>Příplatek k přesunu hmot tonážní 733 prováděný bez použití mechanizace</t>
  </si>
  <si>
    <t>998734101</t>
  </si>
  <si>
    <t>Přesun hmot tonážní pro armatury v objektech v do 6 m</t>
  </si>
  <si>
    <t>998734181</t>
  </si>
  <si>
    <t>Příplatek k přesunu hmot tonážní 734 prováděný bez použití mechanizace</t>
  </si>
  <si>
    <t>PV1</t>
  </si>
  <si>
    <t>Montáž podlahového vytápění</t>
  </si>
  <si>
    <t xml:space="preserve">Nutná přesná specifikace prováděcí firmy! : </t>
  </si>
  <si>
    <t>PV2</t>
  </si>
  <si>
    <t>Přesun hmot - podlahové vytápění</t>
  </si>
  <si>
    <t>R179MX025</t>
  </si>
  <si>
    <t>Adaptér pro trubky PEX-AL-PEX (M 18) ( pro rozdělovače ) 18x2</t>
  </si>
  <si>
    <t>R259X007</t>
  </si>
  <si>
    <t>Kulový kohout 1 x 1; PN35</t>
  </si>
  <si>
    <t>R500Y102</t>
  </si>
  <si>
    <t>Skříň rozdělovače B</t>
  </si>
  <si>
    <t>R554AY001</t>
  </si>
  <si>
    <t>Ukončení rozdělovačů  1 x 3/4</t>
  </si>
  <si>
    <t>R999Y132; R999Y133</t>
  </si>
  <si>
    <t>Trubka PEX-AL-PEX (podlahové vytápění) 18x2,0 ( 100 m; 200 m )</t>
  </si>
  <si>
    <t>R979Y230CZ</t>
  </si>
  <si>
    <t>Systémová deska s výstupky T50 h30 ( 13,44 m^2 )</t>
  </si>
  <si>
    <t>R553FY006</t>
  </si>
  <si>
    <t>Předmontovaný rozdělovač 1" 1"x18 / 6</t>
  </si>
  <si>
    <t>R985NY001</t>
  </si>
  <si>
    <t>Ochranná trubka černá 25 ( 100 m )</t>
  </si>
  <si>
    <t>K369Y021</t>
  </si>
  <si>
    <t>Izolační a dilatační pás 15 x 0,8 cm ( 50 m )</t>
  </si>
  <si>
    <t>721176102R00</t>
  </si>
  <si>
    <t>Potrubí HT připojovací D 40 x 1,8 mm</t>
  </si>
  <si>
    <t>POL1_0</t>
  </si>
  <si>
    <t>721176103R00</t>
  </si>
  <si>
    <t>Potrubí HT připojovací D 50 x 1,8 mm</t>
  </si>
  <si>
    <t>721176104R00</t>
  </si>
  <si>
    <t>Potrubí HT připojovací D 75 x 1,9 mm</t>
  </si>
  <si>
    <t>5,5</t>
  </si>
  <si>
    <t>721176105R00</t>
  </si>
  <si>
    <t>Potrubí HT připojovací D 110 x 2,7 mm</t>
  </si>
  <si>
    <t>721176115R00</t>
  </si>
  <si>
    <t>Potrubí HT odpadní svislé D 110 x 2,7 mm</t>
  </si>
  <si>
    <t>14</t>
  </si>
  <si>
    <t>721176116R00</t>
  </si>
  <si>
    <t>Potrubí HT odpadní svislé D 125 x 3,1 mm</t>
  </si>
  <si>
    <t>1,5</t>
  </si>
  <si>
    <t>721242110RT1</t>
  </si>
  <si>
    <t>Lapač střešních splavenin PP HL600, kloub, zápachová klapka, koš na listí, DN 100</t>
  </si>
  <si>
    <t>721290112R00</t>
  </si>
  <si>
    <t>Zkouška těsnosti kanalizace vodou do DN 200</t>
  </si>
  <si>
    <t>30</t>
  </si>
  <si>
    <t>998721102R00</t>
  </si>
  <si>
    <t>Přesun hmot pro vnitřní kanalizaci, výšky do 12 m</t>
  </si>
  <si>
    <t>722172411R00</t>
  </si>
  <si>
    <t>Potrubí z PPR, D 20 x 2,8 mm, PN 16, vč.zed.výpom.</t>
  </si>
  <si>
    <t>722172412R00</t>
  </si>
  <si>
    <t>Potrubí z PPR, D 25 x 3,5 mm, PN 16, vč.zed.výpom.</t>
  </si>
  <si>
    <t>33,4+14,1</t>
  </si>
  <si>
    <t>722224111R00</t>
  </si>
  <si>
    <t>Kohouty plnicí a vypouštěcí DN 15</t>
  </si>
  <si>
    <t>722235645R00</t>
  </si>
  <si>
    <t>Klapka vod.zpětná vodorovná DN 40</t>
  </si>
  <si>
    <t>722254201RT4</t>
  </si>
  <si>
    <t>Hydrantový systém, box s plnými dveřmi, průměr 19/30, stálotvará hadice</t>
  </si>
  <si>
    <t>722280106R00</t>
  </si>
  <si>
    <t>Tlaková zkouška vodovodního potrubí</t>
  </si>
  <si>
    <t>722290234R00</t>
  </si>
  <si>
    <t>Proplach a dezinfekce vodovod.potrubí do DN 80</t>
  </si>
  <si>
    <t>998722102R00</t>
  </si>
  <si>
    <t>Přesun hmot pro vnitřní vodovod, výšky do 12 m</t>
  </si>
  <si>
    <t>722100004RAB</t>
  </si>
  <si>
    <t>Vodovod, potrubí ocelové pozink. DN 25, ochrana, ochrana potrubí pouzdrem Mirelon</t>
  </si>
  <si>
    <t>POL2_0</t>
  </si>
  <si>
    <t>12</t>
  </si>
  <si>
    <t>283771028R</t>
  </si>
  <si>
    <t>Izolace potrubí Mirelon PRO 20x20 mm šedočerná</t>
  </si>
  <si>
    <t>283771093R</t>
  </si>
  <si>
    <t>Izolace potrubí Mirelon PRO 25x20 mm šedočerná</t>
  </si>
  <si>
    <t>47,5</t>
  </si>
  <si>
    <t>28654298R</t>
  </si>
  <si>
    <t>Přechodka dGK kovový závit vnější d 25x3/4" PPR</t>
  </si>
  <si>
    <t>28654308R</t>
  </si>
  <si>
    <t>Přechodka dGK kovový závit vnitřní d 32x1" PPR</t>
  </si>
  <si>
    <t>28654309R</t>
  </si>
  <si>
    <t>Přechodka dGK kovový závit vnitřní d 40x5/4" PPR</t>
  </si>
  <si>
    <t>28654331R</t>
  </si>
  <si>
    <t>Ventil přímý plastový d 25 mm PPR</t>
  </si>
  <si>
    <t>28654400R</t>
  </si>
  <si>
    <t>Nástěnka průchozí d 20x1/2" PPR</t>
  </si>
  <si>
    <t>55117872R</t>
  </si>
  <si>
    <t>Ventil kulový se šroubením KE-280 5/4", motýl</t>
  </si>
  <si>
    <t>725019101R00</t>
  </si>
  <si>
    <t>Výlevka stojící s plastovou mřížkou</t>
  </si>
  <si>
    <t>725534225R00</t>
  </si>
  <si>
    <t>Ohřívač elek. zásob. závěsný 41 L</t>
  </si>
  <si>
    <t>725823111R00</t>
  </si>
  <si>
    <t>Baterie výlevka nástěnná ruční</t>
  </si>
  <si>
    <t>725823114RT0</t>
  </si>
  <si>
    <t>Baterie dřezová stojánková ruční, bez otvír.odpadu, základní</t>
  </si>
  <si>
    <t>725860182RT1</t>
  </si>
  <si>
    <t>Sifon pračkový HL405, D 40/50 mm, podomítková uzávěrka s přípojem vody 1/2"</t>
  </si>
  <si>
    <t>11</t>
  </si>
  <si>
    <t>998725102R00</t>
  </si>
  <si>
    <t>Přesun hmot pro zařizovací předměty, výšky do 12 m</t>
  </si>
  <si>
    <t>725100001RA0</t>
  </si>
  <si>
    <t>Umyvadlo, baterie, zápachová uzávěrka</t>
  </si>
  <si>
    <t>725100002RA0</t>
  </si>
  <si>
    <t>Dřez, baterie, zápachová uzávěrka</t>
  </si>
  <si>
    <t>725100005RA0</t>
  </si>
  <si>
    <t>Sprchová kabina, baterie, zápachová uzávěrka</t>
  </si>
  <si>
    <t>725100006RA0</t>
  </si>
  <si>
    <t>Klozet kombi</t>
  </si>
  <si>
    <t>55162150.AR</t>
  </si>
  <si>
    <t>HL21 Vtok se zápachovou uzávěrkou DN 30</t>
  </si>
  <si>
    <t>767883211RT3</t>
  </si>
  <si>
    <t>Objímka dvoušroubová, kombivrut + hmoždinka, FRS, pro potrubí průměru 20 - 23 mm</t>
  </si>
  <si>
    <t>150</t>
  </si>
  <si>
    <t>767883211RT5</t>
  </si>
  <si>
    <t>Objímka dvoušroubová, kombivrut + hmoždinka, FRS, pro potrubí průměru 31 - 38 mm</t>
  </si>
  <si>
    <t>767883211RT6</t>
  </si>
  <si>
    <t>Objímka dvoušroubová, kombivrut + hmoždinka, FRS, pro potrubí průměru 40 - 46 mm</t>
  </si>
  <si>
    <t>767883211RT7</t>
  </si>
  <si>
    <t>Objímka dvoušroubová, kombivrut + hmoždinka, FRS, pro potrubí průměru 48 - 54 mm</t>
  </si>
  <si>
    <t>10</t>
  </si>
  <si>
    <t>767883212RU1</t>
  </si>
  <si>
    <t>Objímka dvoušroubová, kombivrut + hmoždinka, FRS+, pro potrubí průměru 68 - 73 mm</t>
  </si>
  <si>
    <t>20</t>
  </si>
  <si>
    <t>767883212RU5</t>
  </si>
  <si>
    <t>Objímka dvoušroubová, kombivrut + hmoždinka, FRS+, pro potrubí průměru 95 - 103 mm</t>
  </si>
  <si>
    <t>55141104R</t>
  </si>
  <si>
    <t>Ventil rohový mosazný IVAR.70872 1/2" x 3/8" , s filtrem a maticí</t>
  </si>
  <si>
    <t>783425150R00</t>
  </si>
  <si>
    <t>Nátěr syntetický potrubí do DN 100 mm  Z + 2x</t>
  </si>
  <si>
    <t>ZP1 chodník přístup k obecnímu úřadu BD 400/400 mm : 25,22+4,8*2,725</t>
  </si>
  <si>
    <t>ZP1 terasa před obecním úřadem BD 400/400 : 32</t>
  </si>
  <si>
    <t>ZP3 zámková dlažba před kulturním domem : 89+7,6*2,725+6,975*7,6</t>
  </si>
  <si>
    <t>113107405R00</t>
  </si>
  <si>
    <t>Odstranění podkladu nad 50 m2,kam.těžené tl.5 cm</t>
  </si>
  <si>
    <t>Odkaz na mn. položky pořadí 1 : 233,02000</t>
  </si>
  <si>
    <t>113107830R00</t>
  </si>
  <si>
    <t>Odstranění podkladu nad 50 m2,drc.+štět tl. 30 cm</t>
  </si>
  <si>
    <t>113201111R00</t>
  </si>
  <si>
    <t>Vytrhání obrubníků chodníkových a parkových</t>
  </si>
  <si>
    <t>chodníkový obrubník : (6+4+3,05+2,725+12,449+14,39*2)</t>
  </si>
  <si>
    <t>výkop patek vitríny Z14 : 0,3*0,3*1*2</t>
  </si>
  <si>
    <t>162701105R00</t>
  </si>
  <si>
    <t>Vodorovné přemístění výkopku z hor.1-4 do 10000 m</t>
  </si>
  <si>
    <t>162701109R00</t>
  </si>
  <si>
    <t>Příplatek k vod. přemístění hor.1-4 za další 1 km</t>
  </si>
  <si>
    <t xml:space="preserve">  výkop patek vitríny Z14 : 0,3*0,3*1*2</t>
  </si>
  <si>
    <t>0,18*10</t>
  </si>
  <si>
    <t>181101102R00</t>
  </si>
  <si>
    <t>Úprava pláně v zářezech v hor. 1-4, se zhutněním</t>
  </si>
  <si>
    <t>ZP1 chodník přístup k obecnímu úřadu BD 400/400 mm : 25,22</t>
  </si>
  <si>
    <t>199000002R00</t>
  </si>
  <si>
    <t>Poplatek za skládku horniny 1- 4</t>
  </si>
  <si>
    <t>Odkaz na mn. položky pořadí 6 : 0,18000</t>
  </si>
  <si>
    <t>275313621R00</t>
  </si>
  <si>
    <t>Beton základových patek prostý C 20/25</t>
  </si>
  <si>
    <t>patky vitríny Z14 : 0,3*0,3*1*2</t>
  </si>
  <si>
    <t>275351215R00</t>
  </si>
  <si>
    <t>Bednění stěn základových patek - zřízení</t>
  </si>
  <si>
    <t>patky vitríny Z14 : 0,3*0,3*4*2</t>
  </si>
  <si>
    <t>275351216R00</t>
  </si>
  <si>
    <t>Bednění stěn základových patek - odstranění</t>
  </si>
  <si>
    <t>Odkaz na mn. položky pořadí 12 : 0,72000</t>
  </si>
  <si>
    <t>omítka zdiva pod terasou obecního úřadu : (1,5+1,885*2)*1,5</t>
  </si>
  <si>
    <t>564411111R00</t>
  </si>
  <si>
    <t>Podklad ze struskového štěrku tloušťky 5 cm</t>
  </si>
  <si>
    <t>ZP3 zámková dlažba před kulturním domem : 89</t>
  </si>
  <si>
    <t>564762111R00</t>
  </si>
  <si>
    <t>Podklad z kam.drceného 32-63 s výplň.kamen. 20 cm</t>
  </si>
  <si>
    <t>564831111RT2</t>
  </si>
  <si>
    <t>Podklad ze štěrkodrti po zhutnění tloušťky 10 cm štěrkodrť frakce 0-32 mm</t>
  </si>
  <si>
    <t>596215040R00</t>
  </si>
  <si>
    <t>Kladení zámkové dlažby tl. 8 cm do drtě tl. 4 cm</t>
  </si>
  <si>
    <t>596811111R00</t>
  </si>
  <si>
    <t>Kladení dlaždic kom.pro pěší, lože z kameniva těž.</t>
  </si>
  <si>
    <t>596841111R00</t>
  </si>
  <si>
    <t>Kladení dlažby z dlaždic kom.pro pěší do lože z MC</t>
  </si>
  <si>
    <t>terasa obecního úřadu : 1,5*1,885</t>
  </si>
  <si>
    <t>podesta schodiště obecního úřadu : 2,75*1,8</t>
  </si>
  <si>
    <t>5924511910R</t>
  </si>
  <si>
    <t>Dlažba zámková 20x20x8 cm přírodní</t>
  </si>
  <si>
    <t xml:space="preserve">  ZP3 zámková dlažba před kulturním domem : 89</t>
  </si>
  <si>
    <t>dodávka  zámková dlažba : 89*1,05</t>
  </si>
  <si>
    <t>59245340R</t>
  </si>
  <si>
    <t>Dlaždice betonová 40x40x5 cm šedá hladká standard</t>
  </si>
  <si>
    <t xml:space="preserve">  terasa obecního úřadu : 1,5*1,885</t>
  </si>
  <si>
    <t xml:space="preserve">  podesta schodiště obecního úřadu : 2,75*1,8</t>
  </si>
  <si>
    <t xml:space="preserve">  ZP1 chodník přístup k obecnímu úřadu BD 400/400 mm : 25,22</t>
  </si>
  <si>
    <t xml:space="preserve">  ZP1 terasa před obecním úřadem BD 400/400 : 32</t>
  </si>
  <si>
    <t>dodávka betonové dlažby 400/400/50 : 64,9975*1,05</t>
  </si>
  <si>
    <t>omítka podhledu pod terasou obecního úřadu : 1,5*1,885</t>
  </si>
  <si>
    <t>620401162R00</t>
  </si>
  <si>
    <t>Nátěr hydrofobizační 2x</t>
  </si>
  <si>
    <t>terénní schodiště do obecního úřadu : (0,15+0,3)*2,75*6+1,5*(0,3+0,3+0,9)*2</t>
  </si>
  <si>
    <t>622451145R00</t>
  </si>
  <si>
    <t>Omítka vnější stěn, MC, ocelí hlazená, slož. 1 - 2</t>
  </si>
  <si>
    <t>622471317R00</t>
  </si>
  <si>
    <t>Nátěr nebo nástřik stěn vnějších, složitost 1 - 2</t>
  </si>
  <si>
    <t>624472630R00</t>
  </si>
  <si>
    <t>Oprava vnější beton.konstr.pl.do 1 m2 tl.30 mm</t>
  </si>
  <si>
    <t>oprava podhledu pod terasou obecního úřadu : 2</t>
  </si>
  <si>
    <t>bet. mazanina : 7,7775*0,1</t>
  </si>
  <si>
    <t>Odkaz na mn. položky pořadí 29 : 0,77775</t>
  </si>
  <si>
    <t>terasa obecního úřadu : (1,5)*0,2</t>
  </si>
  <si>
    <t>podesta schodiště obecního úřadu : 1,8*0,2*2</t>
  </si>
  <si>
    <t>Odkaz na mn. položky pořadí 34 : 1,02000</t>
  </si>
  <si>
    <t>bet. mazanina : 7,7775*4,4*1,15/1000</t>
  </si>
  <si>
    <t>632477127R00</t>
  </si>
  <si>
    <t>Reprofil.polymercement.maltou,tl.do30 mm+penetrace</t>
  </si>
  <si>
    <t>terasa obecního úřadu : 1,5+1,885*2</t>
  </si>
  <si>
    <t>podesta schodiště obecního úřadu : 2,75*2</t>
  </si>
  <si>
    <t>Odkaz na mn. položky pořadí 39 : 10,77000</t>
  </si>
  <si>
    <t>899331111R00</t>
  </si>
  <si>
    <t>Výšková úprava vstupu do 20 cm, zvýšení poklopu</t>
  </si>
  <si>
    <t>899431111R00</t>
  </si>
  <si>
    <t>Výšková úprava do 20 cm, zvýšení krytu šoupěte</t>
  </si>
  <si>
    <t>917862111R00</t>
  </si>
  <si>
    <t>Osazení stojat. obrub.bet. s opěrou,lože z C 12/15</t>
  </si>
  <si>
    <t>chodníkový obrubník : (6+4+3,05+2,725+12,449)</t>
  </si>
  <si>
    <t>14,39+14,39+9,265</t>
  </si>
  <si>
    <t>918101111R00</t>
  </si>
  <si>
    <t>Lože pod obrubníky nebo obruby dlažeb z C 12/15</t>
  </si>
  <si>
    <t>terasa obecního úřadu : 1,5*1,885*0,15</t>
  </si>
  <si>
    <t>podesta schodiště obecního úřadu : 2,75*1,8*0,15</t>
  </si>
  <si>
    <t>59217421R</t>
  </si>
  <si>
    <t>Obrubník chodníkový ABO 14-10 1000/100/250 přírodní</t>
  </si>
  <si>
    <t>chodníkový obrubník : (6+4+3,05+2,725+12,449)*1,05</t>
  </si>
  <si>
    <t>(14,39+14,39+9,265)*1,05</t>
  </si>
  <si>
    <t>961044111R00</t>
  </si>
  <si>
    <t>Bourání základů z betonu prostého</t>
  </si>
  <si>
    <t>vyrovnávací stupně mezi obecním úřadem a restaurací : 1,8*0,6*0,5</t>
  </si>
  <si>
    <t>963022819R00</t>
  </si>
  <si>
    <t>Bourání kamenných.schodišťových stupňů</t>
  </si>
  <si>
    <t>vyrovnávací stupně mezi obecním úřadem a restaurací : 1,8*2</t>
  </si>
  <si>
    <t>963053936R00</t>
  </si>
  <si>
    <t>Bourání ŽB schodišťových ramen samonosných</t>
  </si>
  <si>
    <t>vyrovnávací stupně mezi obecním úřadem a restaurací : 1,8*0,6</t>
  </si>
  <si>
    <t>965042131R00</t>
  </si>
  <si>
    <t>Bourání mazanin betonových  tl. 10 cm, pl. 4 m2</t>
  </si>
  <si>
    <t>7,7775*0,1</t>
  </si>
  <si>
    <t>Odkaz na mn. položky pořadí 49 : 0,77775</t>
  </si>
  <si>
    <t>976085311R00</t>
  </si>
  <si>
    <t>Vybourání kanal.rámů a poklopů plochy do 0,6 m2</t>
  </si>
  <si>
    <t>vybourání čistících zón : 3</t>
  </si>
  <si>
    <t>978036191R00</t>
  </si>
  <si>
    <t>Otlučení omítek břízolitových v rozsahu 100 %</t>
  </si>
  <si>
    <t>998223011R00</t>
  </si>
  <si>
    <t>Přesun hmot, pozemní komunikace, kryt dlážděný</t>
  </si>
  <si>
    <t>711212000R00</t>
  </si>
  <si>
    <t>Odkaz na mn. položky pořadí 56 : 7,77750</t>
  </si>
  <si>
    <t>767914830R00</t>
  </si>
  <si>
    <t>Demontáž oplocení rámového H do 2 m</t>
  </si>
  <si>
    <t>zábradlí Z02 : (1,34+4,1+10,97+1,514)</t>
  </si>
  <si>
    <t>zábradlí Z03 : (1,514+10,5)</t>
  </si>
  <si>
    <t>zábradlí Z03 jen u schodiště : (1,514)</t>
  </si>
  <si>
    <t>Z14</t>
  </si>
  <si>
    <t>Dpdávka a montáž hliníkové informační vitríny 1000/1580 mm dle PD</t>
  </si>
  <si>
    <t>Poplatek za sklád.suti</t>
  </si>
  <si>
    <t>VN 01</t>
  </si>
  <si>
    <t>Požadavek objednatele</t>
  </si>
  <si>
    <t>Požadaek objednatele: Označení stavby (D+M osazení informační tabule s uvedením názvu stavby, investora stavby, zhotovitele stavby, uvedením termínu a realizace stavby, uvedením kontaktu na odpovědného vedoucího) : 1</t>
  </si>
  <si>
    <t>VN 02</t>
  </si>
  <si>
    <t>Fotodokumentace - 'Zhotovitel zajisití fotodokumentaci původního a nového stavu</t>
  </si>
  <si>
    <t>Zhotovitel zajisití fotodokumentaci původního a nového stavu : 1</t>
  </si>
  <si>
    <t>VN 03</t>
  </si>
  <si>
    <t>Povinná finanční rezerva, pro všechny uchazeče pevná částka 300000,-Kč</t>
  </si>
  <si>
    <t>Povinná rezerva na nepředvídatelné konstrukce a práce : 1</t>
  </si>
  <si>
    <t>VN 04</t>
  </si>
  <si>
    <t>Doklady pro kolaudační řízení  (revize, certifikáty, atesty, návody k použití...</t>
  </si>
  <si>
    <t>Dodání dokladů pro kolaudační řízení a užívání stavby (revize, certifikáty, atesty, návody k použití...) : 1</t>
  </si>
  <si>
    <t>VN 05</t>
  </si>
  <si>
    <t>Vytýčení stávajících sítí</t>
  </si>
  <si>
    <t>VN 06</t>
  </si>
  <si>
    <t>Zařízení staveniště</t>
  </si>
  <si>
    <t>Zajištění staveniště (přechodné dopravní značení, ZS sociální objkety, vnitrostaveništní rozvod a napojení na media energie) : 1</t>
  </si>
  <si>
    <t>VN 07</t>
  </si>
  <si>
    <t>Zajištění dokumentace skutečného provedení, včetně geodetického zaměření</t>
  </si>
  <si>
    <t>VN 08</t>
  </si>
  <si>
    <t>Zajištění stávajícího objektu proti zatečení</t>
  </si>
  <si>
    <t>VN 09</t>
  </si>
  <si>
    <t>Ostatní náklady spojené s požadavky objednatele</t>
  </si>
  <si>
    <t>Ostatní náklady spojené s požadavky objednatele, které jsou uvedené v jednotlivých článcích smlouvy o dílo, pokud nejsou zahrnuty v soupisech prací : 1</t>
  </si>
  <si>
    <t>ZP3 dlažba před kulturním domem :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</si>
</sst>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200" t="s">
        <v>41</v>
      </c>
      <c r="B2" s="200"/>
      <c r="C2" s="200"/>
      <c r="D2" s="200"/>
      <c r="E2" s="200"/>
      <c r="F2" s="200"/>
      <c r="G2" s="200"/>
    </row>
  </sheetData>
  <sheetProtection password="DC1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9"/>
  <sheetViews>
    <sheetView showGridLines="0" topLeftCell="B32" zoomScaleNormal="100" zoomScaleSheetLayoutView="75" workbookViewId="0">
      <selection activeCell="F46" sqref="F4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5">
      <c r="A2" s="2"/>
      <c r="B2" s="76" t="s">
        <v>24</v>
      </c>
      <c r="C2" s="77"/>
      <c r="D2" s="78" t="s">
        <v>43</v>
      </c>
      <c r="E2" s="210" t="s">
        <v>44</v>
      </c>
      <c r="F2" s="211"/>
      <c r="G2" s="211"/>
      <c r="H2" s="211"/>
      <c r="I2" s="211"/>
      <c r="J2" s="212"/>
      <c r="O2" s="1"/>
    </row>
    <row r="3" spans="1:15" ht="27" hidden="1" customHeight="1" x14ac:dyDescent="0.25">
      <c r="A3" s="2"/>
      <c r="B3" s="79"/>
      <c r="C3" s="77"/>
      <c r="D3" s="80"/>
      <c r="E3" s="213"/>
      <c r="F3" s="214"/>
      <c r="G3" s="214"/>
      <c r="H3" s="214"/>
      <c r="I3" s="214"/>
      <c r="J3" s="215"/>
    </row>
    <row r="4" spans="1:15" ht="23.25" customHeight="1" x14ac:dyDescent="0.25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5">
      <c r="A5" s="2"/>
      <c r="B5" s="31" t="s">
        <v>23</v>
      </c>
      <c r="D5" s="227"/>
      <c r="E5" s="228"/>
      <c r="F5" s="228"/>
      <c r="G5" s="228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9"/>
      <c r="E6" s="230"/>
      <c r="F6" s="230"/>
      <c r="G6" s="230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7"/>
      <c r="E11" s="217"/>
      <c r="F11" s="217"/>
      <c r="G11" s="217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22"/>
      <c r="E12" s="222"/>
      <c r="F12" s="222"/>
      <c r="G12" s="222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SUMIF(F54:F105,A16,I54:I105)+SUMIF(F54:F105,"PSU",I54:I105)</f>
        <v>0</v>
      </c>
      <c r="J16" s="209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SUMIF(F54:F105,A17,I54:I105)</f>
        <v>0</v>
      </c>
      <c r="J17" s="209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SUMIF(F54:F105,A18,I54:I105)</f>
        <v>0</v>
      </c>
      <c r="J18" s="209"/>
    </row>
    <row r="19" spans="1:10" ht="23.25" customHeight="1" x14ac:dyDescent="0.25">
      <c r="A19" s="138" t="s">
        <v>164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SUMIF(F54:F105,A19,I54:I105)</f>
        <v>300000</v>
      </c>
      <c r="J19" s="209"/>
    </row>
    <row r="20" spans="1:10" ht="23.25" customHeight="1" x14ac:dyDescent="0.25">
      <c r="A20" s="138" t="s">
        <v>165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SUMIF(F54:F105,A20,I54:I105)</f>
        <v>0</v>
      </c>
      <c r="J20" s="209"/>
    </row>
    <row r="21" spans="1:10" ht="23.25" customHeight="1" x14ac:dyDescent="0.25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300000</v>
      </c>
      <c r="J21" s="23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4">
        <f>A23</f>
        <v>0</v>
      </c>
      <c r="H24" s="235"/>
      <c r="I24" s="235"/>
      <c r="J24" s="40" t="str">
        <f t="shared" si="0"/>
        <v>CZK</v>
      </c>
    </row>
    <row r="25" spans="1:10" ht="23.25" customHeight="1" x14ac:dyDescent="0.25">
      <c r="A25" s="2">
        <f>ZakladDPHZakl*SazbaDPH2/100</f>
        <v>63000</v>
      </c>
      <c r="B25" s="38" t="s">
        <v>15</v>
      </c>
      <c r="C25" s="62"/>
      <c r="D25" s="63"/>
      <c r="E25" s="67">
        <v>21</v>
      </c>
      <c r="F25" s="39" t="s">
        <v>0</v>
      </c>
      <c r="G25" s="236">
        <f>ZakladDPHZaklVypocet</f>
        <v>300000</v>
      </c>
      <c r="H25" s="237"/>
      <c r="I25" s="23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A25</f>
        <v>63000</v>
      </c>
      <c r="H26" s="205"/>
      <c r="I26" s="20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363000</v>
      </c>
      <c r="B27" s="31" t="s">
        <v>5</v>
      </c>
      <c r="C27" s="70"/>
      <c r="D27" s="71"/>
      <c r="E27" s="70"/>
      <c r="F27" s="16"/>
      <c r="G27" s="206">
        <f>CenaCelkem-(ZakladDPHSni+DPHSni+ZakladDPHZakl+DPHZakl)</f>
        <v>0</v>
      </c>
      <c r="H27" s="206"/>
      <c r="I27" s="206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40">
        <f>ZakladDPHSniVypocet+ZakladDPHZaklVypocet</f>
        <v>300000</v>
      </c>
      <c r="H28" s="240"/>
      <c r="I28" s="240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9">
        <f>A27</f>
        <v>363000</v>
      </c>
      <c r="H29" s="239"/>
      <c r="I29" s="239"/>
      <c r="J29" s="119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1"/>
      <c r="E34" s="242"/>
      <c r="G34" s="243"/>
      <c r="H34" s="244"/>
      <c r="I34" s="244"/>
      <c r="J34" s="25"/>
    </row>
    <row r="35" spans="1:10" ht="12.75" customHeight="1" x14ac:dyDescent="0.25">
      <c r="A35" s="2"/>
      <c r="B35" s="2"/>
      <c r="D35" s="233" t="s">
        <v>2</v>
      </c>
      <c r="E35" s="23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45</v>
      </c>
      <c r="C39" s="245"/>
      <c r="D39" s="245"/>
      <c r="E39" s="245"/>
      <c r="F39" s="99">
        <f>'02 SO 01 Pol'!AE2575+'02 SO 01EI Pol'!AE170+'02 SO 01ÚT Pol'!AE87+'02 SO 01ZT Pol'!AE85+'02 KOM pol'!AE204+'02 VRN pol'!AE25</f>
        <v>0</v>
      </c>
      <c r="G39" s="100">
        <f>'02 SO 01 Pol'!AF2575+'02 SO 01EI Pol'!AF170+'02 SO 01ÚT Pol'!AF87+'02 SO 01ZT Pol'!AF85+'02 KOM pol'!AF204+'02 VRN pol'!AF25</f>
        <v>300000</v>
      </c>
      <c r="H39" s="101">
        <f t="shared" ref="H39:H46" si="1">(F39*SazbaDPH1/100)+(G39*SazbaDPH2/100)</f>
        <v>63000</v>
      </c>
      <c r="I39" s="101">
        <f t="shared" ref="I39:I46" si="2">F39+G39+H39</f>
        <v>363000</v>
      </c>
      <c r="J39" s="102">
        <f t="shared" ref="J39:J46" si="3">IF(CenaCelkemVypocet=0,"",I39/CenaCelkemVypocet*100)</f>
        <v>100</v>
      </c>
    </row>
    <row r="40" spans="1:10" ht="25.5" customHeight="1" x14ac:dyDescent="0.25">
      <c r="A40" s="88">
        <v>2</v>
      </c>
      <c r="B40" s="103" t="s">
        <v>46</v>
      </c>
      <c r="C40" s="251" t="s">
        <v>47</v>
      </c>
      <c r="D40" s="251"/>
      <c r="E40" s="251"/>
      <c r="F40" s="104">
        <f>'02 SO 01 Pol'!AE2575+'02 SO 01EI Pol'!AE170+'02 SO 01ÚT Pol'!AE87+'02 SO 01ZT Pol'!AE85+'02 KOM pol'!AE204+'02 VRN pol'!AE25</f>
        <v>0</v>
      </c>
      <c r="G40" s="105">
        <f>'02 SO 01 Pol'!AF2575+'02 SO 01EI Pol'!AF170+'02 SO 01ÚT Pol'!AF87+'02 SO 01ZT Pol'!AF85+'02 KOM pol'!AF204+'02 VRN pol'!AF25</f>
        <v>300000</v>
      </c>
      <c r="H40" s="105">
        <f t="shared" si="1"/>
        <v>63000</v>
      </c>
      <c r="I40" s="105">
        <f t="shared" si="2"/>
        <v>363000</v>
      </c>
      <c r="J40" s="106">
        <f t="shared" si="3"/>
        <v>100</v>
      </c>
    </row>
    <row r="41" spans="1:10" ht="25.5" customHeight="1" x14ac:dyDescent="0.25">
      <c r="A41" s="88">
        <v>3</v>
      </c>
      <c r="B41" s="107" t="s">
        <v>48</v>
      </c>
      <c r="C41" s="245" t="s">
        <v>49</v>
      </c>
      <c r="D41" s="245"/>
      <c r="E41" s="245"/>
      <c r="F41" s="108">
        <f>'02 SO 01 Pol'!AE2575</f>
        <v>0</v>
      </c>
      <c r="G41" s="101">
        <f>'02 SO 01 Pol'!AF2575</f>
        <v>0</v>
      </c>
      <c r="H41" s="101">
        <f t="shared" si="1"/>
        <v>0</v>
      </c>
      <c r="I41" s="101">
        <f t="shared" si="2"/>
        <v>0</v>
      </c>
      <c r="J41" s="102">
        <f t="shared" si="3"/>
        <v>0</v>
      </c>
    </row>
    <row r="42" spans="1:10" ht="25.5" customHeight="1" x14ac:dyDescent="0.25">
      <c r="A42" s="88">
        <v>3</v>
      </c>
      <c r="B42" s="107" t="s">
        <v>50</v>
      </c>
      <c r="C42" s="245" t="s">
        <v>51</v>
      </c>
      <c r="D42" s="245"/>
      <c r="E42" s="245"/>
      <c r="F42" s="108">
        <f>'02 SO 01EI Pol'!AE170</f>
        <v>0</v>
      </c>
      <c r="G42" s="101">
        <f>'02 SO 01EI Pol'!AF170</f>
        <v>0</v>
      </c>
      <c r="H42" s="101">
        <f t="shared" si="1"/>
        <v>0</v>
      </c>
      <c r="I42" s="101">
        <f t="shared" si="2"/>
        <v>0</v>
      </c>
      <c r="J42" s="102">
        <f t="shared" si="3"/>
        <v>0</v>
      </c>
    </row>
    <row r="43" spans="1:10" ht="25.5" customHeight="1" x14ac:dyDescent="0.25">
      <c r="A43" s="88">
        <v>3</v>
      </c>
      <c r="B43" s="107" t="s">
        <v>52</v>
      </c>
      <c r="C43" s="245" t="s">
        <v>53</v>
      </c>
      <c r="D43" s="245"/>
      <c r="E43" s="245"/>
      <c r="F43" s="108">
        <f>'02 SO 01ÚT Pol'!AE87</f>
        <v>0</v>
      </c>
      <c r="G43" s="101">
        <f>'02 SO 01ÚT Pol'!AF87</f>
        <v>0</v>
      </c>
      <c r="H43" s="101">
        <f t="shared" si="1"/>
        <v>0</v>
      </c>
      <c r="I43" s="101">
        <f t="shared" si="2"/>
        <v>0</v>
      </c>
      <c r="J43" s="102">
        <f t="shared" si="3"/>
        <v>0</v>
      </c>
    </row>
    <row r="44" spans="1:10" ht="25.5" customHeight="1" x14ac:dyDescent="0.25">
      <c r="A44" s="88">
        <v>3</v>
      </c>
      <c r="B44" s="107" t="s">
        <v>54</v>
      </c>
      <c r="C44" s="245" t="s">
        <v>55</v>
      </c>
      <c r="D44" s="245"/>
      <c r="E44" s="245"/>
      <c r="F44" s="108">
        <f>'02 SO 01ZT Pol'!AE85</f>
        <v>0</v>
      </c>
      <c r="G44" s="101">
        <f>'02 SO 01ZT Pol'!AF85</f>
        <v>0</v>
      </c>
      <c r="H44" s="101">
        <f t="shared" si="1"/>
        <v>0</v>
      </c>
      <c r="I44" s="101">
        <f t="shared" si="2"/>
        <v>0</v>
      </c>
      <c r="J44" s="102">
        <f t="shared" si="3"/>
        <v>0</v>
      </c>
    </row>
    <row r="45" spans="1:10" ht="25.5" customHeight="1" x14ac:dyDescent="0.25">
      <c r="A45" s="88">
        <v>3</v>
      </c>
      <c r="B45" s="107"/>
      <c r="C45" s="245" t="s">
        <v>56</v>
      </c>
      <c r="D45" s="245"/>
      <c r="E45" s="245"/>
      <c r="F45" s="108">
        <f>'02 KOM pol'!AE204</f>
        <v>0</v>
      </c>
      <c r="G45" s="101">
        <f>'02 KOM pol'!AF204</f>
        <v>0</v>
      </c>
      <c r="H45" s="101">
        <f t="shared" si="1"/>
        <v>0</v>
      </c>
      <c r="I45" s="101">
        <f t="shared" si="2"/>
        <v>0</v>
      </c>
      <c r="J45" s="102">
        <f t="shared" si="3"/>
        <v>0</v>
      </c>
    </row>
    <row r="46" spans="1:10" ht="25.5" customHeight="1" x14ac:dyDescent="0.25">
      <c r="A46" s="88">
        <v>3</v>
      </c>
      <c r="B46" s="107"/>
      <c r="C46" s="245" t="s">
        <v>57</v>
      </c>
      <c r="D46" s="245"/>
      <c r="E46" s="245"/>
      <c r="F46" s="108">
        <f>'02 VRN pol'!AE25</f>
        <v>0</v>
      </c>
      <c r="G46" s="101">
        <f>'02 VRN pol'!AF25</f>
        <v>300000</v>
      </c>
      <c r="H46" s="101">
        <f t="shared" si="1"/>
        <v>63000</v>
      </c>
      <c r="I46" s="101">
        <f t="shared" si="2"/>
        <v>363000</v>
      </c>
      <c r="J46" s="102">
        <f t="shared" si="3"/>
        <v>100</v>
      </c>
    </row>
    <row r="47" spans="1:10" ht="25.5" customHeight="1" x14ac:dyDescent="0.25">
      <c r="A47" s="88"/>
      <c r="B47" s="246" t="s">
        <v>58</v>
      </c>
      <c r="C47" s="247"/>
      <c r="D47" s="247"/>
      <c r="E47" s="248"/>
      <c r="F47" s="109">
        <f>SUMIF(A39:A46,"=1",F39:F46)</f>
        <v>0</v>
      </c>
      <c r="G47" s="110">
        <f>SUMIF(A39:A46,"=1",G39:G46)</f>
        <v>300000</v>
      </c>
      <c r="H47" s="110">
        <f>SUMIF(A39:A46,"=1",H39:H46)</f>
        <v>63000</v>
      </c>
      <c r="I47" s="110">
        <f>SUMIF(A39:A46,"=1",I39:I46)</f>
        <v>363000</v>
      </c>
      <c r="J47" s="111">
        <f>SUMIF(A39:A46,"=1",J39:J46)</f>
        <v>100</v>
      </c>
    </row>
    <row r="51" spans="1:10" ht="15.6" x14ac:dyDescent="0.3">
      <c r="B51" s="120" t="s">
        <v>60</v>
      </c>
    </row>
    <row r="53" spans="1:10" ht="25.5" customHeight="1" x14ac:dyDescent="0.25">
      <c r="A53" s="122"/>
      <c r="B53" s="125" t="s">
        <v>18</v>
      </c>
      <c r="C53" s="125" t="s">
        <v>6</v>
      </c>
      <c r="D53" s="126"/>
      <c r="E53" s="126"/>
      <c r="F53" s="127" t="s">
        <v>61</v>
      </c>
      <c r="G53" s="127"/>
      <c r="H53" s="127"/>
      <c r="I53" s="127" t="s">
        <v>31</v>
      </c>
      <c r="J53" s="127" t="s">
        <v>0</v>
      </c>
    </row>
    <row r="54" spans="1:10" ht="36.75" customHeight="1" x14ac:dyDescent="0.25">
      <c r="A54" s="123"/>
      <c r="B54" s="128" t="s">
        <v>62</v>
      </c>
      <c r="C54" s="249" t="s">
        <v>63</v>
      </c>
      <c r="D54" s="250"/>
      <c r="E54" s="250"/>
      <c r="F54" s="134" t="s">
        <v>26</v>
      </c>
      <c r="G54" s="135"/>
      <c r="H54" s="135"/>
      <c r="I54" s="135">
        <f>'02 SO 01 Pol'!G8+'02 KOM pol'!G8</f>
        <v>0</v>
      </c>
      <c r="J54" s="132">
        <f>IF(I106=0,"",I54/I106*100)</f>
        <v>0</v>
      </c>
    </row>
    <row r="55" spans="1:10" ht="36.75" customHeight="1" x14ac:dyDescent="0.25">
      <c r="A55" s="123"/>
      <c r="B55" s="128" t="s">
        <v>64</v>
      </c>
      <c r="C55" s="249" t="s">
        <v>65</v>
      </c>
      <c r="D55" s="250"/>
      <c r="E55" s="250"/>
      <c r="F55" s="134" t="s">
        <v>26</v>
      </c>
      <c r="G55" s="135"/>
      <c r="H55" s="135"/>
      <c r="I55" s="135">
        <f>'02 KOM pol'!G39</f>
        <v>0</v>
      </c>
      <c r="J55" s="132">
        <f>IF(I106=0,"",I55/I106*100)</f>
        <v>0</v>
      </c>
    </row>
    <row r="56" spans="1:10" ht="36.75" customHeight="1" x14ac:dyDescent="0.25">
      <c r="A56" s="123"/>
      <c r="B56" s="128" t="s">
        <v>66</v>
      </c>
      <c r="C56" s="249" t="s">
        <v>67</v>
      </c>
      <c r="D56" s="250"/>
      <c r="E56" s="250"/>
      <c r="F56" s="134" t="s">
        <v>26</v>
      </c>
      <c r="G56" s="135"/>
      <c r="H56" s="135"/>
      <c r="I56" s="135">
        <f>'02 SO 01 Pol'!G32+'02 KOM pol'!G46</f>
        <v>0</v>
      </c>
      <c r="J56" s="132">
        <f>IF(I106=0,"",I56/I106*100)</f>
        <v>0</v>
      </c>
    </row>
    <row r="57" spans="1:10" ht="36.75" customHeight="1" x14ac:dyDescent="0.25">
      <c r="A57" s="123"/>
      <c r="B57" s="128" t="s">
        <v>68</v>
      </c>
      <c r="C57" s="249" t="s">
        <v>69</v>
      </c>
      <c r="D57" s="250"/>
      <c r="E57" s="250"/>
      <c r="F57" s="134" t="s">
        <v>26</v>
      </c>
      <c r="G57" s="135"/>
      <c r="H57" s="135"/>
      <c r="I57" s="135">
        <f>'02 SO 01 Pol'!G151</f>
        <v>0</v>
      </c>
      <c r="J57" s="132">
        <f>IF(I106=0,"",I57/I106*100)</f>
        <v>0</v>
      </c>
    </row>
    <row r="58" spans="1:10" ht="36.75" customHeight="1" x14ac:dyDescent="0.25">
      <c r="A58" s="123"/>
      <c r="B58" s="128" t="s">
        <v>70</v>
      </c>
      <c r="C58" s="249" t="s">
        <v>71</v>
      </c>
      <c r="D58" s="250"/>
      <c r="E58" s="250"/>
      <c r="F58" s="134" t="s">
        <v>26</v>
      </c>
      <c r="G58" s="135"/>
      <c r="H58" s="135"/>
      <c r="I58" s="135">
        <f>'02 KOM pol'!G49</f>
        <v>0</v>
      </c>
      <c r="J58" s="132">
        <f>IF(I106=0,"",I58/I106*100)</f>
        <v>0</v>
      </c>
    </row>
    <row r="59" spans="1:10" ht="36.75" customHeight="1" x14ac:dyDescent="0.25">
      <c r="A59" s="123"/>
      <c r="B59" s="128" t="s">
        <v>72</v>
      </c>
      <c r="C59" s="249" t="s">
        <v>73</v>
      </c>
      <c r="D59" s="250"/>
      <c r="E59" s="250"/>
      <c r="F59" s="134" t="s">
        <v>26</v>
      </c>
      <c r="G59" s="135"/>
      <c r="H59" s="135"/>
      <c r="I59" s="135">
        <f>'02 SO 01 Pol'!G154</f>
        <v>0</v>
      </c>
      <c r="J59" s="132">
        <f>IF(I106=0,"",I59/I106*100)</f>
        <v>0</v>
      </c>
    </row>
    <row r="60" spans="1:10" ht="36.75" customHeight="1" x14ac:dyDescent="0.25">
      <c r="A60" s="123"/>
      <c r="B60" s="128" t="s">
        <v>74</v>
      </c>
      <c r="C60" s="249" t="s">
        <v>75</v>
      </c>
      <c r="D60" s="250"/>
      <c r="E60" s="250"/>
      <c r="F60" s="134" t="s">
        <v>26</v>
      </c>
      <c r="G60" s="135"/>
      <c r="H60" s="135"/>
      <c r="I60" s="135">
        <f>'02 SO 01 Pol'!G433+'02 KOM pol'!G85</f>
        <v>0</v>
      </c>
      <c r="J60" s="132">
        <f>IF(I106=0,"",I60/I106*100)</f>
        <v>0</v>
      </c>
    </row>
    <row r="61" spans="1:10" ht="36.75" customHeight="1" x14ac:dyDescent="0.25">
      <c r="A61" s="123"/>
      <c r="B61" s="128" t="s">
        <v>76</v>
      </c>
      <c r="C61" s="249" t="s">
        <v>77</v>
      </c>
      <c r="D61" s="250"/>
      <c r="E61" s="250"/>
      <c r="F61" s="134" t="s">
        <v>26</v>
      </c>
      <c r="G61" s="135"/>
      <c r="H61" s="135"/>
      <c r="I61" s="135">
        <f>'02 SO 01 Pol'!G863+'02 KOM pol'!G99</f>
        <v>0</v>
      </c>
      <c r="J61" s="132">
        <f>IF(I106=0,"",I61/I106*100)</f>
        <v>0</v>
      </c>
    </row>
    <row r="62" spans="1:10" ht="36.75" customHeight="1" x14ac:dyDescent="0.25">
      <c r="A62" s="123"/>
      <c r="B62" s="128" t="s">
        <v>78</v>
      </c>
      <c r="C62" s="249" t="s">
        <v>79</v>
      </c>
      <c r="D62" s="250"/>
      <c r="E62" s="250"/>
      <c r="F62" s="134" t="s">
        <v>26</v>
      </c>
      <c r="G62" s="135"/>
      <c r="H62" s="135"/>
      <c r="I62" s="135">
        <f>'02 SO 01 Pol'!G1051</f>
        <v>0</v>
      </c>
      <c r="J62" s="132">
        <f>IF(I106=0,"",I62/I106*100)</f>
        <v>0</v>
      </c>
    </row>
    <row r="63" spans="1:10" ht="36.75" customHeight="1" x14ac:dyDescent="0.25">
      <c r="A63" s="123"/>
      <c r="B63" s="128" t="s">
        <v>80</v>
      </c>
      <c r="C63" s="249" t="s">
        <v>81</v>
      </c>
      <c r="D63" s="250"/>
      <c r="E63" s="250"/>
      <c r="F63" s="134" t="s">
        <v>26</v>
      </c>
      <c r="G63" s="135"/>
      <c r="H63" s="135"/>
      <c r="I63" s="135">
        <f>'02 KOM pol'!G142</f>
        <v>0</v>
      </c>
      <c r="J63" s="132">
        <f>IF(I106=0,"",I63/I106*100)</f>
        <v>0</v>
      </c>
    </row>
    <row r="64" spans="1:10" ht="36.75" customHeight="1" x14ac:dyDescent="0.25">
      <c r="A64" s="123"/>
      <c r="B64" s="128" t="s">
        <v>82</v>
      </c>
      <c r="C64" s="249" t="s">
        <v>83</v>
      </c>
      <c r="D64" s="250"/>
      <c r="E64" s="250"/>
      <c r="F64" s="134" t="s">
        <v>26</v>
      </c>
      <c r="G64" s="135"/>
      <c r="H64" s="135"/>
      <c r="I64" s="135">
        <f>'02 KOM pol'!G145</f>
        <v>0</v>
      </c>
      <c r="J64" s="132">
        <f>IF(I106=0,"",I64/I106*100)</f>
        <v>0</v>
      </c>
    </row>
    <row r="65" spans="1:10" ht="36.75" customHeight="1" x14ac:dyDescent="0.25">
      <c r="A65" s="123"/>
      <c r="B65" s="128" t="s">
        <v>84</v>
      </c>
      <c r="C65" s="249" t="s">
        <v>85</v>
      </c>
      <c r="D65" s="250"/>
      <c r="E65" s="250"/>
      <c r="F65" s="134" t="s">
        <v>26</v>
      </c>
      <c r="G65" s="135"/>
      <c r="H65" s="135"/>
      <c r="I65" s="135">
        <f>'02 SO 01 Pol'!G1082</f>
        <v>0</v>
      </c>
      <c r="J65" s="132">
        <f>IF(I106=0,"",I65/I106*100)</f>
        <v>0</v>
      </c>
    </row>
    <row r="66" spans="1:10" ht="36.75" customHeight="1" x14ac:dyDescent="0.25">
      <c r="A66" s="123"/>
      <c r="B66" s="128" t="s">
        <v>86</v>
      </c>
      <c r="C66" s="249" t="s">
        <v>87</v>
      </c>
      <c r="D66" s="250"/>
      <c r="E66" s="250"/>
      <c r="F66" s="134" t="s">
        <v>26</v>
      </c>
      <c r="G66" s="135"/>
      <c r="H66" s="135"/>
      <c r="I66" s="135">
        <f>'02 SO 01 Pol'!G1126</f>
        <v>0</v>
      </c>
      <c r="J66" s="132">
        <f>IF(I106=0,"",I66/I106*100)</f>
        <v>0</v>
      </c>
    </row>
    <row r="67" spans="1:10" ht="36.75" customHeight="1" x14ac:dyDescent="0.25">
      <c r="A67" s="123"/>
      <c r="B67" s="128" t="s">
        <v>88</v>
      </c>
      <c r="C67" s="249" t="s">
        <v>89</v>
      </c>
      <c r="D67" s="250"/>
      <c r="E67" s="250"/>
      <c r="F67" s="134" t="s">
        <v>26</v>
      </c>
      <c r="G67" s="135"/>
      <c r="H67" s="135"/>
      <c r="I67" s="135">
        <f>'02 SO 01 Pol'!G1150+'02 KOM pol'!G155</f>
        <v>0</v>
      </c>
      <c r="J67" s="132">
        <f>IF(I106=0,"",I67/I106*100)</f>
        <v>0</v>
      </c>
    </row>
    <row r="68" spans="1:10" ht="36.75" customHeight="1" x14ac:dyDescent="0.25">
      <c r="A68" s="123"/>
      <c r="B68" s="128" t="s">
        <v>90</v>
      </c>
      <c r="C68" s="249" t="s">
        <v>91</v>
      </c>
      <c r="D68" s="250"/>
      <c r="E68" s="250"/>
      <c r="F68" s="134" t="s">
        <v>26</v>
      </c>
      <c r="G68" s="135"/>
      <c r="H68" s="135"/>
      <c r="I68" s="135">
        <f>'02 SO 01 Pol'!G1430+'02 KOM pol'!G179</f>
        <v>0</v>
      </c>
      <c r="J68" s="132">
        <f>IF(I106=0,"",I68/I106*100)</f>
        <v>0</v>
      </c>
    </row>
    <row r="69" spans="1:10" ht="36.75" customHeight="1" x14ac:dyDescent="0.25">
      <c r="A69" s="123"/>
      <c r="B69" s="128" t="s">
        <v>92</v>
      </c>
      <c r="C69" s="249" t="s">
        <v>93</v>
      </c>
      <c r="D69" s="250"/>
      <c r="E69" s="250"/>
      <c r="F69" s="134" t="s">
        <v>26</v>
      </c>
      <c r="G69" s="135"/>
      <c r="H69" s="135"/>
      <c r="I69" s="135">
        <f>'02 SO 01ÚT Pol'!G55</f>
        <v>0</v>
      </c>
      <c r="J69" s="132">
        <f>IF(I106=0,"",I69/I106*100)</f>
        <v>0</v>
      </c>
    </row>
    <row r="70" spans="1:10" ht="36.75" customHeight="1" x14ac:dyDescent="0.25">
      <c r="A70" s="123"/>
      <c r="B70" s="128" t="s">
        <v>94</v>
      </c>
      <c r="C70" s="249" t="s">
        <v>95</v>
      </c>
      <c r="D70" s="250"/>
      <c r="E70" s="250"/>
      <c r="F70" s="134" t="s">
        <v>26</v>
      </c>
      <c r="G70" s="135"/>
      <c r="H70" s="135"/>
      <c r="I70" s="135">
        <f>'02 SO 01ÚT Pol'!G71</f>
        <v>0</v>
      </c>
      <c r="J70" s="132">
        <f>IF(I106=0,"",I70/I106*100)</f>
        <v>0</v>
      </c>
    </row>
    <row r="71" spans="1:10" ht="36.75" customHeight="1" x14ac:dyDescent="0.25">
      <c r="A71" s="123"/>
      <c r="B71" s="128" t="s">
        <v>96</v>
      </c>
      <c r="C71" s="249" t="s">
        <v>97</v>
      </c>
      <c r="D71" s="250"/>
      <c r="E71" s="250"/>
      <c r="F71" s="134" t="s">
        <v>27</v>
      </c>
      <c r="G71" s="135"/>
      <c r="H71" s="135"/>
      <c r="I71" s="135">
        <f>'02 SO 01 Pol'!G1432+'02 KOM pol'!G181</f>
        <v>0</v>
      </c>
      <c r="J71" s="132">
        <f>IF(I106=0,"",I71/I106*100)</f>
        <v>0</v>
      </c>
    </row>
    <row r="72" spans="1:10" ht="36.75" customHeight="1" x14ac:dyDescent="0.25">
      <c r="A72" s="123"/>
      <c r="B72" s="128" t="s">
        <v>98</v>
      </c>
      <c r="C72" s="249" t="s">
        <v>99</v>
      </c>
      <c r="D72" s="250"/>
      <c r="E72" s="250"/>
      <c r="F72" s="134" t="s">
        <v>27</v>
      </c>
      <c r="G72" s="135"/>
      <c r="H72" s="135"/>
      <c r="I72" s="135">
        <f>'02 SO 01 Pol'!G1570</f>
        <v>0</v>
      </c>
      <c r="J72" s="132">
        <f>IF(I106=0,"",I72/I106*100)</f>
        <v>0</v>
      </c>
    </row>
    <row r="73" spans="1:10" ht="36.75" customHeight="1" x14ac:dyDescent="0.25">
      <c r="A73" s="123"/>
      <c r="B73" s="128" t="s">
        <v>100</v>
      </c>
      <c r="C73" s="249" t="s">
        <v>101</v>
      </c>
      <c r="D73" s="250"/>
      <c r="E73" s="250"/>
      <c r="F73" s="134" t="s">
        <v>27</v>
      </c>
      <c r="G73" s="135"/>
      <c r="H73" s="135"/>
      <c r="I73" s="135">
        <f>'02 SO 01 Pol'!G1632+'02 SO 01ÚT Pol'!G8</f>
        <v>0</v>
      </c>
      <c r="J73" s="132">
        <f>IF(I106=0,"",I73/I106*100)</f>
        <v>0</v>
      </c>
    </row>
    <row r="74" spans="1:10" ht="36.75" customHeight="1" x14ac:dyDescent="0.25">
      <c r="A74" s="123"/>
      <c r="B74" s="128" t="s">
        <v>102</v>
      </c>
      <c r="C74" s="249" t="s">
        <v>103</v>
      </c>
      <c r="D74" s="250"/>
      <c r="E74" s="250"/>
      <c r="F74" s="134" t="s">
        <v>27</v>
      </c>
      <c r="G74" s="135"/>
      <c r="H74" s="135"/>
      <c r="I74" s="135">
        <f>'02 SO 01ZT Pol'!G8</f>
        <v>0</v>
      </c>
      <c r="J74" s="132">
        <f>IF(I106=0,"",I74/I106*100)</f>
        <v>0</v>
      </c>
    </row>
    <row r="75" spans="1:10" ht="36.75" customHeight="1" x14ac:dyDescent="0.25">
      <c r="A75" s="123"/>
      <c r="B75" s="128" t="s">
        <v>104</v>
      </c>
      <c r="C75" s="249" t="s">
        <v>105</v>
      </c>
      <c r="D75" s="250"/>
      <c r="E75" s="250"/>
      <c r="F75" s="134" t="s">
        <v>27</v>
      </c>
      <c r="G75" s="135"/>
      <c r="H75" s="135"/>
      <c r="I75" s="135">
        <f>'02 SO 01ZT Pol'!G25</f>
        <v>0</v>
      </c>
      <c r="J75" s="132">
        <f>IF(I106=0,"",I75/I106*100)</f>
        <v>0</v>
      </c>
    </row>
    <row r="76" spans="1:10" ht="36.75" customHeight="1" x14ac:dyDescent="0.25">
      <c r="A76" s="123"/>
      <c r="B76" s="128" t="s">
        <v>106</v>
      </c>
      <c r="C76" s="249" t="s">
        <v>107</v>
      </c>
      <c r="D76" s="250"/>
      <c r="E76" s="250"/>
      <c r="F76" s="134" t="s">
        <v>27</v>
      </c>
      <c r="G76" s="135"/>
      <c r="H76" s="135"/>
      <c r="I76" s="135">
        <f>'02 SO 01 Pol'!G1728+'02 SO 01ZT Pol'!G51</f>
        <v>0</v>
      </c>
      <c r="J76" s="132">
        <f>IF(I106=0,"",I76/I106*100)</f>
        <v>0</v>
      </c>
    </row>
    <row r="77" spans="1:10" ht="36.75" customHeight="1" x14ac:dyDescent="0.25">
      <c r="A77" s="123"/>
      <c r="B77" s="128" t="s">
        <v>108</v>
      </c>
      <c r="C77" s="249" t="s">
        <v>109</v>
      </c>
      <c r="D77" s="250"/>
      <c r="E77" s="250"/>
      <c r="F77" s="134" t="s">
        <v>27</v>
      </c>
      <c r="G77" s="135"/>
      <c r="H77" s="135"/>
      <c r="I77" s="135">
        <f>'02 SO 01ÚT Pol'!G29+'02 SO 01ÚT Pol'!G62</f>
        <v>0</v>
      </c>
      <c r="J77" s="132">
        <f>IF(I106=0,"",I77/I106*100)</f>
        <v>0</v>
      </c>
    </row>
    <row r="78" spans="1:10" ht="36.75" customHeight="1" x14ac:dyDescent="0.25">
      <c r="A78" s="123"/>
      <c r="B78" s="128" t="s">
        <v>110</v>
      </c>
      <c r="C78" s="249" t="s">
        <v>111</v>
      </c>
      <c r="D78" s="250"/>
      <c r="E78" s="250"/>
      <c r="F78" s="134" t="s">
        <v>27</v>
      </c>
      <c r="G78" s="135"/>
      <c r="H78" s="135"/>
      <c r="I78" s="135">
        <f>'02 SO 01ÚT Pol'!G39+'02 SO 01ÚT Pol'!G68</f>
        <v>0</v>
      </c>
      <c r="J78" s="132">
        <f>IF(I106=0,"",I78/I106*100)</f>
        <v>0</v>
      </c>
    </row>
    <row r="79" spans="1:10" ht="36.75" customHeight="1" x14ac:dyDescent="0.25">
      <c r="A79" s="123"/>
      <c r="B79" s="128" t="s">
        <v>112</v>
      </c>
      <c r="C79" s="249" t="s">
        <v>113</v>
      </c>
      <c r="D79" s="250"/>
      <c r="E79" s="250"/>
      <c r="F79" s="134" t="s">
        <v>27</v>
      </c>
      <c r="G79" s="135"/>
      <c r="H79" s="135"/>
      <c r="I79" s="135">
        <f>'02 SO 01ÚT Pol'!G42</f>
        <v>0</v>
      </c>
      <c r="J79" s="132">
        <f>IF(I106=0,"",I79/I106*100)</f>
        <v>0</v>
      </c>
    </row>
    <row r="80" spans="1:10" ht="36.75" customHeight="1" x14ac:dyDescent="0.25">
      <c r="A80" s="123"/>
      <c r="B80" s="128" t="s">
        <v>114</v>
      </c>
      <c r="C80" s="249" t="s">
        <v>115</v>
      </c>
      <c r="D80" s="250"/>
      <c r="E80" s="250"/>
      <c r="F80" s="134" t="s">
        <v>27</v>
      </c>
      <c r="G80" s="135"/>
      <c r="H80" s="135"/>
      <c r="I80" s="135">
        <f>'02 SO 01 Pol'!G1738</f>
        <v>0</v>
      </c>
      <c r="J80" s="132">
        <f>IF(I106=0,"",I80/I106*100)</f>
        <v>0</v>
      </c>
    </row>
    <row r="81" spans="1:10" ht="36.75" customHeight="1" x14ac:dyDescent="0.25">
      <c r="A81" s="123"/>
      <c r="B81" s="128" t="s">
        <v>116</v>
      </c>
      <c r="C81" s="249" t="s">
        <v>117</v>
      </c>
      <c r="D81" s="250"/>
      <c r="E81" s="250"/>
      <c r="F81" s="134" t="s">
        <v>27</v>
      </c>
      <c r="G81" s="135"/>
      <c r="H81" s="135"/>
      <c r="I81" s="135">
        <f>'02 SO 01 Pol'!G1785</f>
        <v>0</v>
      </c>
      <c r="J81" s="132">
        <f>IF(I106=0,"",I81/I106*100)</f>
        <v>0</v>
      </c>
    </row>
    <row r="82" spans="1:10" ht="36.75" customHeight="1" x14ac:dyDescent="0.25">
      <c r="A82" s="123"/>
      <c r="B82" s="128" t="s">
        <v>118</v>
      </c>
      <c r="C82" s="249" t="s">
        <v>119</v>
      </c>
      <c r="D82" s="250"/>
      <c r="E82" s="250"/>
      <c r="F82" s="134" t="s">
        <v>27</v>
      </c>
      <c r="G82" s="135"/>
      <c r="H82" s="135"/>
      <c r="I82" s="135">
        <f>'02 SO 01 Pol'!G1814</f>
        <v>0</v>
      </c>
      <c r="J82" s="132">
        <f>IF(I106=0,"",I82/I106*100)</f>
        <v>0</v>
      </c>
    </row>
    <row r="83" spans="1:10" ht="36.75" customHeight="1" x14ac:dyDescent="0.25">
      <c r="A83" s="123"/>
      <c r="B83" s="128" t="s">
        <v>120</v>
      </c>
      <c r="C83" s="249" t="s">
        <v>121</v>
      </c>
      <c r="D83" s="250"/>
      <c r="E83" s="250"/>
      <c r="F83" s="134" t="s">
        <v>27</v>
      </c>
      <c r="G83" s="135"/>
      <c r="H83" s="135"/>
      <c r="I83" s="135">
        <f>'02 SO 01 Pol'!G1880</f>
        <v>0</v>
      </c>
      <c r="J83" s="132">
        <f>IF(I106=0,"",I83/I106*100)</f>
        <v>0</v>
      </c>
    </row>
    <row r="84" spans="1:10" ht="36.75" customHeight="1" x14ac:dyDescent="0.25">
      <c r="A84" s="123"/>
      <c r="B84" s="128" t="s">
        <v>122</v>
      </c>
      <c r="C84" s="249" t="s">
        <v>123</v>
      </c>
      <c r="D84" s="250"/>
      <c r="E84" s="250"/>
      <c r="F84" s="134" t="s">
        <v>27</v>
      </c>
      <c r="G84" s="135"/>
      <c r="H84" s="135"/>
      <c r="I84" s="135">
        <f>'02 SO 01 Pol'!G2051+'02 SO 01ZT Pol'!G70+'02 KOM pol'!G188</f>
        <v>0</v>
      </c>
      <c r="J84" s="132">
        <f>IF(I106=0,"",I84/I106*100)</f>
        <v>0</v>
      </c>
    </row>
    <row r="85" spans="1:10" ht="36.75" customHeight="1" x14ac:dyDescent="0.25">
      <c r="A85" s="123"/>
      <c r="B85" s="128" t="s">
        <v>124</v>
      </c>
      <c r="C85" s="249" t="s">
        <v>125</v>
      </c>
      <c r="D85" s="250"/>
      <c r="E85" s="250"/>
      <c r="F85" s="134" t="s">
        <v>27</v>
      </c>
      <c r="G85" s="135"/>
      <c r="H85" s="135"/>
      <c r="I85" s="135">
        <f>'02 SO 01 Pol'!G2081</f>
        <v>0</v>
      </c>
      <c r="J85" s="132">
        <f>IF(I106=0,"",I85/I106*100)</f>
        <v>0</v>
      </c>
    </row>
    <row r="86" spans="1:10" ht="36.75" customHeight="1" x14ac:dyDescent="0.25">
      <c r="A86" s="123"/>
      <c r="B86" s="128" t="s">
        <v>126</v>
      </c>
      <c r="C86" s="249" t="s">
        <v>127</v>
      </c>
      <c r="D86" s="250"/>
      <c r="E86" s="250"/>
      <c r="F86" s="134" t="s">
        <v>27</v>
      </c>
      <c r="G86" s="135"/>
      <c r="H86" s="135"/>
      <c r="I86" s="135">
        <f>'02 SO 01 Pol'!G2154</f>
        <v>0</v>
      </c>
      <c r="J86" s="132">
        <f>IF(I106=0,"",I86/I106*100)</f>
        <v>0</v>
      </c>
    </row>
    <row r="87" spans="1:10" ht="36.75" customHeight="1" x14ac:dyDescent="0.25">
      <c r="A87" s="123"/>
      <c r="B87" s="128" t="s">
        <v>128</v>
      </c>
      <c r="C87" s="249" t="s">
        <v>129</v>
      </c>
      <c r="D87" s="250"/>
      <c r="E87" s="250"/>
      <c r="F87" s="134" t="s">
        <v>27</v>
      </c>
      <c r="G87" s="135"/>
      <c r="H87" s="135"/>
      <c r="I87" s="135">
        <f>'02 SO 01 Pol'!G2160</f>
        <v>0</v>
      </c>
      <c r="J87" s="132">
        <f>IF(I106=0,"",I87/I106*100)</f>
        <v>0</v>
      </c>
    </row>
    <row r="88" spans="1:10" ht="36.75" customHeight="1" x14ac:dyDescent="0.25">
      <c r="A88" s="123"/>
      <c r="B88" s="128" t="s">
        <v>130</v>
      </c>
      <c r="C88" s="249" t="s">
        <v>131</v>
      </c>
      <c r="D88" s="250"/>
      <c r="E88" s="250"/>
      <c r="F88" s="134" t="s">
        <v>27</v>
      </c>
      <c r="G88" s="135"/>
      <c r="H88" s="135"/>
      <c r="I88" s="135">
        <f>'02 SO 01 Pol'!G2214</f>
        <v>0</v>
      </c>
      <c r="J88" s="132">
        <f>IF(I106=0,"",I88/I106*100)</f>
        <v>0</v>
      </c>
    </row>
    <row r="89" spans="1:10" ht="36.75" customHeight="1" x14ac:dyDescent="0.25">
      <c r="A89" s="123"/>
      <c r="B89" s="128" t="s">
        <v>132</v>
      </c>
      <c r="C89" s="249" t="s">
        <v>133</v>
      </c>
      <c r="D89" s="250"/>
      <c r="E89" s="250"/>
      <c r="F89" s="134" t="s">
        <v>27</v>
      </c>
      <c r="G89" s="135"/>
      <c r="H89" s="135"/>
      <c r="I89" s="135">
        <f>'02 SO 01 Pol'!G2416+'02 SO 01ZT Pol'!G82</f>
        <v>0</v>
      </c>
      <c r="J89" s="132">
        <f>IF(I106=0,"",I89/I106*100)</f>
        <v>0</v>
      </c>
    </row>
    <row r="90" spans="1:10" ht="36.75" customHeight="1" x14ac:dyDescent="0.25">
      <c r="A90" s="123"/>
      <c r="B90" s="128" t="s">
        <v>134</v>
      </c>
      <c r="C90" s="249" t="s">
        <v>135</v>
      </c>
      <c r="D90" s="250"/>
      <c r="E90" s="250"/>
      <c r="F90" s="134" t="s">
        <v>27</v>
      </c>
      <c r="G90" s="135"/>
      <c r="H90" s="135"/>
      <c r="I90" s="135">
        <f>'02 SO 01 Pol'!G2436</f>
        <v>0</v>
      </c>
      <c r="J90" s="132">
        <f>IF(I106=0,"",I90/I106*100)</f>
        <v>0</v>
      </c>
    </row>
    <row r="91" spans="1:10" ht="36.75" customHeight="1" x14ac:dyDescent="0.25">
      <c r="A91" s="123"/>
      <c r="B91" s="128" t="s">
        <v>136</v>
      </c>
      <c r="C91" s="249" t="s">
        <v>137</v>
      </c>
      <c r="D91" s="250"/>
      <c r="E91" s="250"/>
      <c r="F91" s="134" t="s">
        <v>27</v>
      </c>
      <c r="G91" s="135"/>
      <c r="H91" s="135"/>
      <c r="I91" s="135">
        <f>'02 SO 01 Pol'!G2557</f>
        <v>0</v>
      </c>
      <c r="J91" s="132">
        <f>IF(I106=0,"",I91/I106*100)</f>
        <v>0</v>
      </c>
    </row>
    <row r="92" spans="1:10" ht="36.75" customHeight="1" x14ac:dyDescent="0.25">
      <c r="A92" s="123"/>
      <c r="B92" s="128" t="s">
        <v>138</v>
      </c>
      <c r="C92" s="249" t="s">
        <v>139</v>
      </c>
      <c r="D92" s="250"/>
      <c r="E92" s="250"/>
      <c r="F92" s="134" t="s">
        <v>27</v>
      </c>
      <c r="G92" s="135"/>
      <c r="H92" s="135"/>
      <c r="I92" s="135">
        <f>'02 SO 01 Pol'!G2561</f>
        <v>0</v>
      </c>
      <c r="J92" s="132">
        <f>IF(I106=0,"",I92/I106*100)</f>
        <v>0</v>
      </c>
    </row>
    <row r="93" spans="1:10" ht="36.75" customHeight="1" x14ac:dyDescent="0.25">
      <c r="A93" s="123"/>
      <c r="B93" s="128" t="s">
        <v>140</v>
      </c>
      <c r="C93" s="249" t="s">
        <v>141</v>
      </c>
      <c r="D93" s="250"/>
      <c r="E93" s="250"/>
      <c r="F93" s="134" t="s">
        <v>28</v>
      </c>
      <c r="G93" s="135"/>
      <c r="H93" s="135"/>
      <c r="I93" s="135">
        <f>'02 SO 01EI Pol'!G45+'02 SO 01EI Pol'!G61+'02 SO 01EI Pol'!G80+'02 SO 01EI Pol'!G90</f>
        <v>0</v>
      </c>
      <c r="J93" s="132">
        <f>IF(I106=0,"",I93/I106*100)</f>
        <v>0</v>
      </c>
    </row>
    <row r="94" spans="1:10" ht="36.75" customHeight="1" x14ac:dyDescent="0.25">
      <c r="A94" s="123"/>
      <c r="B94" s="128" t="s">
        <v>142</v>
      </c>
      <c r="C94" s="249" t="s">
        <v>143</v>
      </c>
      <c r="D94" s="250"/>
      <c r="E94" s="250"/>
      <c r="F94" s="134" t="s">
        <v>28</v>
      </c>
      <c r="G94" s="135"/>
      <c r="H94" s="135"/>
      <c r="I94" s="135">
        <f>'02 SO 01EI Pol'!G30</f>
        <v>0</v>
      </c>
      <c r="J94" s="132">
        <f>IF(I106=0,"",I94/I106*100)</f>
        <v>0</v>
      </c>
    </row>
    <row r="95" spans="1:10" ht="36.75" customHeight="1" x14ac:dyDescent="0.25">
      <c r="A95" s="123"/>
      <c r="B95" s="128" t="s">
        <v>144</v>
      </c>
      <c r="C95" s="249" t="s">
        <v>145</v>
      </c>
      <c r="D95" s="250"/>
      <c r="E95" s="250"/>
      <c r="F95" s="134" t="s">
        <v>28</v>
      </c>
      <c r="G95" s="135"/>
      <c r="H95" s="135"/>
      <c r="I95" s="135">
        <f>'02 SO 01EI Pol'!G10+'02 SO 01EI Pol'!G55+'02 SO 01EI Pol'!G96+'02 SO 01EI Pol'!G157+'02 SO 01EI Pol'!G163</f>
        <v>0</v>
      </c>
      <c r="J95" s="132">
        <f>IF(I106=0,"",I95/I106*100)</f>
        <v>0</v>
      </c>
    </row>
    <row r="96" spans="1:10" ht="36.75" customHeight="1" x14ac:dyDescent="0.25">
      <c r="A96" s="123"/>
      <c r="B96" s="128" t="s">
        <v>146</v>
      </c>
      <c r="C96" s="249" t="s">
        <v>147</v>
      </c>
      <c r="D96" s="250"/>
      <c r="E96" s="250"/>
      <c r="F96" s="134" t="s">
        <v>28</v>
      </c>
      <c r="G96" s="135"/>
      <c r="H96" s="135"/>
      <c r="I96" s="135">
        <f>'02 SO 01EI Pol'!G8+'02 SO 01EI Pol'!G42+'02 SO 01EI Pol'!G67+'02 SO 01EI Pol'!G161</f>
        <v>0</v>
      </c>
      <c r="J96" s="132">
        <f>IF(I106=0,"",I96/I106*100)</f>
        <v>0</v>
      </c>
    </row>
    <row r="97" spans="1:10" ht="36.75" customHeight="1" x14ac:dyDescent="0.25">
      <c r="A97" s="123"/>
      <c r="B97" s="128" t="s">
        <v>148</v>
      </c>
      <c r="C97" s="249" t="s">
        <v>149</v>
      </c>
      <c r="D97" s="250"/>
      <c r="E97" s="250"/>
      <c r="F97" s="134" t="s">
        <v>28</v>
      </c>
      <c r="G97" s="135"/>
      <c r="H97" s="135"/>
      <c r="I97" s="135">
        <f>'02 SO 01EI Pol'!G28+'02 SO 01EI Pol'!G33+'02 SO 01EI Pol'!G64+'02 SO 01EI Pol'!G88</f>
        <v>0</v>
      </c>
      <c r="J97" s="132">
        <f>IF(I106=0,"",I97/I106*100)</f>
        <v>0</v>
      </c>
    </row>
    <row r="98" spans="1:10" ht="36.75" customHeight="1" x14ac:dyDescent="0.25">
      <c r="A98" s="123"/>
      <c r="B98" s="128" t="s">
        <v>150</v>
      </c>
      <c r="C98" s="249" t="s">
        <v>151</v>
      </c>
      <c r="D98" s="250"/>
      <c r="E98" s="250"/>
      <c r="F98" s="134" t="s">
        <v>28</v>
      </c>
      <c r="G98" s="135"/>
      <c r="H98" s="135"/>
      <c r="I98" s="135">
        <f>'02 SO 01EI Pol'!G113+'02 SO 01EI Pol'!G126+'02 SO 01EI Pol'!G148</f>
        <v>0</v>
      </c>
      <c r="J98" s="132">
        <f>IF(I106=0,"",I98/I106*100)</f>
        <v>0</v>
      </c>
    </row>
    <row r="99" spans="1:10" ht="36.75" customHeight="1" x14ac:dyDescent="0.25">
      <c r="A99" s="123"/>
      <c r="B99" s="128" t="s">
        <v>152</v>
      </c>
      <c r="C99" s="249" t="s">
        <v>153</v>
      </c>
      <c r="D99" s="250"/>
      <c r="E99" s="250"/>
      <c r="F99" s="134" t="s">
        <v>28</v>
      </c>
      <c r="G99" s="135"/>
      <c r="H99" s="135"/>
      <c r="I99" s="135">
        <f>'02 SO 01EI Pol'!G102+'02 SO 01EI Pol'!G106+'02 SO 01EI Pol'!G111+'02 SO 01EI Pol'!G134+'02 SO 01EI Pol'!G145+'02 SO 01EI Pol'!G150</f>
        <v>0</v>
      </c>
      <c r="J99" s="132">
        <f>IF(I106=0,"",I99/I106*100)</f>
        <v>0</v>
      </c>
    </row>
    <row r="100" spans="1:10" ht="36.75" customHeight="1" x14ac:dyDescent="0.25">
      <c r="A100" s="123"/>
      <c r="B100" s="128" t="s">
        <v>154</v>
      </c>
      <c r="C100" s="249" t="s">
        <v>155</v>
      </c>
      <c r="D100" s="250"/>
      <c r="E100" s="250"/>
      <c r="F100" s="134" t="s">
        <v>28</v>
      </c>
      <c r="G100" s="135"/>
      <c r="H100" s="135"/>
      <c r="I100" s="135">
        <f>'02 SO 01EI Pol'!G20+'02 SO 01EI Pol'!G24+'02 SO 01EI Pol'!G98+'02 SO 01EI Pol'!G115+'02 SO 01EI Pol'!G136</f>
        <v>0</v>
      </c>
      <c r="J100" s="132">
        <f>IF(I106=0,"",I100/I106*100)</f>
        <v>0</v>
      </c>
    </row>
    <row r="101" spans="1:10" ht="36.75" customHeight="1" x14ac:dyDescent="0.25">
      <c r="A101" s="123"/>
      <c r="B101" s="128" t="s">
        <v>156</v>
      </c>
      <c r="C101" s="249" t="s">
        <v>157</v>
      </c>
      <c r="D101" s="250"/>
      <c r="E101" s="250"/>
      <c r="F101" s="134" t="s">
        <v>28</v>
      </c>
      <c r="G101" s="135"/>
      <c r="H101" s="135"/>
      <c r="I101" s="135">
        <f>'02 SO 01EI Pol'!G18+'02 SO 01EI Pol'!G104+'02 SO 01EI Pol'!G123+'02 SO 01EI Pol'!G153</f>
        <v>0</v>
      </c>
      <c r="J101" s="132">
        <f>IF(I106=0,"",I101/I106*100)</f>
        <v>0</v>
      </c>
    </row>
    <row r="102" spans="1:10" ht="36.75" customHeight="1" x14ac:dyDescent="0.25">
      <c r="A102" s="123"/>
      <c r="B102" s="128" t="s">
        <v>158</v>
      </c>
      <c r="C102" s="249" t="s">
        <v>159</v>
      </c>
      <c r="D102" s="250"/>
      <c r="E102" s="250"/>
      <c r="F102" s="134" t="s">
        <v>28</v>
      </c>
      <c r="G102" s="135"/>
      <c r="H102" s="135"/>
      <c r="I102" s="135">
        <f>'02 SO 01EI Pol'!G22+'02 SO 01EI Pol'!G26+'02 SO 01EI Pol'!G100+'02 SO 01EI Pol'!G109+'02 SO 01EI Pol'!G132+'02 SO 01EI Pol'!G155</f>
        <v>0</v>
      </c>
      <c r="J102" s="132">
        <f>IF(I106=0,"",I102/I106*100)</f>
        <v>0</v>
      </c>
    </row>
    <row r="103" spans="1:10" ht="36.75" customHeight="1" x14ac:dyDescent="0.25">
      <c r="A103" s="123"/>
      <c r="B103" s="128" t="s">
        <v>160</v>
      </c>
      <c r="C103" s="249" t="s">
        <v>161</v>
      </c>
      <c r="D103" s="250"/>
      <c r="E103" s="250"/>
      <c r="F103" s="134" t="s">
        <v>162</v>
      </c>
      <c r="G103" s="135"/>
      <c r="H103" s="135"/>
      <c r="I103" s="135">
        <f>'02 SO 01 Pol'!G2567+'02 KOM pol'!G197</f>
        <v>0</v>
      </c>
      <c r="J103" s="132">
        <f>IF(I106=0,"",I103/I106*100)</f>
        <v>0</v>
      </c>
    </row>
    <row r="104" spans="1:10" ht="36.75" customHeight="1" x14ac:dyDescent="0.25">
      <c r="A104" s="123"/>
      <c r="B104" s="128" t="s">
        <v>163</v>
      </c>
      <c r="C104" s="249" t="s">
        <v>30</v>
      </c>
      <c r="D104" s="250"/>
      <c r="E104" s="250"/>
      <c r="F104" s="134" t="s">
        <v>164</v>
      </c>
      <c r="G104" s="135"/>
      <c r="H104" s="135"/>
      <c r="I104" s="135">
        <f>'02 SO 01EI Pol'!G165</f>
        <v>0</v>
      </c>
      <c r="J104" s="132">
        <f>IF(I106=0,"",I104/I106*100)</f>
        <v>0</v>
      </c>
    </row>
    <row r="105" spans="1:10" ht="36.75" customHeight="1" x14ac:dyDescent="0.25">
      <c r="A105" s="123"/>
      <c r="B105" s="128" t="s">
        <v>164</v>
      </c>
      <c r="C105" s="249" t="s">
        <v>29</v>
      </c>
      <c r="D105" s="250"/>
      <c r="E105" s="250"/>
      <c r="F105" s="134" t="s">
        <v>164</v>
      </c>
      <c r="G105" s="135"/>
      <c r="H105" s="135"/>
      <c r="I105" s="135">
        <f>'02 VRN pol'!G8</f>
        <v>300000</v>
      </c>
      <c r="J105" s="132">
        <f>IF(I106=0,"",I105/I106*100)</f>
        <v>100</v>
      </c>
    </row>
    <row r="106" spans="1:10" ht="25.5" customHeight="1" x14ac:dyDescent="0.25">
      <c r="A106" s="124"/>
      <c r="B106" s="129" t="s">
        <v>1</v>
      </c>
      <c r="C106" s="130"/>
      <c r="D106" s="131"/>
      <c r="E106" s="131"/>
      <c r="F106" s="136"/>
      <c r="G106" s="137"/>
      <c r="H106" s="137"/>
      <c r="I106" s="137">
        <f>SUM(I54:I105)</f>
        <v>300000</v>
      </c>
      <c r="J106" s="133">
        <f>SUM(J54:J105)</f>
        <v>100</v>
      </c>
    </row>
    <row r="107" spans="1:10" x14ac:dyDescent="0.25">
      <c r="F107" s="86"/>
      <c r="G107" s="86"/>
      <c r="H107" s="86"/>
      <c r="I107" s="86"/>
      <c r="J107" s="87"/>
    </row>
    <row r="108" spans="1:10" x14ac:dyDescent="0.25">
      <c r="F108" s="86"/>
      <c r="G108" s="86"/>
      <c r="H108" s="86"/>
      <c r="I108" s="86"/>
      <c r="J108" s="87"/>
    </row>
    <row r="109" spans="1:10" x14ac:dyDescent="0.25">
      <c r="F109" s="86"/>
      <c r="G109" s="86"/>
      <c r="H109" s="86"/>
      <c r="I109" s="86"/>
      <c r="J109" s="87"/>
    </row>
  </sheetData>
  <sheetProtection password="DC1B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C105:E10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2" t="s">
        <v>7</v>
      </c>
      <c r="B1" s="252"/>
      <c r="C1" s="253"/>
      <c r="D1" s="252"/>
      <c r="E1" s="252"/>
      <c r="F1" s="252"/>
      <c r="G1" s="252"/>
    </row>
    <row r="2" spans="1:7" ht="24.9" customHeight="1" x14ac:dyDescent="0.25">
      <c r="A2" s="50" t="s">
        <v>8</v>
      </c>
      <c r="B2" s="49"/>
      <c r="C2" s="254"/>
      <c r="D2" s="254"/>
      <c r="E2" s="254"/>
      <c r="F2" s="254"/>
      <c r="G2" s="255"/>
    </row>
    <row r="3" spans="1:7" ht="24.9" customHeight="1" x14ac:dyDescent="0.25">
      <c r="A3" s="50" t="s">
        <v>9</v>
      </c>
      <c r="B3" s="49"/>
      <c r="C3" s="254"/>
      <c r="D3" s="254"/>
      <c r="E3" s="254"/>
      <c r="F3" s="254"/>
      <c r="G3" s="255"/>
    </row>
    <row r="4" spans="1:7" ht="24.9" customHeight="1" x14ac:dyDescent="0.25">
      <c r="A4" s="50" t="s">
        <v>10</v>
      </c>
      <c r="B4" s="49"/>
      <c r="C4" s="254"/>
      <c r="D4" s="254"/>
      <c r="E4" s="254"/>
      <c r="F4" s="254"/>
      <c r="G4" s="255"/>
    </row>
    <row r="5" spans="1:7" x14ac:dyDescent="0.25">
      <c r="B5" s="4"/>
      <c r="C5" s="5"/>
      <c r="D5" s="6"/>
    </row>
  </sheetData>
  <sheetProtection password="DC1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5" sqref="F15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 t="s">
        <v>48</v>
      </c>
      <c r="C4" s="272" t="s">
        <v>49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62</v>
      </c>
      <c r="C8" s="188" t="s">
        <v>63</v>
      </c>
      <c r="D8" s="170"/>
      <c r="E8" s="171"/>
      <c r="F8" s="172"/>
      <c r="G8" s="173">
        <f>SUMIF(AG9:AG31,"&lt;&gt;NOR",G9:G31)</f>
        <v>0</v>
      </c>
      <c r="H8" s="167"/>
      <c r="I8" s="167">
        <f>SUM(I9:I31)</f>
        <v>0</v>
      </c>
      <c r="J8" s="167"/>
      <c r="K8" s="167">
        <f>SUM(K9:K31)</f>
        <v>0</v>
      </c>
      <c r="L8" s="167"/>
      <c r="M8" s="167">
        <f>SUM(M9:M31)</f>
        <v>0</v>
      </c>
      <c r="N8" s="167"/>
      <c r="O8" s="167">
        <f>SUM(O9:O31)</f>
        <v>7.94</v>
      </c>
      <c r="P8" s="167"/>
      <c r="Q8" s="167">
        <f>SUM(Q9:Q31)</f>
        <v>12.25</v>
      </c>
      <c r="R8" s="167"/>
      <c r="S8" s="167"/>
      <c r="T8" s="167"/>
      <c r="U8" s="167"/>
      <c r="V8" s="167">
        <f>SUM(V9:V31)</f>
        <v>49.849999999999994</v>
      </c>
      <c r="W8" s="167"/>
      <c r="X8" s="167"/>
      <c r="AG8" t="s">
        <v>191</v>
      </c>
    </row>
    <row r="9" spans="1:60" outlineLevel="1" x14ac:dyDescent="0.25">
      <c r="A9" s="174">
        <v>1</v>
      </c>
      <c r="B9" s="175" t="s">
        <v>192</v>
      </c>
      <c r="C9" s="189" t="s">
        <v>193</v>
      </c>
      <c r="D9" s="176" t="s">
        <v>194</v>
      </c>
      <c r="E9" s="177">
        <v>17.797499999999999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0.13800000000000001</v>
      </c>
      <c r="Q9" s="157">
        <f>ROUND(E9*P9,2)</f>
        <v>2.46</v>
      </c>
      <c r="R9" s="157"/>
      <c r="S9" s="157" t="s">
        <v>195</v>
      </c>
      <c r="T9" s="157" t="s">
        <v>195</v>
      </c>
      <c r="U9" s="157">
        <v>0.16</v>
      </c>
      <c r="V9" s="157">
        <f>ROUND(E9*U9,2)</f>
        <v>2.85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54"/>
      <c r="B10" s="155"/>
      <c r="C10" s="190" t="s">
        <v>198</v>
      </c>
      <c r="D10" s="159"/>
      <c r="E10" s="160">
        <v>17.797499999999999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4">
        <v>2</v>
      </c>
      <c r="B11" s="175" t="s">
        <v>200</v>
      </c>
      <c r="C11" s="189" t="s">
        <v>201</v>
      </c>
      <c r="D11" s="176" t="s">
        <v>194</v>
      </c>
      <c r="E11" s="177">
        <v>17.797499999999999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0.11</v>
      </c>
      <c r="Q11" s="157">
        <f>ROUND(E11*P11,2)</f>
        <v>1.96</v>
      </c>
      <c r="R11" s="157"/>
      <c r="S11" s="157" t="s">
        <v>195</v>
      </c>
      <c r="T11" s="157" t="s">
        <v>195</v>
      </c>
      <c r="U11" s="157">
        <v>0.1255</v>
      </c>
      <c r="V11" s="157">
        <f>ROUND(E11*U11,2)</f>
        <v>2.23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90" t="s">
        <v>198</v>
      </c>
      <c r="D12" s="159"/>
      <c r="E12" s="160">
        <v>17.797499999999999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3</v>
      </c>
      <c r="B13" s="175" t="s">
        <v>202</v>
      </c>
      <c r="C13" s="189" t="s">
        <v>203</v>
      </c>
      <c r="D13" s="176" t="s">
        <v>194</v>
      </c>
      <c r="E13" s="177">
        <v>17.797499999999999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0.44</v>
      </c>
      <c r="Q13" s="157">
        <f>ROUND(E13*P13,2)</f>
        <v>7.83</v>
      </c>
      <c r="R13" s="157"/>
      <c r="S13" s="157" t="s">
        <v>195</v>
      </c>
      <c r="T13" s="157" t="s">
        <v>195</v>
      </c>
      <c r="U13" s="157">
        <v>0.63200000000000001</v>
      </c>
      <c r="V13" s="157">
        <f>ROUND(E13*U13,2)</f>
        <v>11.25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90" t="s">
        <v>198</v>
      </c>
      <c r="D14" s="159"/>
      <c r="E14" s="160">
        <v>17.797499999999999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4">
        <v>4</v>
      </c>
      <c r="B15" s="175" t="s">
        <v>204</v>
      </c>
      <c r="C15" s="189" t="s">
        <v>205</v>
      </c>
      <c r="D15" s="176" t="s">
        <v>206</v>
      </c>
      <c r="E15" s="177">
        <v>3.5594999999999999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195</v>
      </c>
      <c r="T15" s="157" t="s">
        <v>195</v>
      </c>
      <c r="U15" s="157">
        <v>3.5329999999999999</v>
      </c>
      <c r="V15" s="157">
        <f>ROUND(E15*U15,2)</f>
        <v>12.58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54"/>
      <c r="B16" s="155"/>
      <c r="C16" s="190" t="s">
        <v>207</v>
      </c>
      <c r="D16" s="159"/>
      <c r="E16" s="160">
        <v>3.5594999999999999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4">
        <v>5</v>
      </c>
      <c r="B17" s="175" t="s">
        <v>208</v>
      </c>
      <c r="C17" s="189" t="s">
        <v>209</v>
      </c>
      <c r="D17" s="176" t="s">
        <v>206</v>
      </c>
      <c r="E17" s="177">
        <v>7.1189999999999998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195</v>
      </c>
      <c r="T17" s="157" t="s">
        <v>195</v>
      </c>
      <c r="U17" s="157">
        <v>0.66800000000000004</v>
      </c>
      <c r="V17" s="157">
        <f>ROUND(E17*U17,2)</f>
        <v>4.76</v>
      </c>
      <c r="W17" s="157"/>
      <c r="X17" s="157" t="s">
        <v>196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90" t="s">
        <v>207</v>
      </c>
      <c r="D18" s="159"/>
      <c r="E18" s="160">
        <v>3.5594999999999999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54"/>
      <c r="B19" s="155"/>
      <c r="C19" s="190" t="s">
        <v>210</v>
      </c>
      <c r="D19" s="159"/>
      <c r="E19" s="160">
        <v>3.5594999999999999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4">
        <v>6</v>
      </c>
      <c r="B20" s="175" t="s">
        <v>211</v>
      </c>
      <c r="C20" s="189" t="s">
        <v>212</v>
      </c>
      <c r="D20" s="176" t="s">
        <v>206</v>
      </c>
      <c r="E20" s="177">
        <v>7.1189999999999998</v>
      </c>
      <c r="F20" s="178"/>
      <c r="G20" s="179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195</v>
      </c>
      <c r="T20" s="157" t="s">
        <v>195</v>
      </c>
      <c r="U20" s="157">
        <v>0.59099999999999997</v>
      </c>
      <c r="V20" s="157">
        <f>ROUND(E20*U20,2)</f>
        <v>4.21</v>
      </c>
      <c r="W20" s="157"/>
      <c r="X20" s="157" t="s">
        <v>196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197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90" t="s">
        <v>213</v>
      </c>
      <c r="D21" s="159"/>
      <c r="E21" s="160">
        <v>7.1189999999999998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199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7</v>
      </c>
      <c r="B22" s="175" t="s">
        <v>214</v>
      </c>
      <c r="C22" s="189" t="s">
        <v>215</v>
      </c>
      <c r="D22" s="176" t="s">
        <v>206</v>
      </c>
      <c r="E22" s="177">
        <v>3.5594999999999999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195</v>
      </c>
      <c r="T22" s="157" t="s">
        <v>195</v>
      </c>
      <c r="U22" s="157">
        <v>1.9379999999999999</v>
      </c>
      <c r="V22" s="157">
        <f>ROUND(E22*U22,2)</f>
        <v>6.9</v>
      </c>
      <c r="W22" s="157"/>
      <c r="X22" s="157" t="s">
        <v>196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197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54"/>
      <c r="B23" s="155"/>
      <c r="C23" s="190" t="s">
        <v>210</v>
      </c>
      <c r="D23" s="159"/>
      <c r="E23" s="160">
        <v>3.5594999999999999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4">
        <v>8</v>
      </c>
      <c r="B24" s="175" t="s">
        <v>216</v>
      </c>
      <c r="C24" s="189" t="s">
        <v>217</v>
      </c>
      <c r="D24" s="176" t="s">
        <v>206</v>
      </c>
      <c r="E24" s="177">
        <v>3.5594999999999999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195</v>
      </c>
      <c r="T24" s="157" t="s">
        <v>195</v>
      </c>
      <c r="U24" s="157">
        <v>8.9999999999999993E-3</v>
      </c>
      <c r="V24" s="157">
        <f>ROUND(E24*U24,2)</f>
        <v>0.03</v>
      </c>
      <c r="W24" s="157"/>
      <c r="X24" s="157" t="s">
        <v>196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197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90" t="s">
        <v>207</v>
      </c>
      <c r="D25" s="159"/>
      <c r="E25" s="160">
        <v>3.5594999999999999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199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9</v>
      </c>
      <c r="B26" s="175" t="s">
        <v>218</v>
      </c>
      <c r="C26" s="189" t="s">
        <v>219</v>
      </c>
      <c r="D26" s="176" t="s">
        <v>206</v>
      </c>
      <c r="E26" s="177">
        <v>4.7249999999999996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195</v>
      </c>
      <c r="T26" s="157" t="s">
        <v>195</v>
      </c>
      <c r="U26" s="157">
        <v>0.20200000000000001</v>
      </c>
      <c r="V26" s="157">
        <f>ROUND(E26*U26,2)</f>
        <v>0.95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90" t="s">
        <v>220</v>
      </c>
      <c r="D27" s="159"/>
      <c r="E27" s="160">
        <v>4.7249999999999996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10</v>
      </c>
      <c r="B28" s="175" t="s">
        <v>221</v>
      </c>
      <c r="C28" s="189" t="s">
        <v>222</v>
      </c>
      <c r="D28" s="176" t="s">
        <v>206</v>
      </c>
      <c r="E28" s="177">
        <v>3.5594999999999999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195</v>
      </c>
      <c r="T28" s="157" t="s">
        <v>195</v>
      </c>
      <c r="U28" s="157">
        <v>1.1499999999999999</v>
      </c>
      <c r="V28" s="157">
        <f>ROUND(E28*U28,2)</f>
        <v>4.09</v>
      </c>
      <c r="W28" s="157"/>
      <c r="X28" s="157" t="s">
        <v>196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54"/>
      <c r="B29" s="155"/>
      <c r="C29" s="190" t="s">
        <v>210</v>
      </c>
      <c r="D29" s="159"/>
      <c r="E29" s="160">
        <v>3.5594999999999999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4">
        <v>11</v>
      </c>
      <c r="B30" s="175" t="s">
        <v>223</v>
      </c>
      <c r="C30" s="189" t="s">
        <v>224</v>
      </c>
      <c r="D30" s="176" t="s">
        <v>225</v>
      </c>
      <c r="E30" s="177">
        <v>7.9379999999999997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1</v>
      </c>
      <c r="O30" s="157">
        <f>ROUND(E30*N30,2)</f>
        <v>7.94</v>
      </c>
      <c r="P30" s="157">
        <v>0</v>
      </c>
      <c r="Q30" s="157">
        <f>ROUND(E30*P30,2)</f>
        <v>0</v>
      </c>
      <c r="R30" s="157" t="s">
        <v>226</v>
      </c>
      <c r="S30" s="157" t="s">
        <v>195</v>
      </c>
      <c r="T30" s="157" t="s">
        <v>195</v>
      </c>
      <c r="U30" s="157">
        <v>0</v>
      </c>
      <c r="V30" s="157">
        <f>ROUND(E30*U30,2)</f>
        <v>0</v>
      </c>
      <c r="W30" s="157"/>
      <c r="X30" s="157" t="s">
        <v>227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90" t="s">
        <v>229</v>
      </c>
      <c r="D31" s="159"/>
      <c r="E31" s="160">
        <v>7.9379999999999997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168" t="s">
        <v>190</v>
      </c>
      <c r="B32" s="169" t="s">
        <v>66</v>
      </c>
      <c r="C32" s="188" t="s">
        <v>67</v>
      </c>
      <c r="D32" s="170"/>
      <c r="E32" s="171"/>
      <c r="F32" s="172"/>
      <c r="G32" s="173">
        <f>SUMIF(AG33:AG150,"&lt;&gt;NOR",G33:G150)</f>
        <v>0</v>
      </c>
      <c r="H32" s="167"/>
      <c r="I32" s="167">
        <f>SUM(I33:I150)</f>
        <v>0</v>
      </c>
      <c r="J32" s="167"/>
      <c r="K32" s="167">
        <f>SUM(K33:K150)</f>
        <v>0</v>
      </c>
      <c r="L32" s="167"/>
      <c r="M32" s="167">
        <f>SUM(M33:M150)</f>
        <v>0</v>
      </c>
      <c r="N32" s="167"/>
      <c r="O32" s="167">
        <f>SUM(O33:O150)</f>
        <v>39.179999999999993</v>
      </c>
      <c r="P32" s="167"/>
      <c r="Q32" s="167">
        <f>SUM(Q33:Q150)</f>
        <v>0</v>
      </c>
      <c r="R32" s="167"/>
      <c r="S32" s="167"/>
      <c r="T32" s="167"/>
      <c r="U32" s="167"/>
      <c r="V32" s="167">
        <f>SUM(V33:V150)</f>
        <v>293.2</v>
      </c>
      <c r="W32" s="167"/>
      <c r="X32" s="167"/>
      <c r="AG32" t="s">
        <v>191</v>
      </c>
    </row>
    <row r="33" spans="1:60" ht="30.6" outlineLevel="1" x14ac:dyDescent="0.25">
      <c r="A33" s="174">
        <v>12</v>
      </c>
      <c r="B33" s="175" t="s">
        <v>230</v>
      </c>
      <c r="C33" s="189" t="s">
        <v>231</v>
      </c>
      <c r="D33" s="176" t="s">
        <v>232</v>
      </c>
      <c r="E33" s="177">
        <v>9.64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5.2999999999999998E-4</v>
      </c>
      <c r="O33" s="157">
        <f>ROUND(E33*N33,2)</f>
        <v>0.01</v>
      </c>
      <c r="P33" s="157">
        <v>0</v>
      </c>
      <c r="Q33" s="157">
        <f>ROUND(E33*P33,2)</f>
        <v>0</v>
      </c>
      <c r="R33" s="157"/>
      <c r="S33" s="157" t="s">
        <v>195</v>
      </c>
      <c r="T33" s="157" t="s">
        <v>195</v>
      </c>
      <c r="U33" s="157">
        <v>0.99999000000000005</v>
      </c>
      <c r="V33" s="157">
        <f>ROUND(E33*U33,2)</f>
        <v>9.64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90" t="s">
        <v>233</v>
      </c>
      <c r="D34" s="159"/>
      <c r="E34" s="160">
        <v>9.64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.6" outlineLevel="1" x14ac:dyDescent="0.25">
      <c r="A35" s="174">
        <v>13</v>
      </c>
      <c r="B35" s="175" t="s">
        <v>234</v>
      </c>
      <c r="C35" s="189" t="s">
        <v>235</v>
      </c>
      <c r="D35" s="176" t="s">
        <v>232</v>
      </c>
      <c r="E35" s="177">
        <v>36.049999999999997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8.0000000000000004E-4</v>
      </c>
      <c r="O35" s="157">
        <f>ROUND(E35*N35,2)</f>
        <v>0.03</v>
      </c>
      <c r="P35" s="157">
        <v>0</v>
      </c>
      <c r="Q35" s="157">
        <f>ROUND(E35*P35,2)</f>
        <v>0</v>
      </c>
      <c r="R35" s="157"/>
      <c r="S35" s="157" t="s">
        <v>195</v>
      </c>
      <c r="T35" s="157" t="s">
        <v>195</v>
      </c>
      <c r="U35" s="157">
        <v>1.01999</v>
      </c>
      <c r="V35" s="157">
        <f>ROUND(E35*U35,2)</f>
        <v>36.770000000000003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54"/>
      <c r="B36" s="155"/>
      <c r="C36" s="190" t="s">
        <v>236</v>
      </c>
      <c r="D36" s="159"/>
      <c r="E36" s="160">
        <v>36.049999999999997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4">
        <v>14</v>
      </c>
      <c r="B37" s="175" t="s">
        <v>237</v>
      </c>
      <c r="C37" s="189" t="s">
        <v>238</v>
      </c>
      <c r="D37" s="176" t="s">
        <v>239</v>
      </c>
      <c r="E37" s="177">
        <v>6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4.5420000000000002E-2</v>
      </c>
      <c r="O37" s="157">
        <f>ROUND(E37*N37,2)</f>
        <v>0.27</v>
      </c>
      <c r="P37" s="157">
        <v>0</v>
      </c>
      <c r="Q37" s="157">
        <f>ROUND(E37*P37,2)</f>
        <v>0</v>
      </c>
      <c r="R37" s="157"/>
      <c r="S37" s="157" t="s">
        <v>195</v>
      </c>
      <c r="T37" s="157" t="s">
        <v>195</v>
      </c>
      <c r="U37" s="157">
        <v>0.23374</v>
      </c>
      <c r="V37" s="157">
        <f>ROUND(E37*U37,2)</f>
        <v>1.4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90" t="s">
        <v>240</v>
      </c>
      <c r="D38" s="159"/>
      <c r="E38" s="160">
        <v>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74">
        <v>15</v>
      </c>
      <c r="B39" s="175" t="s">
        <v>241</v>
      </c>
      <c r="C39" s="189" t="s">
        <v>242</v>
      </c>
      <c r="D39" s="176" t="s">
        <v>239</v>
      </c>
      <c r="E39" s="177">
        <v>15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6.948E-2</v>
      </c>
      <c r="O39" s="157">
        <f>ROUND(E39*N39,2)</f>
        <v>1.04</v>
      </c>
      <c r="P39" s="157">
        <v>0</v>
      </c>
      <c r="Q39" s="157">
        <f>ROUND(E39*P39,2)</f>
        <v>0</v>
      </c>
      <c r="R39" s="157"/>
      <c r="S39" s="157" t="s">
        <v>195</v>
      </c>
      <c r="T39" s="157" t="s">
        <v>195</v>
      </c>
      <c r="U39" s="157">
        <v>0.34510999999999997</v>
      </c>
      <c r="V39" s="157">
        <f>ROUND(E39*U39,2)</f>
        <v>5.18</v>
      </c>
      <c r="W39" s="157"/>
      <c r="X39" s="157" t="s">
        <v>196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90" t="s">
        <v>243</v>
      </c>
      <c r="D40" s="159"/>
      <c r="E40" s="160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199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4">
        <v>16</v>
      </c>
      <c r="B41" s="175" t="s">
        <v>244</v>
      </c>
      <c r="C41" s="189" t="s">
        <v>245</v>
      </c>
      <c r="D41" s="176" t="s">
        <v>206</v>
      </c>
      <c r="E41" s="177">
        <v>2.3490000000000002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1.62836</v>
      </c>
      <c r="O41" s="157">
        <f>ROUND(E41*N41,2)</f>
        <v>3.83</v>
      </c>
      <c r="P41" s="157">
        <v>0</v>
      </c>
      <c r="Q41" s="157">
        <f>ROUND(E41*P41,2)</f>
        <v>0</v>
      </c>
      <c r="R41" s="157"/>
      <c r="S41" s="157" t="s">
        <v>195</v>
      </c>
      <c r="T41" s="157" t="s">
        <v>195</v>
      </c>
      <c r="U41" s="157">
        <v>4.8899999999999997</v>
      </c>
      <c r="V41" s="157">
        <f>ROUND(E41*U41,2)</f>
        <v>11.49</v>
      </c>
      <c r="W41" s="157"/>
      <c r="X41" s="157" t="s">
        <v>196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90" t="s">
        <v>246</v>
      </c>
      <c r="D42" s="159"/>
      <c r="E42" s="160">
        <v>0.85050000000000003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90" t="s">
        <v>247</v>
      </c>
      <c r="D43" s="159"/>
      <c r="E43" s="160">
        <v>0.28349999999999997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90" t="s">
        <v>248</v>
      </c>
      <c r="D44" s="159"/>
      <c r="E44" s="160">
        <v>1.2150000000000001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199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4">
        <v>17</v>
      </c>
      <c r="B45" s="175" t="s">
        <v>249</v>
      </c>
      <c r="C45" s="189" t="s">
        <v>250</v>
      </c>
      <c r="D45" s="176" t="s">
        <v>206</v>
      </c>
      <c r="E45" s="177">
        <v>2.7827999999999999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1.62836</v>
      </c>
      <c r="O45" s="157">
        <f>ROUND(E45*N45,2)</f>
        <v>4.53</v>
      </c>
      <c r="P45" s="157">
        <v>0</v>
      </c>
      <c r="Q45" s="157">
        <f>ROUND(E45*P45,2)</f>
        <v>0</v>
      </c>
      <c r="R45" s="157"/>
      <c r="S45" s="157" t="s">
        <v>195</v>
      </c>
      <c r="T45" s="157" t="s">
        <v>195</v>
      </c>
      <c r="U45" s="157">
        <v>3.9380000000000002</v>
      </c>
      <c r="V45" s="157">
        <f>ROUND(E45*U45,2)</f>
        <v>10.96</v>
      </c>
      <c r="W45" s="157"/>
      <c r="X45" s="157" t="s">
        <v>196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90" t="s">
        <v>251</v>
      </c>
      <c r="D46" s="159"/>
      <c r="E46" s="160">
        <v>1.2869999999999999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90" t="s">
        <v>252</v>
      </c>
      <c r="D47" s="159"/>
      <c r="E47" s="160">
        <v>1.4958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199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4">
        <v>18</v>
      </c>
      <c r="B48" s="175" t="s">
        <v>253</v>
      </c>
      <c r="C48" s="189" t="s">
        <v>254</v>
      </c>
      <c r="D48" s="176" t="s">
        <v>239</v>
      </c>
      <c r="E48" s="177">
        <v>9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2.6509999999999999E-2</v>
      </c>
      <c r="O48" s="157">
        <f>ROUND(E48*N48,2)</f>
        <v>0.24</v>
      </c>
      <c r="P48" s="157">
        <v>0</v>
      </c>
      <c r="Q48" s="157">
        <f>ROUND(E48*P48,2)</f>
        <v>0</v>
      </c>
      <c r="R48" s="157"/>
      <c r="S48" s="157" t="s">
        <v>195</v>
      </c>
      <c r="T48" s="157" t="s">
        <v>195</v>
      </c>
      <c r="U48" s="157">
        <v>0.24199999999999999</v>
      </c>
      <c r="V48" s="157">
        <f>ROUND(E48*U48,2)</f>
        <v>2.1800000000000002</v>
      </c>
      <c r="W48" s="157"/>
      <c r="X48" s="157" t="s">
        <v>196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90" t="s">
        <v>255</v>
      </c>
      <c r="D49" s="159"/>
      <c r="E49" s="160">
        <v>9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199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4">
        <v>19</v>
      </c>
      <c r="B50" s="175" t="s">
        <v>256</v>
      </c>
      <c r="C50" s="189" t="s">
        <v>257</v>
      </c>
      <c r="D50" s="176" t="s">
        <v>239</v>
      </c>
      <c r="E50" s="177">
        <v>1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3.9789999999999999E-2</v>
      </c>
      <c r="O50" s="157">
        <f>ROUND(E50*N50,2)</f>
        <v>0.04</v>
      </c>
      <c r="P50" s="157">
        <v>0</v>
      </c>
      <c r="Q50" s="157">
        <f>ROUND(E50*P50,2)</f>
        <v>0</v>
      </c>
      <c r="R50" s="157"/>
      <c r="S50" s="157" t="s">
        <v>195</v>
      </c>
      <c r="T50" s="157" t="s">
        <v>195</v>
      </c>
      <c r="U50" s="157">
        <v>0.24199999999999999</v>
      </c>
      <c r="V50" s="157">
        <f>ROUND(E50*U50,2)</f>
        <v>0.24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90" t="s">
        <v>258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4">
        <v>20</v>
      </c>
      <c r="B52" s="175" t="s">
        <v>259</v>
      </c>
      <c r="C52" s="189" t="s">
        <v>260</v>
      </c>
      <c r="D52" s="176" t="s">
        <v>239</v>
      </c>
      <c r="E52" s="177">
        <v>1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5.2720000000000003E-2</v>
      </c>
      <c r="O52" s="157">
        <f>ROUND(E52*N52,2)</f>
        <v>0.05</v>
      </c>
      <c r="P52" s="157">
        <v>0</v>
      </c>
      <c r="Q52" s="157">
        <f>ROUND(E52*P52,2)</f>
        <v>0</v>
      </c>
      <c r="R52" s="157"/>
      <c r="S52" s="157" t="s">
        <v>195</v>
      </c>
      <c r="T52" s="157" t="s">
        <v>195</v>
      </c>
      <c r="U52" s="157">
        <v>0.57789999999999997</v>
      </c>
      <c r="V52" s="157">
        <f>ROUND(E52*U52,2)</f>
        <v>0.57999999999999996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90" t="s">
        <v>261</v>
      </c>
      <c r="D53" s="159"/>
      <c r="E53" s="160">
        <v>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74">
        <v>21</v>
      </c>
      <c r="B54" s="175" t="s">
        <v>262</v>
      </c>
      <c r="C54" s="189" t="s">
        <v>263</v>
      </c>
      <c r="D54" s="176" t="s">
        <v>206</v>
      </c>
      <c r="E54" s="177">
        <v>3.5493800000000002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7">
        <v>1.6823999999999999</v>
      </c>
      <c r="O54" s="157">
        <f>ROUND(E54*N54,2)</f>
        <v>5.97</v>
      </c>
      <c r="P54" s="157">
        <v>0</v>
      </c>
      <c r="Q54" s="157">
        <f>ROUND(E54*P54,2)</f>
        <v>0</v>
      </c>
      <c r="R54" s="157"/>
      <c r="S54" s="157" t="s">
        <v>195</v>
      </c>
      <c r="T54" s="157" t="s">
        <v>195</v>
      </c>
      <c r="U54" s="157">
        <v>6.8680000000000003</v>
      </c>
      <c r="V54" s="157">
        <f>ROUND(E54*U54,2)</f>
        <v>24.38</v>
      </c>
      <c r="W54" s="157"/>
      <c r="X54" s="157" t="s">
        <v>196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90" t="s">
        <v>264</v>
      </c>
      <c r="D55" s="159"/>
      <c r="E55" s="160">
        <v>0.16313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90" t="s">
        <v>265</v>
      </c>
      <c r="D56" s="159"/>
      <c r="E56" s="160">
        <v>0.37125000000000002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90" t="s">
        <v>266</v>
      </c>
      <c r="D57" s="159"/>
      <c r="E57" s="160">
        <v>0.39374999999999999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90" t="s">
        <v>267</v>
      </c>
      <c r="D58" s="159"/>
      <c r="E58" s="160">
        <v>0.39374999999999999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90" t="s">
        <v>268</v>
      </c>
      <c r="D59" s="159"/>
      <c r="E59" s="160">
        <v>2.2275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4">
        <v>22</v>
      </c>
      <c r="B60" s="175" t="s">
        <v>269</v>
      </c>
      <c r="C60" s="189" t="s">
        <v>270</v>
      </c>
      <c r="D60" s="176" t="s">
        <v>225</v>
      </c>
      <c r="E60" s="177">
        <v>0.27522000000000002</v>
      </c>
      <c r="F60" s="178"/>
      <c r="G60" s="179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1.09954</v>
      </c>
      <c r="O60" s="157">
        <f>ROUND(E60*N60,2)</f>
        <v>0.3</v>
      </c>
      <c r="P60" s="157">
        <v>0</v>
      </c>
      <c r="Q60" s="157">
        <f>ROUND(E60*P60,2)</f>
        <v>0</v>
      </c>
      <c r="R60" s="157"/>
      <c r="S60" s="157" t="s">
        <v>195</v>
      </c>
      <c r="T60" s="157" t="s">
        <v>195</v>
      </c>
      <c r="U60" s="157">
        <v>18.175000000000001</v>
      </c>
      <c r="V60" s="157">
        <f>ROUND(E60*U60,2)</f>
        <v>5</v>
      </c>
      <c r="W60" s="157"/>
      <c r="X60" s="157" t="s">
        <v>196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90" t="s">
        <v>271</v>
      </c>
      <c r="D61" s="159"/>
      <c r="E61" s="160">
        <v>0.27522000000000002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74">
        <v>23</v>
      </c>
      <c r="B62" s="175" t="s">
        <v>272</v>
      </c>
      <c r="C62" s="189" t="s">
        <v>273</v>
      </c>
      <c r="D62" s="176" t="s">
        <v>225</v>
      </c>
      <c r="E62" s="177">
        <v>4.829E-2</v>
      </c>
      <c r="F62" s="178"/>
      <c r="G62" s="179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1.09954</v>
      </c>
      <c r="O62" s="157">
        <f>ROUND(E62*N62,2)</f>
        <v>0.05</v>
      </c>
      <c r="P62" s="157">
        <v>0</v>
      </c>
      <c r="Q62" s="157">
        <f>ROUND(E62*P62,2)</f>
        <v>0</v>
      </c>
      <c r="R62" s="157"/>
      <c r="S62" s="157" t="s">
        <v>195</v>
      </c>
      <c r="T62" s="157" t="s">
        <v>195</v>
      </c>
      <c r="U62" s="157">
        <v>18.175000000000001</v>
      </c>
      <c r="V62" s="157">
        <f>ROUND(E62*U62,2)</f>
        <v>0.88</v>
      </c>
      <c r="W62" s="157"/>
      <c r="X62" s="157" t="s">
        <v>196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90" t="s">
        <v>274</v>
      </c>
      <c r="D63" s="159"/>
      <c r="E63" s="160">
        <v>4.829E-2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4">
        <v>24</v>
      </c>
      <c r="B64" s="175" t="s">
        <v>275</v>
      </c>
      <c r="C64" s="189" t="s">
        <v>276</v>
      </c>
      <c r="D64" s="176" t="s">
        <v>225</v>
      </c>
      <c r="E64" s="177">
        <v>0.18795000000000001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1.0970899999999999</v>
      </c>
      <c r="O64" s="157">
        <f>ROUND(E64*N64,2)</f>
        <v>0.21</v>
      </c>
      <c r="P64" s="157">
        <v>0</v>
      </c>
      <c r="Q64" s="157">
        <f>ROUND(E64*P64,2)</f>
        <v>0</v>
      </c>
      <c r="R64" s="157"/>
      <c r="S64" s="157" t="s">
        <v>195</v>
      </c>
      <c r="T64" s="157" t="s">
        <v>195</v>
      </c>
      <c r="U64" s="157">
        <v>16.582999999999998</v>
      </c>
      <c r="V64" s="157">
        <f>ROUND(E64*U64,2)</f>
        <v>3.12</v>
      </c>
      <c r="W64" s="157"/>
      <c r="X64" s="157" t="s">
        <v>196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90" t="s">
        <v>277</v>
      </c>
      <c r="D65" s="159"/>
      <c r="E65" s="160">
        <v>0.18795000000000001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4">
        <v>25</v>
      </c>
      <c r="B66" s="175" t="s">
        <v>278</v>
      </c>
      <c r="C66" s="189" t="s">
        <v>279</v>
      </c>
      <c r="D66" s="176" t="s">
        <v>225</v>
      </c>
      <c r="E66" s="177">
        <v>0.53447999999999996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1.0970899999999999</v>
      </c>
      <c r="O66" s="157">
        <f>ROUND(E66*N66,2)</f>
        <v>0.59</v>
      </c>
      <c r="P66" s="157">
        <v>0</v>
      </c>
      <c r="Q66" s="157">
        <f>ROUND(E66*P66,2)</f>
        <v>0</v>
      </c>
      <c r="R66" s="157"/>
      <c r="S66" s="157" t="s">
        <v>195</v>
      </c>
      <c r="T66" s="157" t="s">
        <v>195</v>
      </c>
      <c r="U66" s="157">
        <v>16.582999999999998</v>
      </c>
      <c r="V66" s="157">
        <f>ROUND(E66*U66,2)</f>
        <v>8.86</v>
      </c>
      <c r="W66" s="157"/>
      <c r="X66" s="157" t="s">
        <v>196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197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90" t="s">
        <v>280</v>
      </c>
      <c r="D67" s="159"/>
      <c r="E67" s="160">
        <v>0.25938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90" t="s">
        <v>281</v>
      </c>
      <c r="D68" s="159"/>
      <c r="E68" s="160">
        <v>0.27510000000000001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199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4">
        <v>26</v>
      </c>
      <c r="B69" s="175" t="s">
        <v>282</v>
      </c>
      <c r="C69" s="189" t="s">
        <v>283</v>
      </c>
      <c r="D69" s="176" t="s">
        <v>194</v>
      </c>
      <c r="E69" s="177">
        <v>37.450000000000003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1.583E-2</v>
      </c>
      <c r="O69" s="157">
        <f>ROUND(E69*N69,2)</f>
        <v>0.59</v>
      </c>
      <c r="P69" s="157">
        <v>0</v>
      </c>
      <c r="Q69" s="157">
        <f>ROUND(E69*P69,2)</f>
        <v>0</v>
      </c>
      <c r="R69" s="157"/>
      <c r="S69" s="157" t="s">
        <v>195</v>
      </c>
      <c r="T69" s="157" t="s">
        <v>195</v>
      </c>
      <c r="U69" s="157">
        <v>0.37</v>
      </c>
      <c r="V69" s="157">
        <f>ROUND(E69*U69,2)</f>
        <v>13.86</v>
      </c>
      <c r="W69" s="157"/>
      <c r="X69" s="157" t="s">
        <v>196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91" t="s">
        <v>284</v>
      </c>
      <c r="D70" s="161"/>
      <c r="E70" s="162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199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54"/>
      <c r="B71" s="155"/>
      <c r="C71" s="192" t="s">
        <v>285</v>
      </c>
      <c r="D71" s="161"/>
      <c r="E71" s="162">
        <v>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199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54"/>
      <c r="B72" s="155"/>
      <c r="C72" s="192" t="s">
        <v>286</v>
      </c>
      <c r="D72" s="161"/>
      <c r="E72" s="162">
        <v>3.85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199</v>
      </c>
      <c r="AH72" s="147">
        <v>2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54"/>
      <c r="B73" s="155"/>
      <c r="C73" s="192" t="s">
        <v>287</v>
      </c>
      <c r="D73" s="161"/>
      <c r="E73" s="162">
        <v>5.04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199</v>
      </c>
      <c r="AH73" s="147">
        <v>2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54"/>
      <c r="B74" s="155"/>
      <c r="C74" s="192" t="s">
        <v>288</v>
      </c>
      <c r="D74" s="161"/>
      <c r="E74" s="162">
        <v>3.72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199</v>
      </c>
      <c r="AH74" s="147">
        <v>2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54"/>
      <c r="B75" s="155"/>
      <c r="C75" s="192" t="s">
        <v>289</v>
      </c>
      <c r="D75" s="161"/>
      <c r="E75" s="162">
        <v>3.72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199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.399999999999999" outlineLevel="1" x14ac:dyDescent="0.25">
      <c r="A76" s="154"/>
      <c r="B76" s="155"/>
      <c r="C76" s="192" t="s">
        <v>290</v>
      </c>
      <c r="D76" s="161"/>
      <c r="E76" s="162">
        <v>4.5599999999999996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199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54"/>
      <c r="B77" s="155"/>
      <c r="C77" s="192" t="s">
        <v>291</v>
      </c>
      <c r="D77" s="161"/>
      <c r="E77" s="162">
        <v>3.72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199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54"/>
      <c r="B78" s="155"/>
      <c r="C78" s="192" t="s">
        <v>292</v>
      </c>
      <c r="D78" s="161"/>
      <c r="E78" s="162">
        <v>6.84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199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93" t="s">
        <v>293</v>
      </c>
      <c r="D79" s="163"/>
      <c r="E79" s="164">
        <v>37.450000000000003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199</v>
      </c>
      <c r="AH79" s="147">
        <v>3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91" t="s">
        <v>294</v>
      </c>
      <c r="D80" s="161"/>
      <c r="E80" s="162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90" t="s">
        <v>295</v>
      </c>
      <c r="D81" s="159"/>
      <c r="E81" s="160">
        <v>37.450000000000003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199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4">
        <v>27</v>
      </c>
      <c r="B82" s="175" t="s">
        <v>296</v>
      </c>
      <c r="C82" s="189" t="s">
        <v>297</v>
      </c>
      <c r="D82" s="176" t="s">
        <v>194</v>
      </c>
      <c r="E82" s="177">
        <v>6.15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7">
        <v>2.375E-2</v>
      </c>
      <c r="O82" s="157">
        <f>ROUND(E82*N82,2)</f>
        <v>0.15</v>
      </c>
      <c r="P82" s="157">
        <v>0</v>
      </c>
      <c r="Q82" s="157">
        <f>ROUND(E82*P82,2)</f>
        <v>0</v>
      </c>
      <c r="R82" s="157"/>
      <c r="S82" s="157" t="s">
        <v>195</v>
      </c>
      <c r="T82" s="157" t="s">
        <v>195</v>
      </c>
      <c r="U82" s="157">
        <v>0.44</v>
      </c>
      <c r="V82" s="157">
        <f>ROUND(E82*U82,2)</f>
        <v>2.71</v>
      </c>
      <c r="W82" s="157"/>
      <c r="X82" s="157" t="s">
        <v>196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90" t="s">
        <v>298</v>
      </c>
      <c r="D83" s="159"/>
      <c r="E83" s="160">
        <v>6.15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4">
        <v>28</v>
      </c>
      <c r="B84" s="175" t="s">
        <v>299</v>
      </c>
      <c r="C84" s="189" t="s">
        <v>300</v>
      </c>
      <c r="D84" s="176" t="s">
        <v>206</v>
      </c>
      <c r="E84" s="177">
        <v>1.944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1.6585000000000001</v>
      </c>
      <c r="O84" s="157">
        <f>ROUND(E84*N84,2)</f>
        <v>3.22</v>
      </c>
      <c r="P84" s="157">
        <v>0</v>
      </c>
      <c r="Q84" s="157">
        <f>ROUND(E84*P84,2)</f>
        <v>0</v>
      </c>
      <c r="R84" s="157"/>
      <c r="S84" s="157" t="s">
        <v>195</v>
      </c>
      <c r="T84" s="157" t="s">
        <v>195</v>
      </c>
      <c r="U84" s="157">
        <v>5.0449999999999999</v>
      </c>
      <c r="V84" s="157">
        <f>ROUND(E84*U84,2)</f>
        <v>9.81</v>
      </c>
      <c r="W84" s="157"/>
      <c r="X84" s="157" t="s">
        <v>196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197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90" t="s">
        <v>301</v>
      </c>
      <c r="D85" s="159"/>
      <c r="E85" s="160">
        <v>1.944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199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4">
        <v>29</v>
      </c>
      <c r="B86" s="175" t="s">
        <v>302</v>
      </c>
      <c r="C86" s="189" t="s">
        <v>303</v>
      </c>
      <c r="D86" s="176" t="s">
        <v>239</v>
      </c>
      <c r="E86" s="177">
        <v>10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7">
        <v>1.2019999999999999E-2</v>
      </c>
      <c r="O86" s="157">
        <f>ROUND(E86*N86,2)</f>
        <v>0.12</v>
      </c>
      <c r="P86" s="157">
        <v>0</v>
      </c>
      <c r="Q86" s="157">
        <f>ROUND(E86*P86,2)</f>
        <v>0</v>
      </c>
      <c r="R86" s="157"/>
      <c r="S86" s="157" t="s">
        <v>195</v>
      </c>
      <c r="T86" s="157" t="s">
        <v>195</v>
      </c>
      <c r="U86" s="157">
        <v>0.26162999999999997</v>
      </c>
      <c r="V86" s="157">
        <f>ROUND(E86*U86,2)</f>
        <v>2.62</v>
      </c>
      <c r="W86" s="157"/>
      <c r="X86" s="157" t="s">
        <v>196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90" t="s">
        <v>304</v>
      </c>
      <c r="D87" s="159"/>
      <c r="E87" s="160">
        <v>10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4">
        <v>30</v>
      </c>
      <c r="B88" s="175" t="s">
        <v>305</v>
      </c>
      <c r="C88" s="189" t="s">
        <v>306</v>
      </c>
      <c r="D88" s="176" t="s">
        <v>239</v>
      </c>
      <c r="E88" s="177">
        <v>30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2.3019999999999999E-2</v>
      </c>
      <c r="O88" s="157">
        <f>ROUND(E88*N88,2)</f>
        <v>0.69</v>
      </c>
      <c r="P88" s="157">
        <v>0</v>
      </c>
      <c r="Q88" s="157">
        <f>ROUND(E88*P88,2)</f>
        <v>0</v>
      </c>
      <c r="R88" s="157"/>
      <c r="S88" s="157" t="s">
        <v>195</v>
      </c>
      <c r="T88" s="157" t="s">
        <v>195</v>
      </c>
      <c r="U88" s="157">
        <v>0.30220000000000002</v>
      </c>
      <c r="V88" s="157">
        <f>ROUND(E88*U88,2)</f>
        <v>9.07</v>
      </c>
      <c r="W88" s="157"/>
      <c r="X88" s="157" t="s">
        <v>196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197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90" t="s">
        <v>307</v>
      </c>
      <c r="D89" s="159"/>
      <c r="E89" s="160">
        <v>30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74">
        <v>31</v>
      </c>
      <c r="B90" s="175" t="s">
        <v>308</v>
      </c>
      <c r="C90" s="189" t="s">
        <v>309</v>
      </c>
      <c r="D90" s="176" t="s">
        <v>194</v>
      </c>
      <c r="E90" s="177">
        <v>4.9000000000000004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0.11765</v>
      </c>
      <c r="O90" s="157">
        <f>ROUND(E90*N90,2)</f>
        <v>0.57999999999999996</v>
      </c>
      <c r="P90" s="157">
        <v>0</v>
      </c>
      <c r="Q90" s="157">
        <f>ROUND(E90*P90,2)</f>
        <v>0</v>
      </c>
      <c r="R90" s="157"/>
      <c r="S90" s="157" t="s">
        <v>195</v>
      </c>
      <c r="T90" s="157" t="s">
        <v>195</v>
      </c>
      <c r="U90" s="157">
        <v>0.69430000000000003</v>
      </c>
      <c r="V90" s="157">
        <f>ROUND(E90*U90,2)</f>
        <v>3.4</v>
      </c>
      <c r="W90" s="157"/>
      <c r="X90" s="157" t="s">
        <v>196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197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90" t="s">
        <v>310</v>
      </c>
      <c r="D91" s="159"/>
      <c r="E91" s="160">
        <v>2.1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90" t="s">
        <v>311</v>
      </c>
      <c r="D92" s="159"/>
      <c r="E92" s="160">
        <v>2.8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199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4">
        <v>32</v>
      </c>
      <c r="B93" s="175" t="s">
        <v>312</v>
      </c>
      <c r="C93" s="189" t="s">
        <v>313</v>
      </c>
      <c r="D93" s="176" t="s">
        <v>194</v>
      </c>
      <c r="E93" s="177">
        <v>88.424999999999997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7.4709999999999999E-2</v>
      </c>
      <c r="O93" s="157">
        <f>ROUND(E93*N93,2)</f>
        <v>6.61</v>
      </c>
      <c r="P93" s="157">
        <v>0</v>
      </c>
      <c r="Q93" s="157">
        <f>ROUND(E93*P93,2)</f>
        <v>0</v>
      </c>
      <c r="R93" s="157"/>
      <c r="S93" s="157" t="s">
        <v>195</v>
      </c>
      <c r="T93" s="157" t="s">
        <v>195</v>
      </c>
      <c r="U93" s="157">
        <v>0.52915000000000001</v>
      </c>
      <c r="V93" s="157">
        <f>ROUND(E93*U93,2)</f>
        <v>46.79</v>
      </c>
      <c r="W93" s="157"/>
      <c r="X93" s="157" t="s">
        <v>196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90" t="s">
        <v>314</v>
      </c>
      <c r="D94" s="159"/>
      <c r="E94" s="160">
        <v>16.274999999999999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199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90" t="s">
        <v>315</v>
      </c>
      <c r="D95" s="159"/>
      <c r="E95" s="160">
        <v>4.7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190" t="s">
        <v>316</v>
      </c>
      <c r="D96" s="159"/>
      <c r="E96" s="160">
        <v>67.45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199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4">
        <v>33</v>
      </c>
      <c r="B97" s="175" t="s">
        <v>317</v>
      </c>
      <c r="C97" s="189" t="s">
        <v>318</v>
      </c>
      <c r="D97" s="176" t="s">
        <v>194</v>
      </c>
      <c r="E97" s="177">
        <v>7.875</v>
      </c>
      <c r="F97" s="178"/>
      <c r="G97" s="179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0.11219</v>
      </c>
      <c r="O97" s="157">
        <f>ROUND(E97*N97,2)</f>
        <v>0.88</v>
      </c>
      <c r="P97" s="157">
        <v>0</v>
      </c>
      <c r="Q97" s="157">
        <f>ROUND(E97*P97,2)</f>
        <v>0</v>
      </c>
      <c r="R97" s="157"/>
      <c r="S97" s="157" t="s">
        <v>195</v>
      </c>
      <c r="T97" s="157" t="s">
        <v>195</v>
      </c>
      <c r="U97" s="157">
        <v>0.55488999999999999</v>
      </c>
      <c r="V97" s="157">
        <f>ROUND(E97*U97,2)</f>
        <v>4.37</v>
      </c>
      <c r="W97" s="157"/>
      <c r="X97" s="157" t="s">
        <v>196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90" t="s">
        <v>319</v>
      </c>
      <c r="D98" s="159"/>
      <c r="E98" s="160">
        <v>1.2250000000000001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90" t="s">
        <v>320</v>
      </c>
      <c r="D99" s="159"/>
      <c r="E99" s="160">
        <v>6.65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4">
        <v>34</v>
      </c>
      <c r="B100" s="175" t="s">
        <v>321</v>
      </c>
      <c r="C100" s="189" t="s">
        <v>322</v>
      </c>
      <c r="D100" s="176" t="s">
        <v>232</v>
      </c>
      <c r="E100" s="177">
        <v>32.85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8.0000000000000007E-5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195</v>
      </c>
      <c r="T100" s="157" t="s">
        <v>195</v>
      </c>
      <c r="U100" s="157">
        <v>0.18</v>
      </c>
      <c r="V100" s="157">
        <f>ROUND(E100*U100,2)</f>
        <v>5.91</v>
      </c>
      <c r="W100" s="157"/>
      <c r="X100" s="157" t="s">
        <v>196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90" t="s">
        <v>323</v>
      </c>
      <c r="D101" s="159"/>
      <c r="E101" s="160">
        <v>5.55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90" t="s">
        <v>324</v>
      </c>
      <c r="D102" s="159"/>
      <c r="E102" s="160">
        <v>1.8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90" t="s">
        <v>325</v>
      </c>
      <c r="D103" s="159"/>
      <c r="E103" s="160">
        <v>22.3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90" t="s">
        <v>326</v>
      </c>
      <c r="D104" s="159"/>
      <c r="E104" s="160">
        <v>1.3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199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90" t="s">
        <v>327</v>
      </c>
      <c r="D105" s="159"/>
      <c r="E105" s="160">
        <v>1.9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4">
        <v>35</v>
      </c>
      <c r="B106" s="175" t="s">
        <v>328</v>
      </c>
      <c r="C106" s="189" t="s">
        <v>329</v>
      </c>
      <c r="D106" s="176" t="s">
        <v>232</v>
      </c>
      <c r="E106" s="177">
        <v>47.6</v>
      </c>
      <c r="F106" s="178"/>
      <c r="G106" s="179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7">
        <v>1.0200000000000001E-3</v>
      </c>
      <c r="O106" s="157">
        <f>ROUND(E106*N106,2)</f>
        <v>0.05</v>
      </c>
      <c r="P106" s="157">
        <v>0</v>
      </c>
      <c r="Q106" s="157">
        <f>ROUND(E106*P106,2)</f>
        <v>0</v>
      </c>
      <c r="R106" s="157"/>
      <c r="S106" s="157" t="s">
        <v>195</v>
      </c>
      <c r="T106" s="157" t="s">
        <v>195</v>
      </c>
      <c r="U106" s="157">
        <v>0.223</v>
      </c>
      <c r="V106" s="157">
        <f>ROUND(E106*U106,2)</f>
        <v>10.61</v>
      </c>
      <c r="W106" s="157"/>
      <c r="X106" s="157" t="s">
        <v>196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197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90" t="s">
        <v>330</v>
      </c>
      <c r="D107" s="159"/>
      <c r="E107" s="160">
        <v>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90" t="s">
        <v>331</v>
      </c>
      <c r="D108" s="159"/>
      <c r="E108" s="160">
        <v>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90" t="s">
        <v>332</v>
      </c>
      <c r="D109" s="159"/>
      <c r="E109" s="160">
        <v>21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90" t="s">
        <v>333</v>
      </c>
      <c r="D110" s="159"/>
      <c r="E110" s="160">
        <v>5.6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90" t="s">
        <v>334</v>
      </c>
      <c r="D111" s="159"/>
      <c r="E111" s="160">
        <v>7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4">
        <v>36</v>
      </c>
      <c r="B112" s="175" t="s">
        <v>335</v>
      </c>
      <c r="C112" s="189" t="s">
        <v>336</v>
      </c>
      <c r="D112" s="176" t="s">
        <v>194</v>
      </c>
      <c r="E112" s="177">
        <v>7.2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7">
        <v>5.5750000000000001E-2</v>
      </c>
      <c r="O112" s="157">
        <f>ROUND(E112*N112,2)</f>
        <v>0.4</v>
      </c>
      <c r="P112" s="157">
        <v>0</v>
      </c>
      <c r="Q112" s="157">
        <f>ROUND(E112*P112,2)</f>
        <v>0</v>
      </c>
      <c r="R112" s="157"/>
      <c r="S112" s="157" t="s">
        <v>195</v>
      </c>
      <c r="T112" s="157" t="s">
        <v>195</v>
      </c>
      <c r="U112" s="157">
        <v>0.75800000000000001</v>
      </c>
      <c r="V112" s="157">
        <f>ROUND(E112*U112,2)</f>
        <v>5.46</v>
      </c>
      <c r="W112" s="157"/>
      <c r="X112" s="157" t="s">
        <v>196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197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54"/>
      <c r="B113" s="155"/>
      <c r="C113" s="190" t="s">
        <v>337</v>
      </c>
      <c r="D113" s="159"/>
      <c r="E113" s="160">
        <v>1.5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199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54"/>
      <c r="B114" s="155"/>
      <c r="C114" s="190" t="s">
        <v>338</v>
      </c>
      <c r="D114" s="159"/>
      <c r="E114" s="160">
        <v>1.5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199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54"/>
      <c r="B115" s="155"/>
      <c r="C115" s="190" t="s">
        <v>339</v>
      </c>
      <c r="D115" s="159"/>
      <c r="E115" s="160">
        <v>1.35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54"/>
      <c r="B116" s="155"/>
      <c r="C116" s="190" t="s">
        <v>340</v>
      </c>
      <c r="D116" s="159"/>
      <c r="E116" s="160">
        <v>1.35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 x14ac:dyDescent="0.25">
      <c r="A117" s="154"/>
      <c r="B117" s="155"/>
      <c r="C117" s="190" t="s">
        <v>341</v>
      </c>
      <c r="D117" s="159"/>
      <c r="E117" s="160">
        <v>1.5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74">
        <v>37</v>
      </c>
      <c r="B118" s="175" t="s">
        <v>342</v>
      </c>
      <c r="C118" s="189" t="s">
        <v>343</v>
      </c>
      <c r="D118" s="176" t="s">
        <v>194</v>
      </c>
      <c r="E118" s="177">
        <v>6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0.11795</v>
      </c>
      <c r="O118" s="157">
        <f>ROUND(E118*N118,2)</f>
        <v>0.71</v>
      </c>
      <c r="P118" s="157">
        <v>0</v>
      </c>
      <c r="Q118" s="157">
        <f>ROUND(E118*P118,2)</f>
        <v>0</v>
      </c>
      <c r="R118" s="157"/>
      <c r="S118" s="157" t="s">
        <v>195</v>
      </c>
      <c r="T118" s="157" t="s">
        <v>195</v>
      </c>
      <c r="U118" s="157">
        <v>0.87629999999999997</v>
      </c>
      <c r="V118" s="157">
        <f>ROUND(E118*U118,2)</f>
        <v>5.26</v>
      </c>
      <c r="W118" s="157"/>
      <c r="X118" s="157" t="s">
        <v>196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90" t="s">
        <v>240</v>
      </c>
      <c r="D119" s="159"/>
      <c r="E119" s="160">
        <v>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399999999999999" outlineLevel="1" x14ac:dyDescent="0.25">
      <c r="A120" s="174">
        <v>38</v>
      </c>
      <c r="B120" s="175" t="s">
        <v>344</v>
      </c>
      <c r="C120" s="189" t="s">
        <v>345</v>
      </c>
      <c r="D120" s="176" t="s">
        <v>194</v>
      </c>
      <c r="E120" s="177">
        <v>3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0.24104999999999999</v>
      </c>
      <c r="O120" s="157">
        <f>ROUND(E120*N120,2)</f>
        <v>0.72</v>
      </c>
      <c r="P120" s="157">
        <v>0</v>
      </c>
      <c r="Q120" s="157">
        <f>ROUND(E120*P120,2)</f>
        <v>0</v>
      </c>
      <c r="R120" s="157"/>
      <c r="S120" s="157" t="s">
        <v>195</v>
      </c>
      <c r="T120" s="157" t="s">
        <v>195</v>
      </c>
      <c r="U120" s="157">
        <v>1.153</v>
      </c>
      <c r="V120" s="157">
        <f>ROUND(E120*U120,2)</f>
        <v>3.46</v>
      </c>
      <c r="W120" s="157"/>
      <c r="X120" s="157" t="s">
        <v>196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90" t="s">
        <v>346</v>
      </c>
      <c r="D121" s="159"/>
      <c r="E121" s="160">
        <v>3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199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74">
        <v>39</v>
      </c>
      <c r="B122" s="175" t="s">
        <v>347</v>
      </c>
      <c r="C122" s="189" t="s">
        <v>348</v>
      </c>
      <c r="D122" s="176" t="s">
        <v>194</v>
      </c>
      <c r="E122" s="177">
        <v>6.3879999999999999</v>
      </c>
      <c r="F122" s="178"/>
      <c r="G122" s="179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0.15679999999999999</v>
      </c>
      <c r="O122" s="157">
        <f>ROUND(E122*N122,2)</f>
        <v>1</v>
      </c>
      <c r="P122" s="157">
        <v>0</v>
      </c>
      <c r="Q122" s="157">
        <f>ROUND(E122*P122,2)</f>
        <v>0</v>
      </c>
      <c r="R122" s="157"/>
      <c r="S122" s="157" t="s">
        <v>195</v>
      </c>
      <c r="T122" s="157" t="s">
        <v>195</v>
      </c>
      <c r="U122" s="157">
        <v>1.2225999999999999</v>
      </c>
      <c r="V122" s="157">
        <f>ROUND(E122*U122,2)</f>
        <v>7.81</v>
      </c>
      <c r="W122" s="157"/>
      <c r="X122" s="157" t="s">
        <v>196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90" t="s">
        <v>349</v>
      </c>
      <c r="D123" s="159"/>
      <c r="E123" s="160">
        <v>0.34799999999999998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90" t="s">
        <v>350</v>
      </c>
      <c r="D124" s="159"/>
      <c r="E124" s="160">
        <v>1.32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90" t="s">
        <v>351</v>
      </c>
      <c r="D125" s="159"/>
      <c r="E125" s="160">
        <v>1.4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90" t="s">
        <v>352</v>
      </c>
      <c r="D126" s="159"/>
      <c r="E126" s="160">
        <v>1.1200000000000001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90" t="s">
        <v>353</v>
      </c>
      <c r="D127" s="159"/>
      <c r="E127" s="160">
        <v>2.2000000000000002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199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74">
        <v>40</v>
      </c>
      <c r="B128" s="175" t="s">
        <v>354</v>
      </c>
      <c r="C128" s="189" t="s">
        <v>355</v>
      </c>
      <c r="D128" s="176" t="s">
        <v>194</v>
      </c>
      <c r="E128" s="177">
        <v>11.79</v>
      </c>
      <c r="F128" s="178"/>
      <c r="G128" s="179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0.24884000000000001</v>
      </c>
      <c r="O128" s="157">
        <f>ROUND(E128*N128,2)</f>
        <v>2.93</v>
      </c>
      <c r="P128" s="157">
        <v>0</v>
      </c>
      <c r="Q128" s="157">
        <f>ROUND(E128*P128,2)</f>
        <v>0</v>
      </c>
      <c r="R128" s="157"/>
      <c r="S128" s="157" t="s">
        <v>195</v>
      </c>
      <c r="T128" s="157" t="s">
        <v>195</v>
      </c>
      <c r="U128" s="157">
        <v>1.621</v>
      </c>
      <c r="V128" s="157">
        <f>ROUND(E128*U128,2)</f>
        <v>19.11</v>
      </c>
      <c r="W128" s="157"/>
      <c r="X128" s="157" t="s">
        <v>196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90" t="s">
        <v>356</v>
      </c>
      <c r="D129" s="159"/>
      <c r="E129" s="160">
        <v>1.89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90" t="s">
        <v>357</v>
      </c>
      <c r="D130" s="159"/>
      <c r="E130" s="160">
        <v>1.89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90" t="s">
        <v>358</v>
      </c>
      <c r="D131" s="159"/>
      <c r="E131" s="160">
        <v>1.665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90" t="s">
        <v>359</v>
      </c>
      <c r="D132" s="159"/>
      <c r="E132" s="160">
        <v>1.71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199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90" t="s">
        <v>360</v>
      </c>
      <c r="D133" s="159"/>
      <c r="E133" s="160">
        <v>0.85499999999999998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90" t="s">
        <v>361</v>
      </c>
      <c r="D134" s="159"/>
      <c r="E134" s="160">
        <v>3.78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74">
        <v>41</v>
      </c>
      <c r="B135" s="175" t="s">
        <v>362</v>
      </c>
      <c r="C135" s="189" t="s">
        <v>363</v>
      </c>
      <c r="D135" s="176" t="s">
        <v>194</v>
      </c>
      <c r="E135" s="177">
        <v>7.02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0.42259000000000002</v>
      </c>
      <c r="O135" s="157">
        <f>ROUND(E135*N135,2)</f>
        <v>2.97</v>
      </c>
      <c r="P135" s="157">
        <v>0</v>
      </c>
      <c r="Q135" s="157">
        <f>ROUND(E135*P135,2)</f>
        <v>0</v>
      </c>
      <c r="R135" s="157"/>
      <c r="S135" s="157" t="s">
        <v>195</v>
      </c>
      <c r="T135" s="157" t="s">
        <v>195</v>
      </c>
      <c r="U135" s="157">
        <v>2.2610000000000001</v>
      </c>
      <c r="V135" s="157">
        <f>ROUND(E135*U135,2)</f>
        <v>15.87</v>
      </c>
      <c r="W135" s="157"/>
      <c r="X135" s="157" t="s">
        <v>196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90" t="s">
        <v>364</v>
      </c>
      <c r="D136" s="159"/>
      <c r="E136" s="160">
        <v>2.3849999999999998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90" t="s">
        <v>365</v>
      </c>
      <c r="D137" s="159"/>
      <c r="E137" s="160">
        <v>3.78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90" t="s">
        <v>366</v>
      </c>
      <c r="D138" s="159"/>
      <c r="E138" s="160">
        <v>0.85499999999999998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4">
        <v>42</v>
      </c>
      <c r="B139" s="175" t="s">
        <v>367</v>
      </c>
      <c r="C139" s="189" t="s">
        <v>368</v>
      </c>
      <c r="D139" s="176" t="s">
        <v>239</v>
      </c>
      <c r="E139" s="177">
        <v>16</v>
      </c>
      <c r="F139" s="178"/>
      <c r="G139" s="179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7">
        <v>1.6379999999999999E-2</v>
      </c>
      <c r="O139" s="157">
        <f>ROUND(E139*N139,2)</f>
        <v>0.26</v>
      </c>
      <c r="P139" s="157">
        <v>0</v>
      </c>
      <c r="Q139" s="157">
        <f>ROUND(E139*P139,2)</f>
        <v>0</v>
      </c>
      <c r="R139" s="157"/>
      <c r="S139" s="157" t="s">
        <v>195</v>
      </c>
      <c r="T139" s="157" t="s">
        <v>195</v>
      </c>
      <c r="U139" s="157">
        <v>0.4</v>
      </c>
      <c r="V139" s="157">
        <f>ROUND(E139*U139,2)</f>
        <v>6.4</v>
      </c>
      <c r="W139" s="157"/>
      <c r="X139" s="157" t="s">
        <v>196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197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90" t="s">
        <v>369</v>
      </c>
      <c r="D140" s="159"/>
      <c r="E140" s="160">
        <v>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90" t="s">
        <v>370</v>
      </c>
      <c r="D141" s="159"/>
      <c r="E141" s="160">
        <v>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90" t="s">
        <v>371</v>
      </c>
      <c r="D142" s="159"/>
      <c r="E142" s="160">
        <v>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199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90" t="s">
        <v>372</v>
      </c>
      <c r="D143" s="159"/>
      <c r="E143" s="160">
        <v>2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199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90" t="s">
        <v>373</v>
      </c>
      <c r="D144" s="159"/>
      <c r="E144" s="160">
        <v>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4">
        <v>43</v>
      </c>
      <c r="B145" s="175" t="s">
        <v>374</v>
      </c>
      <c r="C145" s="189" t="s">
        <v>375</v>
      </c>
      <c r="D145" s="176" t="s">
        <v>225</v>
      </c>
      <c r="E145" s="177">
        <v>0.1368</v>
      </c>
      <c r="F145" s="178"/>
      <c r="G145" s="179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7">
        <v>1</v>
      </c>
      <c r="O145" s="157">
        <f>ROUND(E145*N145,2)</f>
        <v>0.14000000000000001</v>
      </c>
      <c r="P145" s="157">
        <v>0</v>
      </c>
      <c r="Q145" s="157">
        <f>ROUND(E145*P145,2)</f>
        <v>0</v>
      </c>
      <c r="R145" s="157" t="s">
        <v>226</v>
      </c>
      <c r="S145" s="157" t="s">
        <v>195</v>
      </c>
      <c r="T145" s="157" t="s">
        <v>195</v>
      </c>
      <c r="U145" s="157">
        <v>0</v>
      </c>
      <c r="V145" s="157">
        <f>ROUND(E145*U145,2)</f>
        <v>0</v>
      </c>
      <c r="W145" s="157"/>
      <c r="X145" s="157" t="s">
        <v>227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228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90" t="s">
        <v>376</v>
      </c>
      <c r="D146" s="159"/>
      <c r="E146" s="160">
        <v>1.44E-2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90" t="s">
        <v>377</v>
      </c>
      <c r="D147" s="159"/>
      <c r="E147" s="160">
        <v>2.1600000000000001E-2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90" t="s">
        <v>378</v>
      </c>
      <c r="D148" s="159"/>
      <c r="E148" s="160">
        <v>2.1600000000000001E-2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90" t="s">
        <v>379</v>
      </c>
      <c r="D149" s="159"/>
      <c r="E149" s="160">
        <v>2.1600000000000001E-2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90" t="s">
        <v>380</v>
      </c>
      <c r="D150" s="159"/>
      <c r="E150" s="160">
        <v>5.7599999999999998E-2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5">
      <c r="A151" s="168" t="s">
        <v>190</v>
      </c>
      <c r="B151" s="169" t="s">
        <v>68</v>
      </c>
      <c r="C151" s="188" t="s">
        <v>69</v>
      </c>
      <c r="D151" s="170"/>
      <c r="E151" s="171"/>
      <c r="F151" s="172"/>
      <c r="G151" s="173">
        <f>SUMIF(AG152:AG153,"&lt;&gt;NOR",G152:G153)</f>
        <v>0</v>
      </c>
      <c r="H151" s="167"/>
      <c r="I151" s="167">
        <f>SUM(I152:I153)</f>
        <v>0</v>
      </c>
      <c r="J151" s="167"/>
      <c r="K151" s="167">
        <f>SUM(K152:K153)</f>
        <v>0</v>
      </c>
      <c r="L151" s="167"/>
      <c r="M151" s="167">
        <f>SUM(M152:M153)</f>
        <v>0</v>
      </c>
      <c r="N151" s="167"/>
      <c r="O151" s="167">
        <f>SUM(O152:O153)</f>
        <v>0.5</v>
      </c>
      <c r="P151" s="167"/>
      <c r="Q151" s="167">
        <f>SUM(Q152:Q153)</f>
        <v>0</v>
      </c>
      <c r="R151" s="167"/>
      <c r="S151" s="167"/>
      <c r="T151" s="167"/>
      <c r="U151" s="167"/>
      <c r="V151" s="167">
        <f>SUM(V152:V153)</f>
        <v>7.7</v>
      </c>
      <c r="W151" s="167"/>
      <c r="X151" s="167"/>
      <c r="AG151" t="s">
        <v>191</v>
      </c>
    </row>
    <row r="152" spans="1:60" outlineLevel="1" x14ac:dyDescent="0.25">
      <c r="A152" s="174">
        <v>44</v>
      </c>
      <c r="B152" s="175" t="s">
        <v>381</v>
      </c>
      <c r="C152" s="189" t="s">
        <v>382</v>
      </c>
      <c r="D152" s="176" t="s">
        <v>239</v>
      </c>
      <c r="E152" s="177">
        <v>10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5.0200000000000002E-2</v>
      </c>
      <c r="O152" s="157">
        <f>ROUND(E152*N152,2)</f>
        <v>0.5</v>
      </c>
      <c r="P152" s="157">
        <v>0</v>
      </c>
      <c r="Q152" s="157">
        <f>ROUND(E152*P152,2)</f>
        <v>0</v>
      </c>
      <c r="R152" s="157"/>
      <c r="S152" s="157" t="s">
        <v>195</v>
      </c>
      <c r="T152" s="157" t="s">
        <v>195</v>
      </c>
      <c r="U152" s="157">
        <v>0.77</v>
      </c>
      <c r="V152" s="157">
        <f>ROUND(E152*U152,2)</f>
        <v>7.7</v>
      </c>
      <c r="W152" s="157"/>
      <c r="X152" s="157" t="s">
        <v>196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90" t="s">
        <v>304</v>
      </c>
      <c r="D153" s="159"/>
      <c r="E153" s="160">
        <v>10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5">
      <c r="A154" s="168" t="s">
        <v>190</v>
      </c>
      <c r="B154" s="169" t="s">
        <v>72</v>
      </c>
      <c r="C154" s="188" t="s">
        <v>73</v>
      </c>
      <c r="D154" s="170"/>
      <c r="E154" s="171"/>
      <c r="F154" s="172"/>
      <c r="G154" s="173">
        <f>SUMIF(AG155:AG432,"&lt;&gt;NOR",G155:G432)</f>
        <v>0</v>
      </c>
      <c r="H154" s="167"/>
      <c r="I154" s="167">
        <f>SUM(I155:I432)</f>
        <v>0</v>
      </c>
      <c r="J154" s="167"/>
      <c r="K154" s="167">
        <f>SUM(K155:K432)</f>
        <v>0</v>
      </c>
      <c r="L154" s="167"/>
      <c r="M154" s="167">
        <f>SUM(M155:M432)</f>
        <v>0</v>
      </c>
      <c r="N154" s="167"/>
      <c r="O154" s="167">
        <f>SUM(O155:O432)</f>
        <v>33.46</v>
      </c>
      <c r="P154" s="167"/>
      <c r="Q154" s="167">
        <f>SUM(Q155:Q432)</f>
        <v>0</v>
      </c>
      <c r="R154" s="167"/>
      <c r="S154" s="167"/>
      <c r="T154" s="167"/>
      <c r="U154" s="167"/>
      <c r="V154" s="167">
        <f>SUM(V155:V432)</f>
        <v>807.70999999999992</v>
      </c>
      <c r="W154" s="167"/>
      <c r="X154" s="167"/>
      <c r="AG154" t="s">
        <v>191</v>
      </c>
    </row>
    <row r="155" spans="1:60" outlineLevel="1" x14ac:dyDescent="0.25">
      <c r="A155" s="174">
        <v>45</v>
      </c>
      <c r="B155" s="175" t="s">
        <v>383</v>
      </c>
      <c r="C155" s="189" t="s">
        <v>384</v>
      </c>
      <c r="D155" s="176" t="s">
        <v>194</v>
      </c>
      <c r="E155" s="177">
        <v>56.43</v>
      </c>
      <c r="F155" s="178"/>
      <c r="G155" s="179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7">
        <v>3.3E-4</v>
      </c>
      <c r="O155" s="157">
        <f>ROUND(E155*N155,2)</f>
        <v>0.02</v>
      </c>
      <c r="P155" s="157">
        <v>0</v>
      </c>
      <c r="Q155" s="157">
        <f>ROUND(E155*P155,2)</f>
        <v>0</v>
      </c>
      <c r="R155" s="157"/>
      <c r="S155" s="157" t="s">
        <v>195</v>
      </c>
      <c r="T155" s="157" t="s">
        <v>195</v>
      </c>
      <c r="U155" s="157">
        <v>8.8999999999999996E-2</v>
      </c>
      <c r="V155" s="157">
        <f>ROUND(E155*U155,2)</f>
        <v>5.0199999999999996</v>
      </c>
      <c r="W155" s="157"/>
      <c r="X155" s="157" t="s">
        <v>196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197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90" t="s">
        <v>385</v>
      </c>
      <c r="D156" s="159"/>
      <c r="E156" s="160">
        <v>56.43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199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.399999999999999" outlineLevel="1" x14ac:dyDescent="0.25">
      <c r="A157" s="174">
        <v>46</v>
      </c>
      <c r="B157" s="175" t="s">
        <v>386</v>
      </c>
      <c r="C157" s="189" t="s">
        <v>387</v>
      </c>
      <c r="D157" s="176" t="s">
        <v>194</v>
      </c>
      <c r="E157" s="177">
        <v>135.38650000000001</v>
      </c>
      <c r="F157" s="178"/>
      <c r="G157" s="179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7">
        <v>2.7300000000000001E-2</v>
      </c>
      <c r="O157" s="157">
        <f>ROUND(E157*N157,2)</f>
        <v>3.7</v>
      </c>
      <c r="P157" s="157">
        <v>0</v>
      </c>
      <c r="Q157" s="157">
        <f>ROUND(E157*P157,2)</f>
        <v>0</v>
      </c>
      <c r="R157" s="157"/>
      <c r="S157" s="157" t="s">
        <v>195</v>
      </c>
      <c r="T157" s="157" t="s">
        <v>195</v>
      </c>
      <c r="U157" s="157">
        <v>0.372</v>
      </c>
      <c r="V157" s="157">
        <f>ROUND(E157*U157,2)</f>
        <v>50.36</v>
      </c>
      <c r="W157" s="157"/>
      <c r="X157" s="157" t="s">
        <v>196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197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90" t="s">
        <v>388</v>
      </c>
      <c r="D158" s="159"/>
      <c r="E158" s="160">
        <v>135.38650000000001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199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4">
        <v>47</v>
      </c>
      <c r="B159" s="175" t="s">
        <v>389</v>
      </c>
      <c r="C159" s="189" t="s">
        <v>390</v>
      </c>
      <c r="D159" s="176" t="s">
        <v>194</v>
      </c>
      <c r="E159" s="177">
        <v>344.84199999999998</v>
      </c>
      <c r="F159" s="178"/>
      <c r="G159" s="179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7">
        <v>3.2000000000000003E-4</v>
      </c>
      <c r="O159" s="157">
        <f>ROUND(E159*N159,2)</f>
        <v>0.11</v>
      </c>
      <c r="P159" s="157">
        <v>0</v>
      </c>
      <c r="Q159" s="157">
        <f>ROUND(E159*P159,2)</f>
        <v>0</v>
      </c>
      <c r="R159" s="157"/>
      <c r="S159" s="157" t="s">
        <v>195</v>
      </c>
      <c r="T159" s="157" t="s">
        <v>195</v>
      </c>
      <c r="U159" s="157">
        <v>7.0000000000000007E-2</v>
      </c>
      <c r="V159" s="157">
        <f>ROUND(E159*U159,2)</f>
        <v>24.14</v>
      </c>
      <c r="W159" s="157"/>
      <c r="X159" s="157" t="s">
        <v>196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54"/>
      <c r="B160" s="155"/>
      <c r="C160" s="190" t="s">
        <v>391</v>
      </c>
      <c r="D160" s="159"/>
      <c r="E160" s="160">
        <v>176.34200000000001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90" t="s">
        <v>392</v>
      </c>
      <c r="D161" s="159"/>
      <c r="E161" s="160">
        <v>168.5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4">
        <v>48</v>
      </c>
      <c r="B162" s="175" t="s">
        <v>393</v>
      </c>
      <c r="C162" s="189" t="s">
        <v>394</v>
      </c>
      <c r="D162" s="176" t="s">
        <v>194</v>
      </c>
      <c r="E162" s="177">
        <v>54.893000000000001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4.0000000000000003E-5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195</v>
      </c>
      <c r="T162" s="157" t="s">
        <v>195</v>
      </c>
      <c r="U162" s="157">
        <v>7.8E-2</v>
      </c>
      <c r="V162" s="157">
        <f>ROUND(E162*U162,2)</f>
        <v>4.28</v>
      </c>
      <c r="W162" s="157"/>
      <c r="X162" s="157" t="s">
        <v>196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90" t="s">
        <v>395</v>
      </c>
      <c r="D163" s="159"/>
      <c r="E163" s="160">
        <v>6.4394999999999998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 x14ac:dyDescent="0.25">
      <c r="A164" s="154"/>
      <c r="B164" s="155"/>
      <c r="C164" s="190" t="s">
        <v>396</v>
      </c>
      <c r="D164" s="159"/>
      <c r="E164" s="160">
        <v>6.4394999999999998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 x14ac:dyDescent="0.25">
      <c r="A165" s="154"/>
      <c r="B165" s="155"/>
      <c r="C165" s="190" t="s">
        <v>397</v>
      </c>
      <c r="D165" s="159"/>
      <c r="E165" s="160">
        <v>6.4394999999999998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.399999999999999" outlineLevel="1" x14ac:dyDescent="0.25">
      <c r="A166" s="154"/>
      <c r="B166" s="155"/>
      <c r="C166" s="190" t="s">
        <v>398</v>
      </c>
      <c r="D166" s="159"/>
      <c r="E166" s="160">
        <v>6.4394999999999998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90" t="s">
        <v>399</v>
      </c>
      <c r="D167" s="159"/>
      <c r="E167" s="160">
        <v>5.7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199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90" t="s">
        <v>400</v>
      </c>
      <c r="D168" s="159"/>
      <c r="E168" s="160">
        <v>0.96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199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90" t="s">
        <v>401</v>
      </c>
      <c r="D169" s="159"/>
      <c r="E169" s="160">
        <v>0.96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90" t="s">
        <v>402</v>
      </c>
      <c r="D170" s="159"/>
      <c r="E170" s="160">
        <v>0.96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90" t="s">
        <v>403</v>
      </c>
      <c r="D171" s="159"/>
      <c r="E171" s="160">
        <v>0.96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90" t="s">
        <v>404</v>
      </c>
      <c r="D172" s="159"/>
      <c r="E172" s="160">
        <v>0.96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90" t="s">
        <v>405</v>
      </c>
      <c r="D173" s="159"/>
      <c r="E173" s="160">
        <v>0.96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90" t="s">
        <v>406</v>
      </c>
      <c r="D174" s="159"/>
      <c r="E174" s="160">
        <v>3.36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90" t="s">
        <v>407</v>
      </c>
      <c r="D175" s="159"/>
      <c r="E175" s="160">
        <v>5.55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90" t="s">
        <v>408</v>
      </c>
      <c r="D176" s="159"/>
      <c r="E176" s="160">
        <v>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90" t="s">
        <v>409</v>
      </c>
      <c r="D177" s="159"/>
      <c r="E177" s="160">
        <v>0.36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90" t="s">
        <v>410</v>
      </c>
      <c r="D178" s="159"/>
      <c r="E178" s="160">
        <v>0.36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90" t="s">
        <v>411</v>
      </c>
      <c r="D179" s="159"/>
      <c r="E179" s="160">
        <v>2.415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90" t="s">
        <v>412</v>
      </c>
      <c r="D180" s="159"/>
      <c r="E180" s="160">
        <v>2.415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90" t="s">
        <v>413</v>
      </c>
      <c r="D181" s="159"/>
      <c r="E181" s="160">
        <v>0.67500000000000004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90" t="s">
        <v>414</v>
      </c>
      <c r="D182" s="159"/>
      <c r="E182" s="160">
        <v>0.54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4">
        <v>49</v>
      </c>
      <c r="B183" s="175" t="s">
        <v>415</v>
      </c>
      <c r="C183" s="189" t="s">
        <v>416</v>
      </c>
      <c r="D183" s="176" t="s">
        <v>232</v>
      </c>
      <c r="E183" s="177">
        <v>122.22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7">
        <v>1.4999999999999999E-4</v>
      </c>
      <c r="O183" s="157">
        <f>ROUND(E183*N183,2)</f>
        <v>0.02</v>
      </c>
      <c r="P183" s="157">
        <v>0</v>
      </c>
      <c r="Q183" s="157">
        <f>ROUND(E183*P183,2)</f>
        <v>0</v>
      </c>
      <c r="R183" s="157"/>
      <c r="S183" s="157" t="s">
        <v>195</v>
      </c>
      <c r="T183" s="157" t="s">
        <v>195</v>
      </c>
      <c r="U183" s="157">
        <v>0.05</v>
      </c>
      <c r="V183" s="157">
        <f>ROUND(E183*U183,2)</f>
        <v>6.11</v>
      </c>
      <c r="W183" s="157"/>
      <c r="X183" s="157" t="s">
        <v>196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91" t="s">
        <v>284</v>
      </c>
      <c r="D184" s="161"/>
      <c r="E184" s="162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199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92" t="s">
        <v>417</v>
      </c>
      <c r="D185" s="161"/>
      <c r="E185" s="162">
        <v>7.73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199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54"/>
      <c r="B186" s="155"/>
      <c r="C186" s="192" t="s">
        <v>418</v>
      </c>
      <c r="D186" s="161"/>
      <c r="E186" s="162">
        <v>7.73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199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54"/>
      <c r="B187" s="155"/>
      <c r="C187" s="192" t="s">
        <v>419</v>
      </c>
      <c r="D187" s="161"/>
      <c r="E187" s="162">
        <v>7.73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199</v>
      </c>
      <c r="AH187" s="147">
        <v>2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0.399999999999999" outlineLevel="1" x14ac:dyDescent="0.25">
      <c r="A188" s="154"/>
      <c r="B188" s="155"/>
      <c r="C188" s="192" t="s">
        <v>420</v>
      </c>
      <c r="D188" s="161"/>
      <c r="E188" s="162">
        <v>7.73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199</v>
      </c>
      <c r="AH188" s="147">
        <v>2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192" t="s">
        <v>421</v>
      </c>
      <c r="D189" s="161"/>
      <c r="E189" s="162">
        <v>6.8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199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92" t="s">
        <v>422</v>
      </c>
      <c r="D190" s="161"/>
      <c r="E190" s="162">
        <v>3.8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199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92" t="s">
        <v>423</v>
      </c>
      <c r="D191" s="161"/>
      <c r="E191" s="162">
        <v>3.8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199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92" t="s">
        <v>424</v>
      </c>
      <c r="D192" s="161"/>
      <c r="E192" s="162">
        <v>3.8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199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92" t="s">
        <v>425</v>
      </c>
      <c r="D193" s="161"/>
      <c r="E193" s="162">
        <v>3.8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199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92" t="s">
        <v>426</v>
      </c>
      <c r="D194" s="161"/>
      <c r="E194" s="162">
        <v>3.8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199</v>
      </c>
      <c r="AH194" s="147">
        <v>2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92" t="s">
        <v>427</v>
      </c>
      <c r="D195" s="161"/>
      <c r="E195" s="162">
        <v>3.8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199</v>
      </c>
      <c r="AH195" s="147">
        <v>2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92" t="s">
        <v>428</v>
      </c>
      <c r="D196" s="161"/>
      <c r="E196" s="162">
        <v>6.8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199</v>
      </c>
      <c r="AH196" s="147">
        <v>2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92" t="s">
        <v>429</v>
      </c>
      <c r="D197" s="161"/>
      <c r="E197" s="162">
        <v>6.7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199</v>
      </c>
      <c r="AH197" s="147">
        <v>2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92" t="s">
        <v>430</v>
      </c>
      <c r="D198" s="161"/>
      <c r="E198" s="162">
        <v>5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199</v>
      </c>
      <c r="AH198" s="147">
        <v>2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92" t="s">
        <v>431</v>
      </c>
      <c r="D199" s="161"/>
      <c r="E199" s="162">
        <v>1.8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199</v>
      </c>
      <c r="AH199" s="147">
        <v>2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92" t="s">
        <v>432</v>
      </c>
      <c r="D200" s="161"/>
      <c r="E200" s="162">
        <v>1.8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199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92" t="s">
        <v>433</v>
      </c>
      <c r="D201" s="161"/>
      <c r="E201" s="162">
        <v>5.35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199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92" t="s">
        <v>434</v>
      </c>
      <c r="D202" s="161"/>
      <c r="E202" s="162">
        <v>5.35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199</v>
      </c>
      <c r="AH202" s="147">
        <v>2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92" t="s">
        <v>435</v>
      </c>
      <c r="D203" s="161"/>
      <c r="E203" s="162">
        <v>2.4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199</v>
      </c>
      <c r="AH203" s="147">
        <v>2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92" t="s">
        <v>436</v>
      </c>
      <c r="D204" s="161"/>
      <c r="E204" s="162">
        <v>2.1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199</v>
      </c>
      <c r="AH204" s="147">
        <v>2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93" t="s">
        <v>293</v>
      </c>
      <c r="D205" s="163"/>
      <c r="E205" s="164">
        <v>97.82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199</v>
      </c>
      <c r="AH205" s="147">
        <v>3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91" t="s">
        <v>294</v>
      </c>
      <c r="D206" s="161"/>
      <c r="E206" s="162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90" t="s">
        <v>437</v>
      </c>
      <c r="D207" s="159"/>
      <c r="E207" s="160">
        <v>97.82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90" t="s">
        <v>438</v>
      </c>
      <c r="D208" s="159"/>
      <c r="E208" s="160">
        <v>14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90" t="s">
        <v>439</v>
      </c>
      <c r="D209" s="159"/>
      <c r="E209" s="160">
        <v>10.4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4">
        <v>50</v>
      </c>
      <c r="B210" s="175" t="s">
        <v>440</v>
      </c>
      <c r="C210" s="189" t="s">
        <v>441</v>
      </c>
      <c r="D210" s="176" t="s">
        <v>194</v>
      </c>
      <c r="E210" s="177">
        <v>4.5144000000000002</v>
      </c>
      <c r="F210" s="178"/>
      <c r="G210" s="179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7">
        <v>0.10712000000000001</v>
      </c>
      <c r="O210" s="157">
        <f>ROUND(E210*N210,2)</f>
        <v>0.48</v>
      </c>
      <c r="P210" s="157">
        <v>0</v>
      </c>
      <c r="Q210" s="157">
        <f>ROUND(E210*P210,2)</f>
        <v>0</v>
      </c>
      <c r="R210" s="157"/>
      <c r="S210" s="157" t="s">
        <v>195</v>
      </c>
      <c r="T210" s="157" t="s">
        <v>195</v>
      </c>
      <c r="U210" s="157">
        <v>0.80545</v>
      </c>
      <c r="V210" s="157">
        <f>ROUND(E210*U210,2)</f>
        <v>3.64</v>
      </c>
      <c r="W210" s="157"/>
      <c r="X210" s="157" t="s">
        <v>196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197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90" t="s">
        <v>442</v>
      </c>
      <c r="D211" s="159"/>
      <c r="E211" s="160">
        <v>4.5144000000000002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4">
        <v>51</v>
      </c>
      <c r="B212" s="175" t="s">
        <v>443</v>
      </c>
      <c r="C212" s="189" t="s">
        <v>444</v>
      </c>
      <c r="D212" s="176" t="s">
        <v>194</v>
      </c>
      <c r="E212" s="177">
        <v>56.43</v>
      </c>
      <c r="F212" s="178"/>
      <c r="G212" s="179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7">
        <v>1.5610000000000001E-2</v>
      </c>
      <c r="O212" s="157">
        <f>ROUND(E212*N212,2)</f>
        <v>0.88</v>
      </c>
      <c r="P212" s="157">
        <v>0</v>
      </c>
      <c r="Q212" s="157">
        <f>ROUND(E212*P212,2)</f>
        <v>0</v>
      </c>
      <c r="R212" s="157"/>
      <c r="S212" s="157" t="s">
        <v>195</v>
      </c>
      <c r="T212" s="157" t="s">
        <v>195</v>
      </c>
      <c r="U212" s="157">
        <v>0.29075000000000001</v>
      </c>
      <c r="V212" s="157">
        <f>ROUND(E212*U212,2)</f>
        <v>16.41</v>
      </c>
      <c r="W212" s="157"/>
      <c r="X212" s="157" t="s">
        <v>196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197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91" t="s">
        <v>284</v>
      </c>
      <c r="D213" s="161"/>
      <c r="E213" s="162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199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.399999999999999" outlineLevel="1" x14ac:dyDescent="0.25">
      <c r="A214" s="154"/>
      <c r="B214" s="155"/>
      <c r="C214" s="192" t="s">
        <v>445</v>
      </c>
      <c r="D214" s="161"/>
      <c r="E214" s="162">
        <v>3.04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199</v>
      </c>
      <c r="AH214" s="147">
        <v>2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.399999999999999" outlineLevel="1" x14ac:dyDescent="0.25">
      <c r="A215" s="154"/>
      <c r="B215" s="155"/>
      <c r="C215" s="192" t="s">
        <v>446</v>
      </c>
      <c r="D215" s="161"/>
      <c r="E215" s="162">
        <v>4.55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199</v>
      </c>
      <c r="AH215" s="147">
        <v>2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.399999999999999" outlineLevel="1" x14ac:dyDescent="0.25">
      <c r="A216" s="154"/>
      <c r="B216" s="155"/>
      <c r="C216" s="192" t="s">
        <v>447</v>
      </c>
      <c r="D216" s="161"/>
      <c r="E216" s="162">
        <v>27.42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199</v>
      </c>
      <c r="AH216" s="147">
        <v>2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54"/>
      <c r="B217" s="155"/>
      <c r="C217" s="192" t="s">
        <v>448</v>
      </c>
      <c r="D217" s="161"/>
      <c r="E217" s="162">
        <v>21.42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199</v>
      </c>
      <c r="AH217" s="147">
        <v>2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4"/>
      <c r="B218" s="155"/>
      <c r="C218" s="193" t="s">
        <v>293</v>
      </c>
      <c r="D218" s="163"/>
      <c r="E218" s="164">
        <v>56.43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199</v>
      </c>
      <c r="AH218" s="147">
        <v>3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91" t="s">
        <v>294</v>
      </c>
      <c r="D219" s="161"/>
      <c r="E219" s="162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199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90" t="s">
        <v>449</v>
      </c>
      <c r="D220" s="159"/>
      <c r="E220" s="160">
        <v>56.43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74">
        <v>52</v>
      </c>
      <c r="B221" s="175" t="s">
        <v>450</v>
      </c>
      <c r="C221" s="189" t="s">
        <v>451</v>
      </c>
      <c r="D221" s="176" t="s">
        <v>194</v>
      </c>
      <c r="E221" s="177">
        <v>56.43</v>
      </c>
      <c r="F221" s="178"/>
      <c r="G221" s="179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7">
        <v>7.6800000000000002E-3</v>
      </c>
      <c r="O221" s="157">
        <f>ROUND(E221*N221,2)</f>
        <v>0.43</v>
      </c>
      <c r="P221" s="157">
        <v>0</v>
      </c>
      <c r="Q221" s="157">
        <f>ROUND(E221*P221,2)</f>
        <v>0</v>
      </c>
      <c r="R221" s="157"/>
      <c r="S221" s="157" t="s">
        <v>195</v>
      </c>
      <c r="T221" s="157" t="s">
        <v>195</v>
      </c>
      <c r="U221" s="157">
        <v>0.38100000000000001</v>
      </c>
      <c r="V221" s="157">
        <f>ROUND(E221*U221,2)</f>
        <v>21.5</v>
      </c>
      <c r="W221" s="157"/>
      <c r="X221" s="157" t="s">
        <v>196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197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91" t="s">
        <v>284</v>
      </c>
      <c r="D222" s="161"/>
      <c r="E222" s="162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199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.399999999999999" outlineLevel="1" x14ac:dyDescent="0.25">
      <c r="A223" s="154"/>
      <c r="B223" s="155"/>
      <c r="C223" s="192" t="s">
        <v>445</v>
      </c>
      <c r="D223" s="161"/>
      <c r="E223" s="162">
        <v>3.04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199</v>
      </c>
      <c r="AH223" s="147">
        <v>2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0.399999999999999" outlineLevel="1" x14ac:dyDescent="0.25">
      <c r="A224" s="154"/>
      <c r="B224" s="155"/>
      <c r="C224" s="192" t="s">
        <v>446</v>
      </c>
      <c r="D224" s="161"/>
      <c r="E224" s="162">
        <v>4.55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199</v>
      </c>
      <c r="AH224" s="147">
        <v>2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0.399999999999999" outlineLevel="1" x14ac:dyDescent="0.25">
      <c r="A225" s="154"/>
      <c r="B225" s="155"/>
      <c r="C225" s="192" t="s">
        <v>447</v>
      </c>
      <c r="D225" s="161"/>
      <c r="E225" s="162">
        <v>27.42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199</v>
      </c>
      <c r="AH225" s="147">
        <v>2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0.399999999999999" outlineLevel="1" x14ac:dyDescent="0.25">
      <c r="A226" s="154"/>
      <c r="B226" s="155"/>
      <c r="C226" s="192" t="s">
        <v>448</v>
      </c>
      <c r="D226" s="161"/>
      <c r="E226" s="162">
        <v>21.42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199</v>
      </c>
      <c r="AH226" s="147">
        <v>2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93" t="s">
        <v>293</v>
      </c>
      <c r="D227" s="163"/>
      <c r="E227" s="164">
        <v>56.43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199</v>
      </c>
      <c r="AH227" s="147">
        <v>3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91" t="s">
        <v>294</v>
      </c>
      <c r="D228" s="161"/>
      <c r="E228" s="162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90" t="s">
        <v>452</v>
      </c>
      <c r="D229" s="159"/>
      <c r="E229" s="160">
        <v>56.43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4">
        <v>53</v>
      </c>
      <c r="B230" s="175" t="s">
        <v>453</v>
      </c>
      <c r="C230" s="189" t="s">
        <v>454</v>
      </c>
      <c r="D230" s="176" t="s">
        <v>194</v>
      </c>
      <c r="E230" s="177">
        <v>41.491480000000003</v>
      </c>
      <c r="F230" s="178"/>
      <c r="G230" s="179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7">
        <v>0.10712000000000001</v>
      </c>
      <c r="O230" s="157">
        <f>ROUND(E230*N230,2)</f>
        <v>4.4400000000000004</v>
      </c>
      <c r="P230" s="157">
        <v>0</v>
      </c>
      <c r="Q230" s="157">
        <f>ROUND(E230*P230,2)</f>
        <v>0</v>
      </c>
      <c r="R230" s="157"/>
      <c r="S230" s="157" t="s">
        <v>195</v>
      </c>
      <c r="T230" s="157" t="s">
        <v>195</v>
      </c>
      <c r="U230" s="157">
        <v>0.69998000000000005</v>
      </c>
      <c r="V230" s="157">
        <f>ROUND(E230*U230,2)</f>
        <v>29.04</v>
      </c>
      <c r="W230" s="157"/>
      <c r="X230" s="157" t="s">
        <v>196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197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91" t="s">
        <v>284</v>
      </c>
      <c r="D231" s="161"/>
      <c r="E231" s="162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199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92" t="s">
        <v>455</v>
      </c>
      <c r="D232" s="161"/>
      <c r="E232" s="162">
        <v>37.450000000000003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199</v>
      </c>
      <c r="AH232" s="147">
        <v>2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92" t="s">
        <v>456</v>
      </c>
      <c r="D233" s="161"/>
      <c r="E233" s="162">
        <v>0.96499999999999997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199</v>
      </c>
      <c r="AH233" s="147">
        <v>2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92" t="s">
        <v>457</v>
      </c>
      <c r="D234" s="161"/>
      <c r="E234" s="162">
        <v>135.38650000000001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199</v>
      </c>
      <c r="AH234" s="147">
        <v>2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 x14ac:dyDescent="0.25">
      <c r="A235" s="154"/>
      <c r="B235" s="155"/>
      <c r="C235" s="192" t="s">
        <v>458</v>
      </c>
      <c r="D235" s="161"/>
      <c r="E235" s="162">
        <v>176.34200000000001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199</v>
      </c>
      <c r="AH235" s="147">
        <v>2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 x14ac:dyDescent="0.25">
      <c r="A236" s="154"/>
      <c r="B236" s="155"/>
      <c r="C236" s="192" t="s">
        <v>459</v>
      </c>
      <c r="D236" s="161"/>
      <c r="E236" s="162">
        <v>168.5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199</v>
      </c>
      <c r="AH236" s="147">
        <v>2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93" t="s">
        <v>293</v>
      </c>
      <c r="D237" s="163"/>
      <c r="E237" s="164">
        <v>518.64350000000002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199</v>
      </c>
      <c r="AH237" s="147">
        <v>3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91" t="s">
        <v>294</v>
      </c>
      <c r="D238" s="161"/>
      <c r="E238" s="162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90" t="s">
        <v>460</v>
      </c>
      <c r="D239" s="159"/>
      <c r="E239" s="160">
        <v>41.491480000000003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199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74">
        <v>54</v>
      </c>
      <c r="B240" s="175" t="s">
        <v>461</v>
      </c>
      <c r="C240" s="189" t="s">
        <v>462</v>
      </c>
      <c r="D240" s="176" t="s">
        <v>232</v>
      </c>
      <c r="E240" s="177">
        <v>527.05999999999995</v>
      </c>
      <c r="F240" s="178"/>
      <c r="G240" s="179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7">
        <v>2.3800000000000002E-3</v>
      </c>
      <c r="O240" s="157">
        <f>ROUND(E240*N240,2)</f>
        <v>1.25</v>
      </c>
      <c r="P240" s="157">
        <v>0</v>
      </c>
      <c r="Q240" s="157">
        <f>ROUND(E240*P240,2)</f>
        <v>0</v>
      </c>
      <c r="R240" s="157"/>
      <c r="S240" s="157" t="s">
        <v>195</v>
      </c>
      <c r="T240" s="157" t="s">
        <v>195</v>
      </c>
      <c r="U240" s="157">
        <v>0.18232999999999999</v>
      </c>
      <c r="V240" s="157">
        <f>ROUND(E240*U240,2)</f>
        <v>96.1</v>
      </c>
      <c r="W240" s="157"/>
      <c r="X240" s="157" t="s">
        <v>196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197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90" t="s">
        <v>463</v>
      </c>
      <c r="D241" s="159"/>
      <c r="E241" s="160">
        <v>114.62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199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54"/>
      <c r="B242" s="155"/>
      <c r="C242" s="190" t="s">
        <v>464</v>
      </c>
      <c r="D242" s="159"/>
      <c r="E242" s="160">
        <v>31.28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199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54"/>
      <c r="B243" s="155"/>
      <c r="C243" s="190" t="s">
        <v>465</v>
      </c>
      <c r="D243" s="159"/>
      <c r="E243" s="160">
        <v>35.6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199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90" t="s">
        <v>466</v>
      </c>
      <c r="D244" s="159"/>
      <c r="E244" s="160">
        <v>11.4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199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90" t="s">
        <v>467</v>
      </c>
      <c r="D245" s="159"/>
      <c r="E245" s="160">
        <v>80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91" t="s">
        <v>284</v>
      </c>
      <c r="D246" s="161"/>
      <c r="E246" s="162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199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.399999999999999" outlineLevel="1" x14ac:dyDescent="0.25">
      <c r="A247" s="154"/>
      <c r="B247" s="155"/>
      <c r="C247" s="192" t="s">
        <v>468</v>
      </c>
      <c r="D247" s="161"/>
      <c r="E247" s="162">
        <v>5.54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199</v>
      </c>
      <c r="AH247" s="147">
        <v>2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30.6" outlineLevel="1" x14ac:dyDescent="0.25">
      <c r="A248" s="154"/>
      <c r="B248" s="155"/>
      <c r="C248" s="192" t="s">
        <v>469</v>
      </c>
      <c r="D248" s="161"/>
      <c r="E248" s="162">
        <v>9.6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199</v>
      </c>
      <c r="AH248" s="147">
        <v>2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30.6" outlineLevel="1" x14ac:dyDescent="0.25">
      <c r="A249" s="154"/>
      <c r="B249" s="155"/>
      <c r="C249" s="192" t="s">
        <v>470</v>
      </c>
      <c r="D249" s="161"/>
      <c r="E249" s="162">
        <v>21.02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199</v>
      </c>
      <c r="AH249" s="147">
        <v>2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54"/>
      <c r="B250" s="155"/>
      <c r="C250" s="192" t="s">
        <v>471</v>
      </c>
      <c r="D250" s="161"/>
      <c r="E250" s="162">
        <v>18.82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199</v>
      </c>
      <c r="AH250" s="147">
        <v>2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93" t="s">
        <v>293</v>
      </c>
      <c r="D251" s="163"/>
      <c r="E251" s="164">
        <v>54.98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199</v>
      </c>
      <c r="AH251" s="147">
        <v>3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91" t="s">
        <v>294</v>
      </c>
      <c r="D252" s="161"/>
      <c r="E252" s="162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199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90" t="s">
        <v>472</v>
      </c>
      <c r="D253" s="159"/>
      <c r="E253" s="160">
        <v>54.98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91" t="s">
        <v>284</v>
      </c>
      <c r="D254" s="161"/>
      <c r="E254" s="162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199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54"/>
      <c r="B255" s="155"/>
      <c r="C255" s="192" t="s">
        <v>473</v>
      </c>
      <c r="D255" s="161"/>
      <c r="E255" s="162">
        <v>7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199</v>
      </c>
      <c r="AH255" s="147">
        <v>2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0.399999999999999" outlineLevel="1" x14ac:dyDescent="0.25">
      <c r="A256" s="154"/>
      <c r="B256" s="155"/>
      <c r="C256" s="192" t="s">
        <v>474</v>
      </c>
      <c r="D256" s="161"/>
      <c r="E256" s="162">
        <v>12.4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199</v>
      </c>
      <c r="AH256" s="147">
        <v>2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54"/>
      <c r="B257" s="155"/>
      <c r="C257" s="192" t="s">
        <v>475</v>
      </c>
      <c r="D257" s="161"/>
      <c r="E257" s="162">
        <v>4.2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199</v>
      </c>
      <c r="AH257" s="147">
        <v>2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0.399999999999999" outlineLevel="1" x14ac:dyDescent="0.25">
      <c r="A258" s="154"/>
      <c r="B258" s="155"/>
      <c r="C258" s="192" t="s">
        <v>476</v>
      </c>
      <c r="D258" s="161"/>
      <c r="E258" s="162">
        <v>3.1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199</v>
      </c>
      <c r="AH258" s="147">
        <v>2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.399999999999999" outlineLevel="1" x14ac:dyDescent="0.25">
      <c r="A259" s="154"/>
      <c r="B259" s="155"/>
      <c r="C259" s="192" t="s">
        <v>477</v>
      </c>
      <c r="D259" s="161"/>
      <c r="E259" s="162">
        <v>3.1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199</v>
      </c>
      <c r="AH259" s="147">
        <v>2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0.399999999999999" outlineLevel="1" x14ac:dyDescent="0.25">
      <c r="A260" s="154"/>
      <c r="B260" s="155"/>
      <c r="C260" s="192" t="s">
        <v>478</v>
      </c>
      <c r="D260" s="161"/>
      <c r="E260" s="162">
        <v>3.8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199</v>
      </c>
      <c r="AH260" s="147">
        <v>2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0.399999999999999" outlineLevel="1" x14ac:dyDescent="0.25">
      <c r="A261" s="154"/>
      <c r="B261" s="155"/>
      <c r="C261" s="192" t="s">
        <v>479</v>
      </c>
      <c r="D261" s="161"/>
      <c r="E261" s="162">
        <v>3.1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199</v>
      </c>
      <c r="AH261" s="147">
        <v>2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54"/>
      <c r="B262" s="155"/>
      <c r="C262" s="192" t="s">
        <v>480</v>
      </c>
      <c r="D262" s="161"/>
      <c r="E262" s="162">
        <v>5.7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199</v>
      </c>
      <c r="AH262" s="147">
        <v>2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93" t="s">
        <v>293</v>
      </c>
      <c r="D263" s="163"/>
      <c r="E263" s="164">
        <v>42.4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199</v>
      </c>
      <c r="AH263" s="147">
        <v>3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91" t="s">
        <v>294</v>
      </c>
      <c r="D264" s="161"/>
      <c r="E264" s="162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199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90" t="s">
        <v>481</v>
      </c>
      <c r="D265" s="159"/>
      <c r="E265" s="160">
        <v>42.4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199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91" t="s">
        <v>284</v>
      </c>
      <c r="D266" s="161"/>
      <c r="E266" s="162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199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0.399999999999999" outlineLevel="1" x14ac:dyDescent="0.25">
      <c r="A267" s="154"/>
      <c r="B267" s="155"/>
      <c r="C267" s="192" t="s">
        <v>482</v>
      </c>
      <c r="D267" s="161"/>
      <c r="E267" s="162">
        <v>6.84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199</v>
      </c>
      <c r="AH267" s="147">
        <v>2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0.6" outlineLevel="1" x14ac:dyDescent="0.25">
      <c r="A268" s="154"/>
      <c r="B268" s="155"/>
      <c r="C268" s="192" t="s">
        <v>469</v>
      </c>
      <c r="D268" s="161"/>
      <c r="E268" s="162">
        <v>9.6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199</v>
      </c>
      <c r="AH268" s="147">
        <v>2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0.399999999999999" outlineLevel="1" x14ac:dyDescent="0.25">
      <c r="A269" s="154"/>
      <c r="B269" s="155"/>
      <c r="C269" s="192" t="s">
        <v>483</v>
      </c>
      <c r="D269" s="161"/>
      <c r="E269" s="162">
        <v>16.7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199</v>
      </c>
      <c r="AH269" s="147">
        <v>2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0.399999999999999" outlineLevel="1" x14ac:dyDescent="0.25">
      <c r="A270" s="154"/>
      <c r="B270" s="155"/>
      <c r="C270" s="192" t="s">
        <v>484</v>
      </c>
      <c r="D270" s="161"/>
      <c r="E270" s="162">
        <v>24.22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199</v>
      </c>
      <c r="AH270" s="147">
        <v>2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54"/>
      <c r="B271" s="155"/>
      <c r="C271" s="192" t="s">
        <v>485</v>
      </c>
      <c r="D271" s="161"/>
      <c r="E271" s="162">
        <v>21.5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199</v>
      </c>
      <c r="AH271" s="147">
        <v>2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0.399999999999999" outlineLevel="1" x14ac:dyDescent="0.25">
      <c r="A272" s="154"/>
      <c r="B272" s="155"/>
      <c r="C272" s="192" t="s">
        <v>486</v>
      </c>
      <c r="D272" s="161"/>
      <c r="E272" s="162">
        <v>28.32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199</v>
      </c>
      <c r="AH272" s="147">
        <v>2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0.399999999999999" outlineLevel="1" x14ac:dyDescent="0.25">
      <c r="A273" s="154"/>
      <c r="B273" s="155"/>
      <c r="C273" s="192" t="s">
        <v>487</v>
      </c>
      <c r="D273" s="161"/>
      <c r="E273" s="162">
        <v>12.3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199</v>
      </c>
      <c r="AH273" s="147">
        <v>2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54"/>
      <c r="B274" s="155"/>
      <c r="C274" s="192" t="s">
        <v>488</v>
      </c>
      <c r="D274" s="161"/>
      <c r="E274" s="162">
        <v>4.9000000000000004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199</v>
      </c>
      <c r="AH274" s="147">
        <v>2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0.399999999999999" outlineLevel="1" x14ac:dyDescent="0.25">
      <c r="A275" s="154"/>
      <c r="B275" s="155"/>
      <c r="C275" s="192" t="s">
        <v>489</v>
      </c>
      <c r="D275" s="161"/>
      <c r="E275" s="162">
        <v>5.4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199</v>
      </c>
      <c r="AH275" s="147">
        <v>2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0.399999999999999" outlineLevel="1" x14ac:dyDescent="0.25">
      <c r="A276" s="154"/>
      <c r="B276" s="155"/>
      <c r="C276" s="192" t="s">
        <v>490</v>
      </c>
      <c r="D276" s="161"/>
      <c r="E276" s="162">
        <v>5.8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199</v>
      </c>
      <c r="AH276" s="147">
        <v>2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0.399999999999999" outlineLevel="1" x14ac:dyDescent="0.25">
      <c r="A277" s="154"/>
      <c r="B277" s="155"/>
      <c r="C277" s="192" t="s">
        <v>491</v>
      </c>
      <c r="D277" s="161"/>
      <c r="E277" s="162">
        <v>4.4000000000000004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199</v>
      </c>
      <c r="AH277" s="147">
        <v>2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0.399999999999999" outlineLevel="1" x14ac:dyDescent="0.25">
      <c r="A278" s="154"/>
      <c r="B278" s="155"/>
      <c r="C278" s="192" t="s">
        <v>492</v>
      </c>
      <c r="D278" s="161"/>
      <c r="E278" s="162">
        <v>5.8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199</v>
      </c>
      <c r="AH278" s="147">
        <v>2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0.399999999999999" outlineLevel="1" x14ac:dyDescent="0.25">
      <c r="A279" s="154"/>
      <c r="B279" s="155"/>
      <c r="C279" s="192" t="s">
        <v>493</v>
      </c>
      <c r="D279" s="161"/>
      <c r="E279" s="162">
        <v>4.4000000000000004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199</v>
      </c>
      <c r="AH279" s="147">
        <v>2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0.399999999999999" outlineLevel="1" x14ac:dyDescent="0.25">
      <c r="A280" s="154"/>
      <c r="B280" s="155"/>
      <c r="C280" s="192" t="s">
        <v>494</v>
      </c>
      <c r="D280" s="161"/>
      <c r="E280" s="162">
        <v>6.6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199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93" t="s">
        <v>293</v>
      </c>
      <c r="D281" s="163"/>
      <c r="E281" s="164">
        <v>156.78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199</v>
      </c>
      <c r="AH281" s="147">
        <v>3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91" t="s">
        <v>294</v>
      </c>
      <c r="D282" s="161"/>
      <c r="E282" s="162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199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90" t="s">
        <v>495</v>
      </c>
      <c r="D283" s="159"/>
      <c r="E283" s="160">
        <v>156.78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74">
        <v>55</v>
      </c>
      <c r="B284" s="175" t="s">
        <v>496</v>
      </c>
      <c r="C284" s="189" t="s">
        <v>497</v>
      </c>
      <c r="D284" s="176" t="s">
        <v>194</v>
      </c>
      <c r="E284" s="177">
        <v>37.450000000000003</v>
      </c>
      <c r="F284" s="178"/>
      <c r="G284" s="179">
        <f>ROUND(E284*F284,2)</f>
        <v>0</v>
      </c>
      <c r="H284" s="158"/>
      <c r="I284" s="157">
        <f>ROUND(E284*H284,2)</f>
        <v>0</v>
      </c>
      <c r="J284" s="158"/>
      <c r="K284" s="157">
        <f>ROUND(E284*J284,2)</f>
        <v>0</v>
      </c>
      <c r="L284" s="157">
        <v>21</v>
      </c>
      <c r="M284" s="157">
        <f>G284*(1+L284/100)</f>
        <v>0</v>
      </c>
      <c r="N284" s="157">
        <v>4.4139999999999999E-2</v>
      </c>
      <c r="O284" s="157">
        <f>ROUND(E284*N284,2)</f>
        <v>1.65</v>
      </c>
      <c r="P284" s="157">
        <v>0</v>
      </c>
      <c r="Q284" s="157">
        <f>ROUND(E284*P284,2)</f>
        <v>0</v>
      </c>
      <c r="R284" s="157"/>
      <c r="S284" s="157" t="s">
        <v>195</v>
      </c>
      <c r="T284" s="157" t="s">
        <v>195</v>
      </c>
      <c r="U284" s="157">
        <v>0.6</v>
      </c>
      <c r="V284" s="157">
        <f>ROUND(E284*U284,2)</f>
        <v>22.47</v>
      </c>
      <c r="W284" s="157"/>
      <c r="X284" s="157" t="s">
        <v>196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197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91" t="s">
        <v>284</v>
      </c>
      <c r="D285" s="161"/>
      <c r="E285" s="162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199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0.399999999999999" outlineLevel="1" x14ac:dyDescent="0.25">
      <c r="A286" s="154"/>
      <c r="B286" s="155"/>
      <c r="C286" s="192" t="s">
        <v>285</v>
      </c>
      <c r="D286" s="161"/>
      <c r="E286" s="162">
        <v>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199</v>
      </c>
      <c r="AH286" s="147">
        <v>2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0.399999999999999" outlineLevel="1" x14ac:dyDescent="0.25">
      <c r="A287" s="154"/>
      <c r="B287" s="155"/>
      <c r="C287" s="192" t="s">
        <v>286</v>
      </c>
      <c r="D287" s="161"/>
      <c r="E287" s="162">
        <v>3.85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199</v>
      </c>
      <c r="AH287" s="147">
        <v>2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0.399999999999999" outlineLevel="1" x14ac:dyDescent="0.25">
      <c r="A288" s="154"/>
      <c r="B288" s="155"/>
      <c r="C288" s="192" t="s">
        <v>287</v>
      </c>
      <c r="D288" s="161"/>
      <c r="E288" s="162">
        <v>5.04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199</v>
      </c>
      <c r="AH288" s="147">
        <v>2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0.399999999999999" outlineLevel="1" x14ac:dyDescent="0.25">
      <c r="A289" s="154"/>
      <c r="B289" s="155"/>
      <c r="C289" s="192" t="s">
        <v>288</v>
      </c>
      <c r="D289" s="161"/>
      <c r="E289" s="162">
        <v>3.72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199</v>
      </c>
      <c r="AH289" s="147">
        <v>2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0.399999999999999" outlineLevel="1" x14ac:dyDescent="0.25">
      <c r="A290" s="154"/>
      <c r="B290" s="155"/>
      <c r="C290" s="192" t="s">
        <v>289</v>
      </c>
      <c r="D290" s="161"/>
      <c r="E290" s="162">
        <v>3.72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199</v>
      </c>
      <c r="AH290" s="147">
        <v>2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0.399999999999999" outlineLevel="1" x14ac:dyDescent="0.25">
      <c r="A291" s="154"/>
      <c r="B291" s="155"/>
      <c r="C291" s="192" t="s">
        <v>290</v>
      </c>
      <c r="D291" s="161"/>
      <c r="E291" s="162">
        <v>4.5599999999999996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199</v>
      </c>
      <c r="AH291" s="147">
        <v>2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.399999999999999" outlineLevel="1" x14ac:dyDescent="0.25">
      <c r="A292" s="154"/>
      <c r="B292" s="155"/>
      <c r="C292" s="192" t="s">
        <v>291</v>
      </c>
      <c r="D292" s="161"/>
      <c r="E292" s="162">
        <v>3.72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199</v>
      </c>
      <c r="AH292" s="147">
        <v>2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0.399999999999999" outlineLevel="1" x14ac:dyDescent="0.25">
      <c r="A293" s="154"/>
      <c r="B293" s="155"/>
      <c r="C293" s="192" t="s">
        <v>292</v>
      </c>
      <c r="D293" s="161"/>
      <c r="E293" s="162">
        <v>6.84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199</v>
      </c>
      <c r="AH293" s="147">
        <v>2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93" t="s">
        <v>293</v>
      </c>
      <c r="D294" s="163"/>
      <c r="E294" s="164">
        <v>37.450000000000003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199</v>
      </c>
      <c r="AH294" s="147">
        <v>3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91" t="s">
        <v>294</v>
      </c>
      <c r="D295" s="161"/>
      <c r="E295" s="162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199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90" t="s">
        <v>295</v>
      </c>
      <c r="D296" s="159"/>
      <c r="E296" s="160">
        <v>37.450000000000003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199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4">
        <v>56</v>
      </c>
      <c r="B297" s="175" t="s">
        <v>498</v>
      </c>
      <c r="C297" s="189" t="s">
        <v>499</v>
      </c>
      <c r="D297" s="176" t="s">
        <v>194</v>
      </c>
      <c r="E297" s="177">
        <v>0.96499999999999997</v>
      </c>
      <c r="F297" s="178"/>
      <c r="G297" s="179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7">
        <v>4.7660000000000001E-2</v>
      </c>
      <c r="O297" s="157">
        <f>ROUND(E297*N297,2)</f>
        <v>0.05</v>
      </c>
      <c r="P297" s="157">
        <v>0</v>
      </c>
      <c r="Q297" s="157">
        <f>ROUND(E297*P297,2)</f>
        <v>0</v>
      </c>
      <c r="R297" s="157"/>
      <c r="S297" s="157" t="s">
        <v>195</v>
      </c>
      <c r="T297" s="157" t="s">
        <v>195</v>
      </c>
      <c r="U297" s="157">
        <v>0.84</v>
      </c>
      <c r="V297" s="157">
        <f>ROUND(E297*U297,2)</f>
        <v>0.81</v>
      </c>
      <c r="W297" s="157"/>
      <c r="X297" s="157" t="s">
        <v>196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197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91" t="s">
        <v>284</v>
      </c>
      <c r="D298" s="161"/>
      <c r="E298" s="162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199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0.399999999999999" outlineLevel="1" x14ac:dyDescent="0.25">
      <c r="A299" s="154"/>
      <c r="B299" s="155"/>
      <c r="C299" s="192" t="s">
        <v>500</v>
      </c>
      <c r="D299" s="161"/>
      <c r="E299" s="162">
        <v>0.96499999999999997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199</v>
      </c>
      <c r="AH299" s="147">
        <v>2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93" t="s">
        <v>293</v>
      </c>
      <c r="D300" s="163"/>
      <c r="E300" s="164">
        <v>0.96499999999999997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199</v>
      </c>
      <c r="AH300" s="147">
        <v>3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191" t="s">
        <v>294</v>
      </c>
      <c r="D301" s="161"/>
      <c r="E301" s="162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199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90" t="s">
        <v>501</v>
      </c>
      <c r="D302" s="159"/>
      <c r="E302" s="160">
        <v>0.96499999999999997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199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74">
        <v>57</v>
      </c>
      <c r="B303" s="175" t="s">
        <v>502</v>
      </c>
      <c r="C303" s="189" t="s">
        <v>503</v>
      </c>
      <c r="D303" s="176" t="s">
        <v>194</v>
      </c>
      <c r="E303" s="177">
        <v>176.34200000000001</v>
      </c>
      <c r="F303" s="178"/>
      <c r="G303" s="179">
        <f>ROUND(E303*F303,2)</f>
        <v>0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0</v>
      </c>
      <c r="N303" s="157">
        <v>1.554E-2</v>
      </c>
      <c r="O303" s="157">
        <f>ROUND(E303*N303,2)</f>
        <v>2.74</v>
      </c>
      <c r="P303" s="157">
        <v>0</v>
      </c>
      <c r="Q303" s="157">
        <f>ROUND(E303*P303,2)</f>
        <v>0</v>
      </c>
      <c r="R303" s="157"/>
      <c r="S303" s="157" t="s">
        <v>195</v>
      </c>
      <c r="T303" s="157" t="s">
        <v>195</v>
      </c>
      <c r="U303" s="157">
        <v>0.23580000000000001</v>
      </c>
      <c r="V303" s="157">
        <f>ROUND(E303*U303,2)</f>
        <v>41.58</v>
      </c>
      <c r="W303" s="157"/>
      <c r="X303" s="157" t="s">
        <v>196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197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91" t="s">
        <v>284</v>
      </c>
      <c r="D304" s="161"/>
      <c r="E304" s="162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199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54"/>
      <c r="B305" s="155"/>
      <c r="C305" s="192" t="s">
        <v>504</v>
      </c>
      <c r="D305" s="161"/>
      <c r="E305" s="162">
        <v>21.917999999999999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199</v>
      </c>
      <c r="AH305" s="147">
        <v>2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0.399999999999999" outlineLevel="1" x14ac:dyDescent="0.25">
      <c r="A306" s="154"/>
      <c r="B306" s="155"/>
      <c r="C306" s="192" t="s">
        <v>505</v>
      </c>
      <c r="D306" s="161"/>
      <c r="E306" s="162">
        <v>67.284999999999997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199</v>
      </c>
      <c r="AH306" s="147">
        <v>2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0.399999999999999" outlineLevel="1" x14ac:dyDescent="0.25">
      <c r="A307" s="154"/>
      <c r="B307" s="155"/>
      <c r="C307" s="192" t="s">
        <v>506</v>
      </c>
      <c r="D307" s="161"/>
      <c r="E307" s="162">
        <v>10.14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199</v>
      </c>
      <c r="AH307" s="147">
        <v>2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0.399999999999999" outlineLevel="1" x14ac:dyDescent="0.25">
      <c r="A308" s="154"/>
      <c r="B308" s="155"/>
      <c r="C308" s="192" t="s">
        <v>507</v>
      </c>
      <c r="D308" s="161"/>
      <c r="E308" s="162">
        <v>46.884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199</v>
      </c>
      <c r="AH308" s="147">
        <v>2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0.399999999999999" outlineLevel="1" x14ac:dyDescent="0.25">
      <c r="A309" s="154"/>
      <c r="B309" s="155"/>
      <c r="C309" s="192" t="s">
        <v>508</v>
      </c>
      <c r="D309" s="161"/>
      <c r="E309" s="162">
        <v>19.0275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199</v>
      </c>
      <c r="AH309" s="147">
        <v>2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0.399999999999999" outlineLevel="1" x14ac:dyDescent="0.25">
      <c r="A310" s="154"/>
      <c r="B310" s="155"/>
      <c r="C310" s="192" t="s">
        <v>509</v>
      </c>
      <c r="D310" s="161"/>
      <c r="E310" s="162">
        <v>0.98750000000000004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199</v>
      </c>
      <c r="AH310" s="147">
        <v>2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0.399999999999999" outlineLevel="1" x14ac:dyDescent="0.25">
      <c r="A311" s="154"/>
      <c r="B311" s="155"/>
      <c r="C311" s="192" t="s">
        <v>510</v>
      </c>
      <c r="D311" s="161"/>
      <c r="E311" s="162">
        <v>1.7050000000000001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199</v>
      </c>
      <c r="AH311" s="147">
        <v>2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0.399999999999999" outlineLevel="1" x14ac:dyDescent="0.25">
      <c r="A312" s="154"/>
      <c r="B312" s="155"/>
      <c r="C312" s="192" t="s">
        <v>511</v>
      </c>
      <c r="D312" s="161"/>
      <c r="E312" s="162">
        <v>2.3199999999999998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199</v>
      </c>
      <c r="AH312" s="147">
        <v>2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0.399999999999999" outlineLevel="1" x14ac:dyDescent="0.25">
      <c r="A313" s="154"/>
      <c r="B313" s="155"/>
      <c r="C313" s="192" t="s">
        <v>512</v>
      </c>
      <c r="D313" s="161"/>
      <c r="E313" s="162">
        <v>3.55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199</v>
      </c>
      <c r="AH313" s="147">
        <v>2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.399999999999999" outlineLevel="1" x14ac:dyDescent="0.25">
      <c r="A314" s="154"/>
      <c r="B314" s="155"/>
      <c r="C314" s="192" t="s">
        <v>513</v>
      </c>
      <c r="D314" s="161"/>
      <c r="E314" s="162">
        <v>2.5249999999999999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199</v>
      </c>
      <c r="AH314" s="147">
        <v>2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93" t="s">
        <v>293</v>
      </c>
      <c r="D315" s="163"/>
      <c r="E315" s="164">
        <v>176.34200000000001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199</v>
      </c>
      <c r="AH315" s="147">
        <v>3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191" t="s">
        <v>294</v>
      </c>
      <c r="D316" s="161"/>
      <c r="E316" s="162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199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90" t="s">
        <v>514</v>
      </c>
      <c r="D317" s="159"/>
      <c r="E317" s="160">
        <v>176.34200000000001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199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.399999999999999" outlineLevel="1" x14ac:dyDescent="0.25">
      <c r="A318" s="174">
        <v>58</v>
      </c>
      <c r="B318" s="175" t="s">
        <v>515</v>
      </c>
      <c r="C318" s="189" t="s">
        <v>516</v>
      </c>
      <c r="D318" s="176" t="s">
        <v>194</v>
      </c>
      <c r="E318" s="177">
        <v>96.16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7">
        <v>1.038E-2</v>
      </c>
      <c r="O318" s="157">
        <f>ROUND(E318*N318,2)</f>
        <v>1</v>
      </c>
      <c r="P318" s="157">
        <v>0</v>
      </c>
      <c r="Q318" s="157">
        <f>ROUND(E318*P318,2)</f>
        <v>0</v>
      </c>
      <c r="R318" s="157"/>
      <c r="S318" s="157" t="s">
        <v>195</v>
      </c>
      <c r="T318" s="157" t="s">
        <v>195</v>
      </c>
      <c r="U318" s="157">
        <v>0.33688000000000001</v>
      </c>
      <c r="V318" s="157">
        <f>ROUND(E318*U318,2)</f>
        <v>32.39</v>
      </c>
      <c r="W318" s="157"/>
      <c r="X318" s="157" t="s">
        <v>196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197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191" t="s">
        <v>284</v>
      </c>
      <c r="D319" s="161"/>
      <c r="E319" s="162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30.6" outlineLevel="1" x14ac:dyDescent="0.25">
      <c r="A320" s="154"/>
      <c r="B320" s="155"/>
      <c r="C320" s="192" t="s">
        <v>517</v>
      </c>
      <c r="D320" s="161"/>
      <c r="E320" s="162">
        <v>96.16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199</v>
      </c>
      <c r="AH320" s="147">
        <v>2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193" t="s">
        <v>293</v>
      </c>
      <c r="D321" s="163"/>
      <c r="E321" s="164">
        <v>96.16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199</v>
      </c>
      <c r="AH321" s="147">
        <v>3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91" t="s">
        <v>294</v>
      </c>
      <c r="D322" s="161"/>
      <c r="E322" s="162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199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90" t="s">
        <v>518</v>
      </c>
      <c r="D323" s="159"/>
      <c r="E323" s="160">
        <v>96.16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199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0.399999999999999" outlineLevel="1" x14ac:dyDescent="0.25">
      <c r="A324" s="174">
        <v>59</v>
      </c>
      <c r="B324" s="175" t="s">
        <v>519</v>
      </c>
      <c r="C324" s="189" t="s">
        <v>520</v>
      </c>
      <c r="D324" s="176" t="s">
        <v>194</v>
      </c>
      <c r="E324" s="177">
        <v>55.192500000000003</v>
      </c>
      <c r="F324" s="178"/>
      <c r="G324" s="179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7">
        <v>3.4909999999999997E-2</v>
      </c>
      <c r="O324" s="157">
        <f>ROUND(E324*N324,2)</f>
        <v>1.93</v>
      </c>
      <c r="P324" s="157">
        <v>0</v>
      </c>
      <c r="Q324" s="157">
        <f>ROUND(E324*P324,2)</f>
        <v>0</v>
      </c>
      <c r="R324" s="157"/>
      <c r="S324" s="157" t="s">
        <v>195</v>
      </c>
      <c r="T324" s="157" t="s">
        <v>195</v>
      </c>
      <c r="U324" s="157">
        <v>1.1841699999999999</v>
      </c>
      <c r="V324" s="157">
        <f>ROUND(E324*U324,2)</f>
        <v>65.36</v>
      </c>
      <c r="W324" s="157"/>
      <c r="X324" s="157" t="s">
        <v>196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197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91" t="s">
        <v>284</v>
      </c>
      <c r="D325" s="161"/>
      <c r="E325" s="162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199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92" t="s">
        <v>417</v>
      </c>
      <c r="D326" s="161"/>
      <c r="E326" s="162">
        <v>7.73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199</v>
      </c>
      <c r="AH326" s="147">
        <v>2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0.399999999999999" outlineLevel="1" x14ac:dyDescent="0.25">
      <c r="A327" s="154"/>
      <c r="B327" s="155"/>
      <c r="C327" s="192" t="s">
        <v>418</v>
      </c>
      <c r="D327" s="161"/>
      <c r="E327" s="162">
        <v>7.73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199</v>
      </c>
      <c r="AH327" s="147">
        <v>2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0.399999999999999" outlineLevel="1" x14ac:dyDescent="0.25">
      <c r="A328" s="154"/>
      <c r="B328" s="155"/>
      <c r="C328" s="192" t="s">
        <v>419</v>
      </c>
      <c r="D328" s="161"/>
      <c r="E328" s="162">
        <v>7.73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199</v>
      </c>
      <c r="AH328" s="147">
        <v>2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 x14ac:dyDescent="0.25">
      <c r="A329" s="154"/>
      <c r="B329" s="155"/>
      <c r="C329" s="192" t="s">
        <v>420</v>
      </c>
      <c r="D329" s="161"/>
      <c r="E329" s="162">
        <v>7.73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199</v>
      </c>
      <c r="AH329" s="147">
        <v>2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92" t="s">
        <v>421</v>
      </c>
      <c r="D330" s="161"/>
      <c r="E330" s="162">
        <v>6.8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199</v>
      </c>
      <c r="AH330" s="147">
        <v>2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92" t="s">
        <v>422</v>
      </c>
      <c r="D331" s="161"/>
      <c r="E331" s="162">
        <v>3.8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199</v>
      </c>
      <c r="AH331" s="147">
        <v>2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92" t="s">
        <v>423</v>
      </c>
      <c r="D332" s="161"/>
      <c r="E332" s="162">
        <v>3.8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199</v>
      </c>
      <c r="AH332" s="147">
        <v>2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92" t="s">
        <v>424</v>
      </c>
      <c r="D333" s="161"/>
      <c r="E333" s="162">
        <v>3.8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199</v>
      </c>
      <c r="AH333" s="147">
        <v>2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92" t="s">
        <v>425</v>
      </c>
      <c r="D334" s="161"/>
      <c r="E334" s="162">
        <v>3.8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199</v>
      </c>
      <c r="AH334" s="147">
        <v>2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92" t="s">
        <v>426</v>
      </c>
      <c r="D335" s="161"/>
      <c r="E335" s="162">
        <v>3.8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199</v>
      </c>
      <c r="AH335" s="147">
        <v>2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92" t="s">
        <v>427</v>
      </c>
      <c r="D336" s="161"/>
      <c r="E336" s="162">
        <v>3.8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199</v>
      </c>
      <c r="AH336" s="147">
        <v>2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92" t="s">
        <v>428</v>
      </c>
      <c r="D337" s="161"/>
      <c r="E337" s="162">
        <v>6.8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199</v>
      </c>
      <c r="AH337" s="147">
        <v>2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92" t="s">
        <v>429</v>
      </c>
      <c r="D338" s="161"/>
      <c r="E338" s="162">
        <v>6.7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199</v>
      </c>
      <c r="AH338" s="147">
        <v>2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92" t="s">
        <v>430</v>
      </c>
      <c r="D339" s="161"/>
      <c r="E339" s="162">
        <v>5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199</v>
      </c>
      <c r="AH339" s="147">
        <v>2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192" t="s">
        <v>431</v>
      </c>
      <c r="D340" s="161"/>
      <c r="E340" s="162">
        <v>1.8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199</v>
      </c>
      <c r="AH340" s="147">
        <v>2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192" t="s">
        <v>432</v>
      </c>
      <c r="D341" s="161"/>
      <c r="E341" s="162">
        <v>1.8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199</v>
      </c>
      <c r="AH341" s="147">
        <v>2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92" t="s">
        <v>433</v>
      </c>
      <c r="D342" s="161"/>
      <c r="E342" s="162">
        <v>5.35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199</v>
      </c>
      <c r="AH342" s="147">
        <v>2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92" t="s">
        <v>434</v>
      </c>
      <c r="D343" s="161"/>
      <c r="E343" s="162">
        <v>5.35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199</v>
      </c>
      <c r="AH343" s="147">
        <v>2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192" t="s">
        <v>435</v>
      </c>
      <c r="D344" s="161"/>
      <c r="E344" s="162">
        <v>2.4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199</v>
      </c>
      <c r="AH344" s="147">
        <v>2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92" t="s">
        <v>436</v>
      </c>
      <c r="D345" s="161"/>
      <c r="E345" s="162">
        <v>2.1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199</v>
      </c>
      <c r="AH345" s="147">
        <v>2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93" t="s">
        <v>293</v>
      </c>
      <c r="D346" s="163"/>
      <c r="E346" s="164">
        <v>97.82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199</v>
      </c>
      <c r="AH346" s="147">
        <v>3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91" t="s">
        <v>294</v>
      </c>
      <c r="D347" s="161"/>
      <c r="E347" s="162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199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90" t="s">
        <v>521</v>
      </c>
      <c r="D348" s="159"/>
      <c r="E348" s="160">
        <v>44.018999999999998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199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190" t="s">
        <v>522</v>
      </c>
      <c r="D349" s="159"/>
      <c r="E349" s="160">
        <v>2.3085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199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0.399999999999999" outlineLevel="1" x14ac:dyDescent="0.25">
      <c r="A350" s="154"/>
      <c r="B350" s="155"/>
      <c r="C350" s="190" t="s">
        <v>523</v>
      </c>
      <c r="D350" s="159"/>
      <c r="E350" s="160">
        <v>8.01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199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190" t="s">
        <v>524</v>
      </c>
      <c r="D351" s="159"/>
      <c r="E351" s="160">
        <v>0.85499999999999998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199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74">
        <v>60</v>
      </c>
      <c r="B352" s="175" t="s">
        <v>525</v>
      </c>
      <c r="C352" s="189" t="s">
        <v>526</v>
      </c>
      <c r="D352" s="176" t="s">
        <v>194</v>
      </c>
      <c r="E352" s="177">
        <v>135.38650000000001</v>
      </c>
      <c r="F352" s="178"/>
      <c r="G352" s="179">
        <f>ROUND(E352*F352,2)</f>
        <v>0</v>
      </c>
      <c r="H352" s="158"/>
      <c r="I352" s="157">
        <f>ROUND(E352*H352,2)</f>
        <v>0</v>
      </c>
      <c r="J352" s="158"/>
      <c r="K352" s="157">
        <f>ROUND(E352*J352,2)</f>
        <v>0</v>
      </c>
      <c r="L352" s="157">
        <v>21</v>
      </c>
      <c r="M352" s="157">
        <f>G352*(1+L352/100)</f>
        <v>0</v>
      </c>
      <c r="N352" s="157">
        <v>7.4550000000000005E-2</v>
      </c>
      <c r="O352" s="157">
        <f>ROUND(E352*N352,2)</f>
        <v>10.09</v>
      </c>
      <c r="P352" s="157">
        <v>0</v>
      </c>
      <c r="Q352" s="157">
        <f>ROUND(E352*P352,2)</f>
        <v>0</v>
      </c>
      <c r="R352" s="157"/>
      <c r="S352" s="157" t="s">
        <v>195</v>
      </c>
      <c r="T352" s="157" t="s">
        <v>195</v>
      </c>
      <c r="U352" s="157">
        <v>0.73243999999999998</v>
      </c>
      <c r="V352" s="157">
        <f>ROUND(E352*U352,2)</f>
        <v>99.16</v>
      </c>
      <c r="W352" s="157"/>
      <c r="X352" s="157" t="s">
        <v>196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197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54"/>
      <c r="B353" s="155"/>
      <c r="C353" s="191" t="s">
        <v>284</v>
      </c>
      <c r="D353" s="161"/>
      <c r="E353" s="162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199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0.399999999999999" outlineLevel="1" x14ac:dyDescent="0.25">
      <c r="A354" s="154"/>
      <c r="B354" s="155"/>
      <c r="C354" s="192" t="s">
        <v>527</v>
      </c>
      <c r="D354" s="161"/>
      <c r="E354" s="162">
        <v>12.244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199</v>
      </c>
      <c r="AH354" s="147">
        <v>2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30.6" outlineLevel="1" x14ac:dyDescent="0.25">
      <c r="A355" s="154"/>
      <c r="B355" s="155"/>
      <c r="C355" s="192" t="s">
        <v>528</v>
      </c>
      <c r="D355" s="161"/>
      <c r="E355" s="162">
        <v>25.3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199</v>
      </c>
      <c r="AH355" s="147">
        <v>2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30.6" outlineLevel="1" x14ac:dyDescent="0.25">
      <c r="A356" s="154"/>
      <c r="B356" s="155"/>
      <c r="C356" s="192" t="s">
        <v>529</v>
      </c>
      <c r="D356" s="161"/>
      <c r="E356" s="162">
        <v>51.561999999999998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199</v>
      </c>
      <c r="AH356" s="147">
        <v>2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30.6" outlineLevel="1" x14ac:dyDescent="0.25">
      <c r="A357" s="154"/>
      <c r="B357" s="155"/>
      <c r="C357" s="192" t="s">
        <v>530</v>
      </c>
      <c r="D357" s="161"/>
      <c r="E357" s="162">
        <v>46.280500000000004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199</v>
      </c>
      <c r="AH357" s="147">
        <v>2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93" t="s">
        <v>293</v>
      </c>
      <c r="D358" s="163"/>
      <c r="E358" s="164">
        <v>135.38650000000001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199</v>
      </c>
      <c r="AH358" s="147">
        <v>3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91" t="s">
        <v>294</v>
      </c>
      <c r="D359" s="161"/>
      <c r="E359" s="162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199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190" t="s">
        <v>531</v>
      </c>
      <c r="D360" s="159"/>
      <c r="E360" s="160">
        <v>135.38650000000001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199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0.399999999999999" outlineLevel="1" x14ac:dyDescent="0.25">
      <c r="A361" s="174">
        <v>61</v>
      </c>
      <c r="B361" s="175" t="s">
        <v>532</v>
      </c>
      <c r="C361" s="189" t="s">
        <v>533</v>
      </c>
      <c r="D361" s="176" t="s">
        <v>194</v>
      </c>
      <c r="E361" s="177">
        <v>344.84199999999998</v>
      </c>
      <c r="F361" s="178"/>
      <c r="G361" s="179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7">
        <v>4.4600000000000004E-3</v>
      </c>
      <c r="O361" s="157">
        <f>ROUND(E361*N361,2)</f>
        <v>1.54</v>
      </c>
      <c r="P361" s="157">
        <v>0</v>
      </c>
      <c r="Q361" s="157">
        <f>ROUND(E361*P361,2)</f>
        <v>0</v>
      </c>
      <c r="R361" s="157"/>
      <c r="S361" s="157" t="s">
        <v>195</v>
      </c>
      <c r="T361" s="157" t="s">
        <v>195</v>
      </c>
      <c r="U361" s="157">
        <v>0.25115999999999999</v>
      </c>
      <c r="V361" s="157">
        <f>ROUND(E361*U361,2)</f>
        <v>86.61</v>
      </c>
      <c r="W361" s="157"/>
      <c r="X361" s="157" t="s">
        <v>196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197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91" t="s">
        <v>284</v>
      </c>
      <c r="D362" s="161"/>
      <c r="E362" s="162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199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20.399999999999999" outlineLevel="1" x14ac:dyDescent="0.25">
      <c r="A363" s="154"/>
      <c r="B363" s="155"/>
      <c r="C363" s="192" t="s">
        <v>504</v>
      </c>
      <c r="D363" s="161"/>
      <c r="E363" s="162">
        <v>21.917999999999999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199</v>
      </c>
      <c r="AH363" s="147">
        <v>2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0.399999999999999" outlineLevel="1" x14ac:dyDescent="0.25">
      <c r="A364" s="154"/>
      <c r="B364" s="155"/>
      <c r="C364" s="192" t="s">
        <v>505</v>
      </c>
      <c r="D364" s="161"/>
      <c r="E364" s="162">
        <v>67.284999999999997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199</v>
      </c>
      <c r="AH364" s="147">
        <v>2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20.399999999999999" outlineLevel="1" x14ac:dyDescent="0.25">
      <c r="A365" s="154"/>
      <c r="B365" s="155"/>
      <c r="C365" s="192" t="s">
        <v>506</v>
      </c>
      <c r="D365" s="161"/>
      <c r="E365" s="162">
        <v>10.14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199</v>
      </c>
      <c r="AH365" s="147">
        <v>2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0.399999999999999" outlineLevel="1" x14ac:dyDescent="0.25">
      <c r="A366" s="154"/>
      <c r="B366" s="155"/>
      <c r="C366" s="192" t="s">
        <v>507</v>
      </c>
      <c r="D366" s="161"/>
      <c r="E366" s="162">
        <v>46.884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199</v>
      </c>
      <c r="AH366" s="147">
        <v>2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0.399999999999999" outlineLevel="1" x14ac:dyDescent="0.25">
      <c r="A367" s="154"/>
      <c r="B367" s="155"/>
      <c r="C367" s="192" t="s">
        <v>508</v>
      </c>
      <c r="D367" s="161"/>
      <c r="E367" s="162">
        <v>19.0275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199</v>
      </c>
      <c r="AH367" s="147">
        <v>2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20.399999999999999" outlineLevel="1" x14ac:dyDescent="0.25">
      <c r="A368" s="154"/>
      <c r="B368" s="155"/>
      <c r="C368" s="192" t="s">
        <v>509</v>
      </c>
      <c r="D368" s="161"/>
      <c r="E368" s="162">
        <v>0.98750000000000004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199</v>
      </c>
      <c r="AH368" s="147">
        <v>2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0.399999999999999" outlineLevel="1" x14ac:dyDescent="0.25">
      <c r="A369" s="154"/>
      <c r="B369" s="155"/>
      <c r="C369" s="192" t="s">
        <v>510</v>
      </c>
      <c r="D369" s="161"/>
      <c r="E369" s="162">
        <v>1.7050000000000001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199</v>
      </c>
      <c r="AH369" s="147">
        <v>2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ht="20.399999999999999" outlineLevel="1" x14ac:dyDescent="0.25">
      <c r="A370" s="154"/>
      <c r="B370" s="155"/>
      <c r="C370" s="192" t="s">
        <v>511</v>
      </c>
      <c r="D370" s="161"/>
      <c r="E370" s="162">
        <v>2.3199999999999998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199</v>
      </c>
      <c r="AH370" s="147">
        <v>2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0.399999999999999" outlineLevel="1" x14ac:dyDescent="0.25">
      <c r="A371" s="154"/>
      <c r="B371" s="155"/>
      <c r="C371" s="192" t="s">
        <v>512</v>
      </c>
      <c r="D371" s="161"/>
      <c r="E371" s="162">
        <v>3.55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199</v>
      </c>
      <c r="AH371" s="147">
        <v>2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0.399999999999999" outlineLevel="1" x14ac:dyDescent="0.25">
      <c r="A372" s="154"/>
      <c r="B372" s="155"/>
      <c r="C372" s="192" t="s">
        <v>513</v>
      </c>
      <c r="D372" s="161"/>
      <c r="E372" s="162">
        <v>2.5249999999999999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199</v>
      </c>
      <c r="AH372" s="147">
        <v>2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93" t="s">
        <v>293</v>
      </c>
      <c r="D373" s="163"/>
      <c r="E373" s="164">
        <v>176.34200000000001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199</v>
      </c>
      <c r="AH373" s="147">
        <v>3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191" t="s">
        <v>294</v>
      </c>
      <c r="D374" s="161"/>
      <c r="E374" s="162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199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20.399999999999999" outlineLevel="1" x14ac:dyDescent="0.25">
      <c r="A375" s="154"/>
      <c r="B375" s="155"/>
      <c r="C375" s="190" t="s">
        <v>391</v>
      </c>
      <c r="D375" s="159"/>
      <c r="E375" s="160">
        <v>176.34200000000001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199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91" t="s">
        <v>284</v>
      </c>
      <c r="D376" s="161"/>
      <c r="E376" s="162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199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0.399999999999999" outlineLevel="1" x14ac:dyDescent="0.25">
      <c r="A377" s="154"/>
      <c r="B377" s="155"/>
      <c r="C377" s="192" t="s">
        <v>534</v>
      </c>
      <c r="D377" s="161"/>
      <c r="E377" s="162">
        <v>14.887499999999999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199</v>
      </c>
      <c r="AH377" s="147">
        <v>2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0.399999999999999" outlineLevel="1" x14ac:dyDescent="0.25">
      <c r="A378" s="154"/>
      <c r="B378" s="155"/>
      <c r="C378" s="192" t="s">
        <v>535</v>
      </c>
      <c r="D378" s="161"/>
      <c r="E378" s="162">
        <v>16.925000000000001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199</v>
      </c>
      <c r="AH378" s="147">
        <v>2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0.399999999999999" outlineLevel="1" x14ac:dyDescent="0.25">
      <c r="A379" s="154"/>
      <c r="B379" s="155"/>
      <c r="C379" s="192" t="s">
        <v>536</v>
      </c>
      <c r="D379" s="161"/>
      <c r="E379" s="162">
        <v>51.375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199</v>
      </c>
      <c r="AH379" s="147">
        <v>2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0.399999999999999" outlineLevel="1" x14ac:dyDescent="0.25">
      <c r="A380" s="154"/>
      <c r="B380" s="155"/>
      <c r="C380" s="192" t="s">
        <v>537</v>
      </c>
      <c r="D380" s="161"/>
      <c r="E380" s="162">
        <v>14.887499999999999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199</v>
      </c>
      <c r="AH380" s="147">
        <v>2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0.399999999999999" outlineLevel="1" x14ac:dyDescent="0.25">
      <c r="A381" s="154"/>
      <c r="B381" s="155"/>
      <c r="C381" s="192" t="s">
        <v>538</v>
      </c>
      <c r="D381" s="161"/>
      <c r="E381" s="162">
        <v>18.387499999999999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199</v>
      </c>
      <c r="AH381" s="147">
        <v>2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0.399999999999999" outlineLevel="1" x14ac:dyDescent="0.25">
      <c r="A382" s="154"/>
      <c r="B382" s="155"/>
      <c r="C382" s="192" t="s">
        <v>539</v>
      </c>
      <c r="D382" s="161"/>
      <c r="E382" s="162">
        <v>7.5374999999999996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199</v>
      </c>
      <c r="AH382" s="147">
        <v>2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0.399999999999999" outlineLevel="1" x14ac:dyDescent="0.25">
      <c r="A383" s="154"/>
      <c r="B383" s="155"/>
      <c r="C383" s="192" t="s">
        <v>540</v>
      </c>
      <c r="D383" s="161"/>
      <c r="E383" s="162">
        <v>16.149999999999999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199</v>
      </c>
      <c r="AH383" s="147">
        <v>2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0.399999999999999" outlineLevel="1" x14ac:dyDescent="0.25">
      <c r="A384" s="154"/>
      <c r="B384" s="155"/>
      <c r="C384" s="192" t="s">
        <v>541</v>
      </c>
      <c r="D384" s="161"/>
      <c r="E384" s="162">
        <v>8.1050000000000004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199</v>
      </c>
      <c r="AH384" s="147">
        <v>2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0.399999999999999" outlineLevel="1" x14ac:dyDescent="0.25">
      <c r="A385" s="154"/>
      <c r="B385" s="155"/>
      <c r="C385" s="192" t="s">
        <v>542</v>
      </c>
      <c r="D385" s="161"/>
      <c r="E385" s="162">
        <v>3.69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199</v>
      </c>
      <c r="AH385" s="147">
        <v>2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0.399999999999999" outlineLevel="1" x14ac:dyDescent="0.25">
      <c r="A386" s="154"/>
      <c r="B386" s="155"/>
      <c r="C386" s="192" t="s">
        <v>543</v>
      </c>
      <c r="D386" s="161"/>
      <c r="E386" s="162">
        <v>5.3849999999999998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199</v>
      </c>
      <c r="AH386" s="147">
        <v>2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0.399999999999999" outlineLevel="1" x14ac:dyDescent="0.25">
      <c r="A387" s="154"/>
      <c r="B387" s="155"/>
      <c r="C387" s="192" t="s">
        <v>544</v>
      </c>
      <c r="D387" s="161"/>
      <c r="E387" s="162">
        <v>1.845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199</v>
      </c>
      <c r="AH387" s="147">
        <v>2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0.399999999999999" outlineLevel="1" x14ac:dyDescent="0.25">
      <c r="A388" s="154"/>
      <c r="B388" s="155"/>
      <c r="C388" s="192" t="s">
        <v>545</v>
      </c>
      <c r="D388" s="161"/>
      <c r="E388" s="162">
        <v>9.3249999999999993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199</v>
      </c>
      <c r="AH388" s="147">
        <v>2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93" t="s">
        <v>293</v>
      </c>
      <c r="D389" s="163"/>
      <c r="E389" s="164">
        <v>168.5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199</v>
      </c>
      <c r="AH389" s="147">
        <v>3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91" t="s">
        <v>294</v>
      </c>
      <c r="D390" s="161"/>
      <c r="E390" s="162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199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190" t="s">
        <v>392</v>
      </c>
      <c r="D391" s="159"/>
      <c r="E391" s="160">
        <v>168.5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199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4">
        <v>62</v>
      </c>
      <c r="B392" s="175" t="s">
        <v>546</v>
      </c>
      <c r="C392" s="189" t="s">
        <v>547</v>
      </c>
      <c r="D392" s="176" t="s">
        <v>194</v>
      </c>
      <c r="E392" s="177">
        <v>173.8015</v>
      </c>
      <c r="F392" s="178"/>
      <c r="G392" s="179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21</v>
      </c>
      <c r="M392" s="157">
        <f>G392*(1+L392/100)</f>
        <v>0</v>
      </c>
      <c r="N392" s="157">
        <v>8.0000000000000007E-5</v>
      </c>
      <c r="O392" s="157">
        <f>ROUND(E392*N392,2)</f>
        <v>0.01</v>
      </c>
      <c r="P392" s="157">
        <v>0</v>
      </c>
      <c r="Q392" s="157">
        <f>ROUND(E392*P392,2)</f>
        <v>0</v>
      </c>
      <c r="R392" s="157"/>
      <c r="S392" s="157" t="s">
        <v>195</v>
      </c>
      <c r="T392" s="157" t="s">
        <v>195</v>
      </c>
      <c r="U392" s="157">
        <v>0</v>
      </c>
      <c r="V392" s="157">
        <f>ROUND(E392*U392,2)</f>
        <v>0</v>
      </c>
      <c r="W392" s="157"/>
      <c r="X392" s="157" t="s">
        <v>196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197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54"/>
      <c r="B393" s="155"/>
      <c r="C393" s="190" t="s">
        <v>548</v>
      </c>
      <c r="D393" s="159"/>
      <c r="E393" s="160">
        <v>37.450000000000003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199</v>
      </c>
      <c r="AH393" s="147">
        <v>5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90" t="s">
        <v>549</v>
      </c>
      <c r="D394" s="159"/>
      <c r="E394" s="160">
        <v>0.96499999999999997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199</v>
      </c>
      <c r="AH394" s="147">
        <v>5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90" t="s">
        <v>388</v>
      </c>
      <c r="D395" s="159"/>
      <c r="E395" s="160">
        <v>135.38650000000001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199</v>
      </c>
      <c r="AH395" s="147">
        <v>5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74">
        <v>63</v>
      </c>
      <c r="B396" s="175" t="s">
        <v>550</v>
      </c>
      <c r="C396" s="189" t="s">
        <v>551</v>
      </c>
      <c r="D396" s="176" t="s">
        <v>232</v>
      </c>
      <c r="E396" s="177">
        <v>138.65</v>
      </c>
      <c r="F396" s="178"/>
      <c r="G396" s="179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7">
        <v>4.6000000000000001E-4</v>
      </c>
      <c r="O396" s="157">
        <f>ROUND(E396*N396,2)</f>
        <v>0.06</v>
      </c>
      <c r="P396" s="157">
        <v>0</v>
      </c>
      <c r="Q396" s="157">
        <f>ROUND(E396*P396,2)</f>
        <v>0</v>
      </c>
      <c r="R396" s="157"/>
      <c r="S396" s="157" t="s">
        <v>195</v>
      </c>
      <c r="T396" s="157" t="s">
        <v>195</v>
      </c>
      <c r="U396" s="157">
        <v>0</v>
      </c>
      <c r="V396" s="157">
        <f>ROUND(E396*U396,2)</f>
        <v>0</v>
      </c>
      <c r="W396" s="157"/>
      <c r="X396" s="157" t="s">
        <v>196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197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90" t="s">
        <v>552</v>
      </c>
      <c r="D397" s="159"/>
      <c r="E397" s="160">
        <v>97.82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199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90" t="s">
        <v>553</v>
      </c>
      <c r="D398" s="159"/>
      <c r="E398" s="160">
        <v>5.13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199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0.399999999999999" outlineLevel="1" x14ac:dyDescent="0.25">
      <c r="A399" s="154"/>
      <c r="B399" s="155"/>
      <c r="C399" s="190" t="s">
        <v>554</v>
      </c>
      <c r="D399" s="159"/>
      <c r="E399" s="160">
        <v>17.8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199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90" t="s">
        <v>466</v>
      </c>
      <c r="D400" s="159"/>
      <c r="E400" s="160">
        <v>11.4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199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90" t="s">
        <v>555</v>
      </c>
      <c r="D401" s="159"/>
      <c r="E401" s="160">
        <v>6.5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199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0.399999999999999" outlineLevel="1" x14ac:dyDescent="0.25">
      <c r="A402" s="174">
        <v>64</v>
      </c>
      <c r="B402" s="175" t="s">
        <v>556</v>
      </c>
      <c r="C402" s="189" t="s">
        <v>557</v>
      </c>
      <c r="D402" s="176" t="s">
        <v>194</v>
      </c>
      <c r="E402" s="177">
        <v>358.54899999999998</v>
      </c>
      <c r="F402" s="178"/>
      <c r="G402" s="179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21</v>
      </c>
      <c r="M402" s="157">
        <f>G402*(1+L402/100)</f>
        <v>0</v>
      </c>
      <c r="N402" s="157">
        <v>4.9100000000000003E-3</v>
      </c>
      <c r="O402" s="157">
        <f>ROUND(E402*N402,2)</f>
        <v>1.76</v>
      </c>
      <c r="P402" s="157">
        <v>0</v>
      </c>
      <c r="Q402" s="157">
        <f>ROUND(E402*P402,2)</f>
        <v>0</v>
      </c>
      <c r="R402" s="157"/>
      <c r="S402" s="157" t="s">
        <v>195</v>
      </c>
      <c r="T402" s="157" t="s">
        <v>195</v>
      </c>
      <c r="U402" s="157">
        <v>0.36199999999999999</v>
      </c>
      <c r="V402" s="157">
        <f>ROUND(E402*U402,2)</f>
        <v>129.79</v>
      </c>
      <c r="W402" s="157"/>
      <c r="X402" s="157" t="s">
        <v>196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197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90" t="s">
        <v>558</v>
      </c>
      <c r="D403" s="159"/>
      <c r="E403" s="160">
        <v>13.707000000000001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199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0.399999999999999" outlineLevel="1" x14ac:dyDescent="0.25">
      <c r="A404" s="154"/>
      <c r="B404" s="155"/>
      <c r="C404" s="190" t="s">
        <v>391</v>
      </c>
      <c r="D404" s="159"/>
      <c r="E404" s="160">
        <v>176.34200000000001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199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190" t="s">
        <v>392</v>
      </c>
      <c r="D405" s="159"/>
      <c r="E405" s="160">
        <v>168.5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199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0.399999999999999" outlineLevel="1" x14ac:dyDescent="0.25">
      <c r="A406" s="174">
        <v>65</v>
      </c>
      <c r="B406" s="175" t="s">
        <v>559</v>
      </c>
      <c r="C406" s="189" t="s">
        <v>560</v>
      </c>
      <c r="D406" s="176" t="s">
        <v>194</v>
      </c>
      <c r="E406" s="177">
        <v>56.43</v>
      </c>
      <c r="F406" s="178"/>
      <c r="G406" s="179">
        <f>ROUND(E406*F406,2)</f>
        <v>0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0</v>
      </c>
      <c r="N406" s="157">
        <v>2.308E-2</v>
      </c>
      <c r="O406" s="157">
        <f>ROUND(E406*N406,2)</f>
        <v>1.3</v>
      </c>
      <c r="P406" s="157">
        <v>0</v>
      </c>
      <c r="Q406" s="157">
        <f>ROUND(E406*P406,2)</f>
        <v>0</v>
      </c>
      <c r="R406" s="157"/>
      <c r="S406" s="157" t="s">
        <v>195</v>
      </c>
      <c r="T406" s="157" t="s">
        <v>195</v>
      </c>
      <c r="U406" s="157">
        <v>0.877</v>
      </c>
      <c r="V406" s="157">
        <f>ROUND(E406*U406,2)</f>
        <v>49.49</v>
      </c>
      <c r="W406" s="157"/>
      <c r="X406" s="157" t="s">
        <v>196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197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54"/>
      <c r="B407" s="155"/>
      <c r="C407" s="190" t="s">
        <v>385</v>
      </c>
      <c r="D407" s="159"/>
      <c r="E407" s="160">
        <v>56.43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199</v>
      </c>
      <c r="AH407" s="147">
        <v>5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74">
        <v>66</v>
      </c>
      <c r="B408" s="175" t="s">
        <v>561</v>
      </c>
      <c r="C408" s="189" t="s">
        <v>562</v>
      </c>
      <c r="D408" s="176" t="s">
        <v>194</v>
      </c>
      <c r="E408" s="177">
        <v>56.43</v>
      </c>
      <c r="F408" s="178"/>
      <c r="G408" s="179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7">
        <v>0</v>
      </c>
      <c r="O408" s="157">
        <f>ROUND(E408*N408,2)</f>
        <v>0</v>
      </c>
      <c r="P408" s="157">
        <v>0</v>
      </c>
      <c r="Q408" s="157">
        <f>ROUND(E408*P408,2)</f>
        <v>0</v>
      </c>
      <c r="R408" s="157"/>
      <c r="S408" s="157" t="s">
        <v>195</v>
      </c>
      <c r="T408" s="157" t="s">
        <v>195</v>
      </c>
      <c r="U408" s="157">
        <v>0.30509999999999998</v>
      </c>
      <c r="V408" s="157">
        <f>ROUND(E408*U408,2)</f>
        <v>17.22</v>
      </c>
      <c r="W408" s="157"/>
      <c r="X408" s="157" t="s">
        <v>196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197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190" t="s">
        <v>563</v>
      </c>
      <c r="D409" s="159"/>
      <c r="E409" s="160">
        <v>56.43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199</v>
      </c>
      <c r="AH409" s="147">
        <v>5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74">
        <v>67</v>
      </c>
      <c r="B410" s="175" t="s">
        <v>564</v>
      </c>
      <c r="C410" s="189" t="s">
        <v>565</v>
      </c>
      <c r="D410" s="176" t="s">
        <v>194</v>
      </c>
      <c r="E410" s="177">
        <v>56.43</v>
      </c>
      <c r="F410" s="178"/>
      <c r="G410" s="179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7">
        <v>0</v>
      </c>
      <c r="O410" s="157">
        <f>ROUND(E410*N410,2)</f>
        <v>0</v>
      </c>
      <c r="P410" s="157">
        <v>0</v>
      </c>
      <c r="Q410" s="157">
        <f>ROUND(E410*P410,2)</f>
        <v>0</v>
      </c>
      <c r="R410" s="157"/>
      <c r="S410" s="157" t="s">
        <v>195</v>
      </c>
      <c r="T410" s="157" t="s">
        <v>195</v>
      </c>
      <c r="U410" s="157">
        <v>6.0000000000000001E-3</v>
      </c>
      <c r="V410" s="157">
        <f>ROUND(E410*U410,2)</f>
        <v>0.34</v>
      </c>
      <c r="W410" s="157"/>
      <c r="X410" s="157" t="s">
        <v>196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197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90" t="s">
        <v>563</v>
      </c>
      <c r="D411" s="159"/>
      <c r="E411" s="160">
        <v>56.43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199</v>
      </c>
      <c r="AH411" s="147">
        <v>5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74">
        <v>68</v>
      </c>
      <c r="B412" s="175" t="s">
        <v>566</v>
      </c>
      <c r="C412" s="189" t="s">
        <v>567</v>
      </c>
      <c r="D412" s="176" t="s">
        <v>194</v>
      </c>
      <c r="E412" s="177">
        <v>13.707000000000001</v>
      </c>
      <c r="F412" s="178"/>
      <c r="G412" s="179">
        <f>ROUND(E412*F412,2)</f>
        <v>0</v>
      </c>
      <c r="H412" s="158"/>
      <c r="I412" s="157">
        <f>ROUND(E412*H412,2)</f>
        <v>0</v>
      </c>
      <c r="J412" s="158"/>
      <c r="K412" s="157">
        <f>ROUND(E412*J412,2)</f>
        <v>0</v>
      </c>
      <c r="L412" s="157">
        <v>21</v>
      </c>
      <c r="M412" s="157">
        <f>G412*(1+L412/100)</f>
        <v>0</v>
      </c>
      <c r="N412" s="157">
        <v>0</v>
      </c>
      <c r="O412" s="157">
        <f>ROUND(E412*N412,2)</f>
        <v>0</v>
      </c>
      <c r="P412" s="157">
        <v>0</v>
      </c>
      <c r="Q412" s="157">
        <f>ROUND(E412*P412,2)</f>
        <v>0</v>
      </c>
      <c r="R412" s="157"/>
      <c r="S412" s="157" t="s">
        <v>195</v>
      </c>
      <c r="T412" s="157" t="s">
        <v>195</v>
      </c>
      <c r="U412" s="157">
        <v>0.43</v>
      </c>
      <c r="V412" s="157">
        <f>ROUND(E412*U412,2)</f>
        <v>5.89</v>
      </c>
      <c r="W412" s="157"/>
      <c r="X412" s="157" t="s">
        <v>196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197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54"/>
      <c r="B413" s="155"/>
      <c r="C413" s="191" t="s">
        <v>284</v>
      </c>
      <c r="D413" s="161"/>
      <c r="E413" s="162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199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54"/>
      <c r="B414" s="155"/>
      <c r="C414" s="192" t="s">
        <v>568</v>
      </c>
      <c r="D414" s="161"/>
      <c r="E414" s="162">
        <v>9.64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199</v>
      </c>
      <c r="AH414" s="147">
        <v>2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0.399999999999999" outlineLevel="1" x14ac:dyDescent="0.25">
      <c r="A415" s="154"/>
      <c r="B415" s="155"/>
      <c r="C415" s="192" t="s">
        <v>569</v>
      </c>
      <c r="D415" s="161"/>
      <c r="E415" s="162">
        <v>36.049999999999997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199</v>
      </c>
      <c r="AH415" s="147">
        <v>2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193" t="s">
        <v>293</v>
      </c>
      <c r="D416" s="163"/>
      <c r="E416" s="164">
        <v>45.69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199</v>
      </c>
      <c r="AH416" s="147">
        <v>3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191" t="s">
        <v>294</v>
      </c>
      <c r="D417" s="161"/>
      <c r="E417" s="162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199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90" t="s">
        <v>570</v>
      </c>
      <c r="D418" s="159"/>
      <c r="E418" s="160">
        <v>13.707000000000001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199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0.399999999999999" outlineLevel="1" x14ac:dyDescent="0.25">
      <c r="A419" s="174">
        <v>69</v>
      </c>
      <c r="B419" s="175" t="s">
        <v>571</v>
      </c>
      <c r="C419" s="189" t="s">
        <v>572</v>
      </c>
      <c r="D419" s="176" t="s">
        <v>232</v>
      </c>
      <c r="E419" s="177">
        <v>54.98</v>
      </c>
      <c r="F419" s="178"/>
      <c r="G419" s="179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7">
        <v>0</v>
      </c>
      <c r="O419" s="157">
        <f>ROUND(E419*N419,2)</f>
        <v>0</v>
      </c>
      <c r="P419" s="157">
        <v>0</v>
      </c>
      <c r="Q419" s="157">
        <f>ROUND(E419*P419,2)</f>
        <v>0</v>
      </c>
      <c r="R419" s="157"/>
      <c r="S419" s="157" t="s">
        <v>573</v>
      </c>
      <c r="T419" s="157" t="s">
        <v>574</v>
      </c>
      <c r="U419" s="157">
        <v>0</v>
      </c>
      <c r="V419" s="157">
        <f>ROUND(E419*U419,2)</f>
        <v>0</v>
      </c>
      <c r="W419" s="157"/>
      <c r="X419" s="157" t="s">
        <v>196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197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0.399999999999999" outlineLevel="1" x14ac:dyDescent="0.25">
      <c r="A420" s="154"/>
      <c r="B420" s="155"/>
      <c r="C420" s="190" t="s">
        <v>575</v>
      </c>
      <c r="D420" s="159"/>
      <c r="E420" s="160">
        <v>5.54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199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0.399999999999999" outlineLevel="1" x14ac:dyDescent="0.25">
      <c r="A421" s="154"/>
      <c r="B421" s="155"/>
      <c r="C421" s="190" t="s">
        <v>576</v>
      </c>
      <c r="D421" s="159"/>
      <c r="E421" s="160">
        <v>9.6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199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30.6" outlineLevel="1" x14ac:dyDescent="0.25">
      <c r="A422" s="154"/>
      <c r="B422" s="155"/>
      <c r="C422" s="190" t="s">
        <v>577</v>
      </c>
      <c r="D422" s="159"/>
      <c r="E422" s="160">
        <v>21.02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199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0.399999999999999" outlineLevel="1" x14ac:dyDescent="0.25">
      <c r="A423" s="154"/>
      <c r="B423" s="155"/>
      <c r="C423" s="190" t="s">
        <v>578</v>
      </c>
      <c r="D423" s="159"/>
      <c r="E423" s="160">
        <v>18.82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199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74">
        <v>70</v>
      </c>
      <c r="B424" s="175" t="s">
        <v>579</v>
      </c>
      <c r="C424" s="189" t="s">
        <v>580</v>
      </c>
      <c r="D424" s="176" t="s">
        <v>239</v>
      </c>
      <c r="E424" s="177">
        <v>345.35160000000002</v>
      </c>
      <c r="F424" s="178"/>
      <c r="G424" s="179">
        <f>ROUND(E424*F424,2)</f>
        <v>0</v>
      </c>
      <c r="H424" s="158"/>
      <c r="I424" s="157">
        <f>ROUND(E424*H424,2)</f>
        <v>0</v>
      </c>
      <c r="J424" s="158"/>
      <c r="K424" s="157">
        <f>ROUND(E424*J424,2)</f>
        <v>0</v>
      </c>
      <c r="L424" s="157">
        <v>21</v>
      </c>
      <c r="M424" s="157">
        <f>G424*(1+L424/100)</f>
        <v>0</v>
      </c>
      <c r="N424" s="157">
        <v>0</v>
      </c>
      <c r="O424" s="157">
        <f>ROUND(E424*N424,2)</f>
        <v>0</v>
      </c>
      <c r="P424" s="157">
        <v>0</v>
      </c>
      <c r="Q424" s="157">
        <f>ROUND(E424*P424,2)</f>
        <v>0</v>
      </c>
      <c r="R424" s="157" t="s">
        <v>226</v>
      </c>
      <c r="S424" s="157" t="s">
        <v>195</v>
      </c>
      <c r="T424" s="157" t="s">
        <v>195</v>
      </c>
      <c r="U424" s="157">
        <v>0</v>
      </c>
      <c r="V424" s="157">
        <f>ROUND(E424*U424,2)</f>
        <v>0</v>
      </c>
      <c r="W424" s="157"/>
      <c r="X424" s="157" t="s">
        <v>227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228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191" t="s">
        <v>284</v>
      </c>
      <c r="D425" s="161"/>
      <c r="E425" s="162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199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0.399999999999999" outlineLevel="1" x14ac:dyDescent="0.25">
      <c r="A426" s="154"/>
      <c r="B426" s="155"/>
      <c r="C426" s="192" t="s">
        <v>445</v>
      </c>
      <c r="D426" s="161"/>
      <c r="E426" s="162">
        <v>3.04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199</v>
      </c>
      <c r="AH426" s="147">
        <v>2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20.399999999999999" outlineLevel="1" x14ac:dyDescent="0.25">
      <c r="A427" s="154"/>
      <c r="B427" s="155"/>
      <c r="C427" s="192" t="s">
        <v>446</v>
      </c>
      <c r="D427" s="161"/>
      <c r="E427" s="162">
        <v>4.55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199</v>
      </c>
      <c r="AH427" s="147">
        <v>2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0.399999999999999" outlineLevel="1" x14ac:dyDescent="0.25">
      <c r="A428" s="154"/>
      <c r="B428" s="155"/>
      <c r="C428" s="192" t="s">
        <v>447</v>
      </c>
      <c r="D428" s="161"/>
      <c r="E428" s="162">
        <v>27.42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199</v>
      </c>
      <c r="AH428" s="147">
        <v>2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0.399999999999999" outlineLevel="1" x14ac:dyDescent="0.25">
      <c r="A429" s="154"/>
      <c r="B429" s="155"/>
      <c r="C429" s="192" t="s">
        <v>448</v>
      </c>
      <c r="D429" s="161"/>
      <c r="E429" s="162">
        <v>21.42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199</v>
      </c>
      <c r="AH429" s="147">
        <v>2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193" t="s">
        <v>293</v>
      </c>
      <c r="D430" s="163"/>
      <c r="E430" s="164">
        <v>56.43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199</v>
      </c>
      <c r="AH430" s="147">
        <v>3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91" t="s">
        <v>294</v>
      </c>
      <c r="D431" s="161"/>
      <c r="E431" s="162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199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90" t="s">
        <v>581</v>
      </c>
      <c r="D432" s="159"/>
      <c r="E432" s="160">
        <v>345.35160000000002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199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x14ac:dyDescent="0.25">
      <c r="A433" s="168" t="s">
        <v>190</v>
      </c>
      <c r="B433" s="169" t="s">
        <v>74</v>
      </c>
      <c r="C433" s="188" t="s">
        <v>75</v>
      </c>
      <c r="D433" s="170"/>
      <c r="E433" s="171"/>
      <c r="F433" s="172"/>
      <c r="G433" s="173">
        <f>SUMIF(AG434:AG862,"&lt;&gt;NOR",G434:G862)</f>
        <v>0</v>
      </c>
      <c r="H433" s="167"/>
      <c r="I433" s="167">
        <f>SUM(I434:I862)</f>
        <v>0</v>
      </c>
      <c r="J433" s="167"/>
      <c r="K433" s="167">
        <f>SUM(K434:K862)</f>
        <v>0</v>
      </c>
      <c r="L433" s="167"/>
      <c r="M433" s="167">
        <f>SUM(M434:M862)</f>
        <v>0</v>
      </c>
      <c r="N433" s="167"/>
      <c r="O433" s="167">
        <f>SUM(O434:O862)</f>
        <v>9.6999999999999993</v>
      </c>
      <c r="P433" s="167"/>
      <c r="Q433" s="167">
        <f>SUM(Q434:Q862)</f>
        <v>0</v>
      </c>
      <c r="R433" s="167"/>
      <c r="S433" s="167"/>
      <c r="T433" s="167"/>
      <c r="U433" s="167"/>
      <c r="V433" s="167">
        <f>SUM(V434:V862)</f>
        <v>658.37999999999988</v>
      </c>
      <c r="W433" s="167"/>
      <c r="X433" s="167"/>
      <c r="AG433" t="s">
        <v>191</v>
      </c>
    </row>
    <row r="434" spans="1:60" outlineLevel="1" x14ac:dyDescent="0.25">
      <c r="A434" s="174">
        <v>71</v>
      </c>
      <c r="B434" s="175" t="s">
        <v>582</v>
      </c>
      <c r="C434" s="189" t="s">
        <v>583</v>
      </c>
      <c r="D434" s="176" t="s">
        <v>194</v>
      </c>
      <c r="E434" s="177">
        <v>29.43965</v>
      </c>
      <c r="F434" s="178"/>
      <c r="G434" s="179">
        <f>ROUND(E434*F434,2)</f>
        <v>0</v>
      </c>
      <c r="H434" s="158"/>
      <c r="I434" s="157">
        <f>ROUND(E434*H434,2)</f>
        <v>0</v>
      </c>
      <c r="J434" s="158"/>
      <c r="K434" s="157">
        <f>ROUND(E434*J434,2)</f>
        <v>0</v>
      </c>
      <c r="L434" s="157">
        <v>21</v>
      </c>
      <c r="M434" s="157">
        <f>G434*(1+L434/100)</f>
        <v>0</v>
      </c>
      <c r="N434" s="157">
        <v>3.0699999999999998E-3</v>
      </c>
      <c r="O434" s="157">
        <f>ROUND(E434*N434,2)</f>
        <v>0.09</v>
      </c>
      <c r="P434" s="157">
        <v>0</v>
      </c>
      <c r="Q434" s="157">
        <f>ROUND(E434*P434,2)</f>
        <v>0</v>
      </c>
      <c r="R434" s="157"/>
      <c r="S434" s="157" t="s">
        <v>195</v>
      </c>
      <c r="T434" s="157" t="s">
        <v>195</v>
      </c>
      <c r="U434" s="157">
        <v>0.30599999999999999</v>
      </c>
      <c r="V434" s="157">
        <f>ROUND(E434*U434,2)</f>
        <v>9.01</v>
      </c>
      <c r="W434" s="157"/>
      <c r="X434" s="157" t="s">
        <v>196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197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0.399999999999999" outlineLevel="1" x14ac:dyDescent="0.25">
      <c r="A435" s="154"/>
      <c r="B435" s="155"/>
      <c r="C435" s="190" t="s">
        <v>584</v>
      </c>
      <c r="D435" s="159"/>
      <c r="E435" s="160">
        <v>9.6762499999999996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199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0.399999999999999" outlineLevel="1" x14ac:dyDescent="0.25">
      <c r="A436" s="154"/>
      <c r="B436" s="155"/>
      <c r="C436" s="190" t="s">
        <v>585</v>
      </c>
      <c r="D436" s="159"/>
      <c r="E436" s="160">
        <v>19.763400000000001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199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74">
        <v>72</v>
      </c>
      <c r="B437" s="175" t="s">
        <v>586</v>
      </c>
      <c r="C437" s="189" t="s">
        <v>587</v>
      </c>
      <c r="D437" s="176" t="s">
        <v>194</v>
      </c>
      <c r="E437" s="177">
        <v>29.43965</v>
      </c>
      <c r="F437" s="178"/>
      <c r="G437" s="179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7">
        <v>1.9000000000000001E-4</v>
      </c>
      <c r="O437" s="157">
        <f>ROUND(E437*N437,2)</f>
        <v>0.01</v>
      </c>
      <c r="P437" s="157">
        <v>0</v>
      </c>
      <c r="Q437" s="157">
        <f>ROUND(E437*P437,2)</f>
        <v>0</v>
      </c>
      <c r="R437" s="157"/>
      <c r="S437" s="157" t="s">
        <v>195</v>
      </c>
      <c r="T437" s="157" t="s">
        <v>195</v>
      </c>
      <c r="U437" s="157">
        <v>6.83E-2</v>
      </c>
      <c r="V437" s="157">
        <f>ROUND(E437*U437,2)</f>
        <v>2.0099999999999998</v>
      </c>
      <c r="W437" s="157"/>
      <c r="X437" s="157" t="s">
        <v>196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197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90" t="s">
        <v>588</v>
      </c>
      <c r="D438" s="159"/>
      <c r="E438" s="160">
        <v>29.43965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199</v>
      </c>
      <c r="AH438" s="147">
        <v>5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74">
        <v>73</v>
      </c>
      <c r="B439" s="175" t="s">
        <v>589</v>
      </c>
      <c r="C439" s="189" t="s">
        <v>590</v>
      </c>
      <c r="D439" s="176" t="s">
        <v>194</v>
      </c>
      <c r="E439" s="177">
        <v>42.418999999999997</v>
      </c>
      <c r="F439" s="178"/>
      <c r="G439" s="179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7">
        <v>2.5000000000000001E-2</v>
      </c>
      <c r="O439" s="157">
        <f>ROUND(E439*N439,2)</f>
        <v>1.06</v>
      </c>
      <c r="P439" s="157">
        <v>0</v>
      </c>
      <c r="Q439" s="157">
        <f>ROUND(E439*P439,2)</f>
        <v>0</v>
      </c>
      <c r="R439" s="157"/>
      <c r="S439" s="157" t="s">
        <v>195</v>
      </c>
      <c r="T439" s="157" t="s">
        <v>195</v>
      </c>
      <c r="U439" s="157">
        <v>0.42</v>
      </c>
      <c r="V439" s="157">
        <f>ROUND(E439*U439,2)</f>
        <v>17.82</v>
      </c>
      <c r="W439" s="157"/>
      <c r="X439" s="157" t="s">
        <v>196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197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90" t="s">
        <v>591</v>
      </c>
      <c r="D440" s="159"/>
      <c r="E440" s="160">
        <v>11.035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199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90" t="s">
        <v>592</v>
      </c>
      <c r="D441" s="159"/>
      <c r="E441" s="160">
        <v>9.36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199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90" t="s">
        <v>593</v>
      </c>
      <c r="D442" s="159"/>
      <c r="E442" s="160">
        <v>1.55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199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90" t="s">
        <v>594</v>
      </c>
      <c r="D443" s="159"/>
      <c r="E443" s="160">
        <v>0.91800000000000004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199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90" t="s">
        <v>595</v>
      </c>
      <c r="D444" s="159"/>
      <c r="E444" s="160">
        <v>23.295999999999999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199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90" t="s">
        <v>596</v>
      </c>
      <c r="D445" s="159"/>
      <c r="E445" s="160">
        <v>2.2400000000000002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199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91" t="s">
        <v>284</v>
      </c>
      <c r="D446" s="161"/>
      <c r="E446" s="162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199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92" t="s">
        <v>597</v>
      </c>
      <c r="D447" s="161"/>
      <c r="E447" s="162">
        <v>2.415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199</v>
      </c>
      <c r="AH447" s="147">
        <v>2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92" t="s">
        <v>598</v>
      </c>
      <c r="D448" s="161"/>
      <c r="E448" s="162">
        <v>0.67500000000000004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199</v>
      </c>
      <c r="AH448" s="147">
        <v>2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92" t="s">
        <v>599</v>
      </c>
      <c r="D449" s="161"/>
      <c r="E449" s="162">
        <v>0.54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199</v>
      </c>
      <c r="AH449" s="147">
        <v>2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92" t="s">
        <v>600</v>
      </c>
      <c r="D450" s="161"/>
      <c r="E450" s="162">
        <v>0.54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199</v>
      </c>
      <c r="AH450" s="147">
        <v>2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92" t="s">
        <v>601</v>
      </c>
      <c r="D451" s="161"/>
      <c r="E451" s="162">
        <v>0.54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199</v>
      </c>
      <c r="AH451" s="147">
        <v>2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92" t="s">
        <v>602</v>
      </c>
      <c r="D452" s="161"/>
      <c r="E452" s="162">
        <v>0.54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199</v>
      </c>
      <c r="AH452" s="147">
        <v>2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92" t="s">
        <v>603</v>
      </c>
      <c r="D453" s="161"/>
      <c r="E453" s="162">
        <v>0.54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199</v>
      </c>
      <c r="AH453" s="147">
        <v>2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92" t="s">
        <v>604</v>
      </c>
      <c r="D454" s="161"/>
      <c r="E454" s="162">
        <v>0.54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199</v>
      </c>
      <c r="AH454" s="147">
        <v>2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92" t="s">
        <v>605</v>
      </c>
      <c r="D455" s="161"/>
      <c r="E455" s="162">
        <v>0.54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199</v>
      </c>
      <c r="AH455" s="147">
        <v>2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92" t="s">
        <v>606</v>
      </c>
      <c r="D456" s="161"/>
      <c r="E456" s="162">
        <v>0.54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199</v>
      </c>
      <c r="AH456" s="147">
        <v>2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192" t="s">
        <v>607</v>
      </c>
      <c r="D457" s="161"/>
      <c r="E457" s="162">
        <v>0.54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199</v>
      </c>
      <c r="AH457" s="147">
        <v>2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92" t="s">
        <v>608</v>
      </c>
      <c r="D458" s="161"/>
      <c r="E458" s="162">
        <v>0.36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199</v>
      </c>
      <c r="AH458" s="147">
        <v>2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92" t="s">
        <v>609</v>
      </c>
      <c r="D459" s="161"/>
      <c r="E459" s="162">
        <v>0.36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199</v>
      </c>
      <c r="AH459" s="147">
        <v>2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193" t="s">
        <v>293</v>
      </c>
      <c r="D460" s="163"/>
      <c r="E460" s="164">
        <v>8.67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199</v>
      </c>
      <c r="AH460" s="147">
        <v>3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191" t="s">
        <v>294</v>
      </c>
      <c r="D461" s="161"/>
      <c r="E461" s="162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199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90" t="s">
        <v>610</v>
      </c>
      <c r="D462" s="159"/>
      <c r="E462" s="160">
        <v>-8.67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199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91" t="s">
        <v>284</v>
      </c>
      <c r="D463" s="161"/>
      <c r="E463" s="162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199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92" t="s">
        <v>431</v>
      </c>
      <c r="D464" s="161"/>
      <c r="E464" s="162">
        <v>1.8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199</v>
      </c>
      <c r="AH464" s="147">
        <v>2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54"/>
      <c r="B465" s="155"/>
      <c r="C465" s="192" t="s">
        <v>432</v>
      </c>
      <c r="D465" s="161"/>
      <c r="E465" s="162">
        <v>1.8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199</v>
      </c>
      <c r="AH465" s="147">
        <v>2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192" t="s">
        <v>434</v>
      </c>
      <c r="D466" s="161"/>
      <c r="E466" s="162">
        <v>5.35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199</v>
      </c>
      <c r="AH466" s="147">
        <v>2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54"/>
      <c r="B467" s="155"/>
      <c r="C467" s="192" t="s">
        <v>435</v>
      </c>
      <c r="D467" s="161"/>
      <c r="E467" s="162">
        <v>2.4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199</v>
      </c>
      <c r="AH467" s="147">
        <v>2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192" t="s">
        <v>436</v>
      </c>
      <c r="D468" s="161"/>
      <c r="E468" s="162">
        <v>2.1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199</v>
      </c>
      <c r="AH468" s="147">
        <v>2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93" t="s">
        <v>293</v>
      </c>
      <c r="D469" s="163"/>
      <c r="E469" s="164">
        <v>13.45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199</v>
      </c>
      <c r="AH469" s="147">
        <v>3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91" t="s">
        <v>294</v>
      </c>
      <c r="D470" s="161"/>
      <c r="E470" s="162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199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90" t="s">
        <v>611</v>
      </c>
      <c r="D471" s="159"/>
      <c r="E471" s="160">
        <v>2.69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199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74">
        <v>74</v>
      </c>
      <c r="B472" s="175" t="s">
        <v>612</v>
      </c>
      <c r="C472" s="189" t="s">
        <v>613</v>
      </c>
      <c r="D472" s="176" t="s">
        <v>194</v>
      </c>
      <c r="E472" s="177">
        <v>42.418999999999997</v>
      </c>
      <c r="F472" s="178"/>
      <c r="G472" s="179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7">
        <v>1.9000000000000001E-4</v>
      </c>
      <c r="O472" s="157">
        <f>ROUND(E472*N472,2)</f>
        <v>0.01</v>
      </c>
      <c r="P472" s="157">
        <v>0</v>
      </c>
      <c r="Q472" s="157">
        <f>ROUND(E472*P472,2)</f>
        <v>0</v>
      </c>
      <c r="R472" s="157"/>
      <c r="S472" s="157" t="s">
        <v>195</v>
      </c>
      <c r="T472" s="157" t="s">
        <v>195</v>
      </c>
      <c r="U472" s="157">
        <v>5.1999999999999998E-2</v>
      </c>
      <c r="V472" s="157">
        <f>ROUND(E472*U472,2)</f>
        <v>2.21</v>
      </c>
      <c r="W472" s="157"/>
      <c r="X472" s="157" t="s">
        <v>196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197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90" t="s">
        <v>614</v>
      </c>
      <c r="D473" s="159"/>
      <c r="E473" s="160">
        <v>42.418999999999997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199</v>
      </c>
      <c r="AH473" s="147">
        <v>5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74">
        <v>75</v>
      </c>
      <c r="B474" s="175" t="s">
        <v>615</v>
      </c>
      <c r="C474" s="189" t="s">
        <v>616</v>
      </c>
      <c r="D474" s="176" t="s">
        <v>194</v>
      </c>
      <c r="E474" s="177">
        <v>240.79079999999999</v>
      </c>
      <c r="F474" s="178"/>
      <c r="G474" s="179">
        <f>ROUND(E474*F474,2)</f>
        <v>0</v>
      </c>
      <c r="H474" s="158"/>
      <c r="I474" s="157">
        <f>ROUND(E474*H474,2)</f>
        <v>0</v>
      </c>
      <c r="J474" s="158"/>
      <c r="K474" s="157">
        <f>ROUND(E474*J474,2)</f>
        <v>0</v>
      </c>
      <c r="L474" s="157">
        <v>21</v>
      </c>
      <c r="M474" s="157">
        <f>G474*(1+L474/100)</f>
        <v>0</v>
      </c>
      <c r="N474" s="157">
        <v>5.0000000000000002E-5</v>
      </c>
      <c r="O474" s="157">
        <f>ROUND(E474*N474,2)</f>
        <v>0.01</v>
      </c>
      <c r="P474" s="157">
        <v>0</v>
      </c>
      <c r="Q474" s="157">
        <f>ROUND(E474*P474,2)</f>
        <v>0</v>
      </c>
      <c r="R474" s="157"/>
      <c r="S474" s="157" t="s">
        <v>195</v>
      </c>
      <c r="T474" s="157" t="s">
        <v>195</v>
      </c>
      <c r="U474" s="157">
        <v>7.0000000000000007E-2</v>
      </c>
      <c r="V474" s="157">
        <f>ROUND(E474*U474,2)</f>
        <v>16.86</v>
      </c>
      <c r="W474" s="157"/>
      <c r="X474" s="157" t="s">
        <v>196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197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0.399999999999999" outlineLevel="1" x14ac:dyDescent="0.25">
      <c r="A475" s="154"/>
      <c r="B475" s="155"/>
      <c r="C475" s="190" t="s">
        <v>617</v>
      </c>
      <c r="D475" s="159"/>
      <c r="E475" s="160">
        <v>9.8874999999999993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199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0.399999999999999" outlineLevel="1" x14ac:dyDescent="0.25">
      <c r="A476" s="154"/>
      <c r="B476" s="155"/>
      <c r="C476" s="190" t="s">
        <v>618</v>
      </c>
      <c r="D476" s="159"/>
      <c r="E476" s="160">
        <v>87.504379999999998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199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90" t="s">
        <v>619</v>
      </c>
      <c r="D477" s="159"/>
      <c r="E477" s="160">
        <v>54.347380000000001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199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91" t="s">
        <v>284</v>
      </c>
      <c r="D478" s="161"/>
      <c r="E478" s="162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199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92" t="s">
        <v>620</v>
      </c>
      <c r="D479" s="161"/>
      <c r="E479" s="162">
        <v>6.4394999999999998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199</v>
      </c>
      <c r="AH479" s="147">
        <v>2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0.399999999999999" outlineLevel="1" x14ac:dyDescent="0.25">
      <c r="A480" s="154"/>
      <c r="B480" s="155"/>
      <c r="C480" s="192" t="s">
        <v>621</v>
      </c>
      <c r="D480" s="161"/>
      <c r="E480" s="162">
        <v>6.4394999999999998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199</v>
      </c>
      <c r="AH480" s="147">
        <v>2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0.399999999999999" outlineLevel="1" x14ac:dyDescent="0.25">
      <c r="A481" s="154"/>
      <c r="B481" s="155"/>
      <c r="C481" s="192" t="s">
        <v>622</v>
      </c>
      <c r="D481" s="161"/>
      <c r="E481" s="162">
        <v>6.4394999999999998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199</v>
      </c>
      <c r="AH481" s="147">
        <v>2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0.399999999999999" outlineLevel="1" x14ac:dyDescent="0.25">
      <c r="A482" s="154"/>
      <c r="B482" s="155"/>
      <c r="C482" s="192" t="s">
        <v>623</v>
      </c>
      <c r="D482" s="161"/>
      <c r="E482" s="162">
        <v>6.4394999999999998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199</v>
      </c>
      <c r="AH482" s="147">
        <v>2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92" t="s">
        <v>624</v>
      </c>
      <c r="D483" s="161"/>
      <c r="E483" s="162">
        <v>5.7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199</v>
      </c>
      <c r="AH483" s="147">
        <v>2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192" t="s">
        <v>625</v>
      </c>
      <c r="D484" s="161"/>
      <c r="E484" s="162">
        <v>2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199</v>
      </c>
      <c r="AH484" s="147">
        <v>2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92" t="s">
        <v>626</v>
      </c>
      <c r="D485" s="161"/>
      <c r="E485" s="162">
        <v>0.96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199</v>
      </c>
      <c r="AH485" s="147">
        <v>2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92" t="s">
        <v>627</v>
      </c>
      <c r="D486" s="161"/>
      <c r="E486" s="162">
        <v>0.96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199</v>
      </c>
      <c r="AH486" s="147">
        <v>2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192" t="s">
        <v>628</v>
      </c>
      <c r="D487" s="161"/>
      <c r="E487" s="162">
        <v>0.96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199</v>
      </c>
      <c r="AH487" s="147">
        <v>2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92" t="s">
        <v>629</v>
      </c>
      <c r="D488" s="161"/>
      <c r="E488" s="162">
        <v>0.96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199</v>
      </c>
      <c r="AH488" s="147">
        <v>2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93" t="s">
        <v>293</v>
      </c>
      <c r="D489" s="163"/>
      <c r="E489" s="164">
        <v>37.298000000000002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199</v>
      </c>
      <c r="AH489" s="147">
        <v>3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91" t="s">
        <v>294</v>
      </c>
      <c r="D490" s="161"/>
      <c r="E490" s="162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199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190" t="s">
        <v>630</v>
      </c>
      <c r="D491" s="159"/>
      <c r="E491" s="160">
        <v>-37.298000000000002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199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54"/>
      <c r="B492" s="155"/>
      <c r="C492" s="191" t="s">
        <v>284</v>
      </c>
      <c r="D492" s="161"/>
      <c r="E492" s="162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199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54"/>
      <c r="B493" s="155"/>
      <c r="C493" s="192" t="s">
        <v>417</v>
      </c>
      <c r="D493" s="161"/>
      <c r="E493" s="162">
        <v>7.73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199</v>
      </c>
      <c r="AH493" s="147">
        <v>2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0.399999999999999" outlineLevel="1" x14ac:dyDescent="0.25">
      <c r="A494" s="154"/>
      <c r="B494" s="155"/>
      <c r="C494" s="192" t="s">
        <v>418</v>
      </c>
      <c r="D494" s="161"/>
      <c r="E494" s="162">
        <v>7.73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199</v>
      </c>
      <c r="AH494" s="147">
        <v>2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20.399999999999999" outlineLevel="1" x14ac:dyDescent="0.25">
      <c r="A495" s="154"/>
      <c r="B495" s="155"/>
      <c r="C495" s="192" t="s">
        <v>419</v>
      </c>
      <c r="D495" s="161"/>
      <c r="E495" s="162">
        <v>7.73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199</v>
      </c>
      <c r="AH495" s="147">
        <v>2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20.399999999999999" outlineLevel="1" x14ac:dyDescent="0.25">
      <c r="A496" s="154"/>
      <c r="B496" s="155"/>
      <c r="C496" s="192" t="s">
        <v>420</v>
      </c>
      <c r="D496" s="161"/>
      <c r="E496" s="162">
        <v>7.73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199</v>
      </c>
      <c r="AH496" s="147">
        <v>2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92" t="s">
        <v>421</v>
      </c>
      <c r="D497" s="161"/>
      <c r="E497" s="162">
        <v>6.8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199</v>
      </c>
      <c r="AH497" s="147">
        <v>2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92" t="s">
        <v>430</v>
      </c>
      <c r="D498" s="161"/>
      <c r="E498" s="162">
        <v>5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199</v>
      </c>
      <c r="AH498" s="147">
        <v>2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92" t="s">
        <v>422</v>
      </c>
      <c r="D499" s="161"/>
      <c r="E499" s="162">
        <v>3.8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199</v>
      </c>
      <c r="AH499" s="147">
        <v>2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92" t="s">
        <v>423</v>
      </c>
      <c r="D500" s="161"/>
      <c r="E500" s="162">
        <v>3.8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199</v>
      </c>
      <c r="AH500" s="147">
        <v>2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92" t="s">
        <v>424</v>
      </c>
      <c r="D501" s="161"/>
      <c r="E501" s="162">
        <v>3.8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199</v>
      </c>
      <c r="AH501" s="147">
        <v>2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92" t="s">
        <v>425</v>
      </c>
      <c r="D502" s="161"/>
      <c r="E502" s="162">
        <v>3.8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199</v>
      </c>
      <c r="AH502" s="147">
        <v>2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93" t="s">
        <v>293</v>
      </c>
      <c r="D503" s="163"/>
      <c r="E503" s="164">
        <v>57.92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199</v>
      </c>
      <c r="AH503" s="147">
        <v>3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191" t="s">
        <v>294</v>
      </c>
      <c r="D504" s="161"/>
      <c r="E504" s="162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199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90" t="s">
        <v>631</v>
      </c>
      <c r="D505" s="159"/>
      <c r="E505" s="160">
        <v>11.584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199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20.399999999999999" outlineLevel="1" x14ac:dyDescent="0.25">
      <c r="A506" s="154"/>
      <c r="B506" s="155"/>
      <c r="C506" s="190" t="s">
        <v>632</v>
      </c>
      <c r="D506" s="159"/>
      <c r="E506" s="160">
        <v>50.862900000000003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199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91" t="s">
        <v>284</v>
      </c>
      <c r="D507" s="161"/>
      <c r="E507" s="162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199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92" t="s">
        <v>633</v>
      </c>
      <c r="D508" s="161"/>
      <c r="E508" s="162">
        <v>0.96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199</v>
      </c>
      <c r="AH508" s="147">
        <v>2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92" t="s">
        <v>634</v>
      </c>
      <c r="D509" s="161"/>
      <c r="E509" s="162">
        <v>0.96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199</v>
      </c>
      <c r="AH509" s="147">
        <v>2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92" t="s">
        <v>635</v>
      </c>
      <c r="D510" s="161"/>
      <c r="E510" s="162">
        <v>3.36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199</v>
      </c>
      <c r="AH510" s="147">
        <v>2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192" t="s">
        <v>636</v>
      </c>
      <c r="D511" s="161"/>
      <c r="E511" s="162">
        <v>5.55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199</v>
      </c>
      <c r="AH511" s="147">
        <v>2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54"/>
      <c r="B512" s="155"/>
      <c r="C512" s="192" t="s">
        <v>637</v>
      </c>
      <c r="D512" s="161"/>
      <c r="E512" s="162">
        <v>2.415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199</v>
      </c>
      <c r="AH512" s="147">
        <v>2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193" t="s">
        <v>293</v>
      </c>
      <c r="D513" s="163"/>
      <c r="E513" s="164">
        <v>13.244999999999999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199</v>
      </c>
      <c r="AH513" s="147">
        <v>3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91" t="s">
        <v>294</v>
      </c>
      <c r="D514" s="161"/>
      <c r="E514" s="162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199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90" t="s">
        <v>638</v>
      </c>
      <c r="D515" s="159"/>
      <c r="E515" s="160">
        <v>-13.246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199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91" t="s">
        <v>284</v>
      </c>
      <c r="D516" s="161"/>
      <c r="E516" s="162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199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92" t="s">
        <v>426</v>
      </c>
      <c r="D517" s="161"/>
      <c r="E517" s="162">
        <v>3.8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199</v>
      </c>
      <c r="AH517" s="147">
        <v>2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/>
      <c r="B518" s="155"/>
      <c r="C518" s="192" t="s">
        <v>427</v>
      </c>
      <c r="D518" s="161"/>
      <c r="E518" s="162">
        <v>3.8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199</v>
      </c>
      <c r="AH518" s="147">
        <v>2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92" t="s">
        <v>428</v>
      </c>
      <c r="D519" s="161"/>
      <c r="E519" s="162">
        <v>6.8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199</v>
      </c>
      <c r="AH519" s="147">
        <v>2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192" t="s">
        <v>429</v>
      </c>
      <c r="D520" s="161"/>
      <c r="E520" s="162">
        <v>6.7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199</v>
      </c>
      <c r="AH520" s="147">
        <v>2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92" t="s">
        <v>433</v>
      </c>
      <c r="D521" s="161"/>
      <c r="E521" s="162">
        <v>5.35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199</v>
      </c>
      <c r="AH521" s="147">
        <v>2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93" t="s">
        <v>293</v>
      </c>
      <c r="D522" s="163"/>
      <c r="E522" s="164">
        <v>26.45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199</v>
      </c>
      <c r="AH522" s="147">
        <v>3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91" t="s">
        <v>294</v>
      </c>
      <c r="D523" s="161"/>
      <c r="E523" s="162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199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90" t="s">
        <v>639</v>
      </c>
      <c r="D524" s="159"/>
      <c r="E524" s="160">
        <v>5.29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199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0.399999999999999" outlineLevel="1" x14ac:dyDescent="0.25">
      <c r="A525" s="154"/>
      <c r="B525" s="155"/>
      <c r="C525" s="190" t="s">
        <v>584</v>
      </c>
      <c r="D525" s="159"/>
      <c r="E525" s="160">
        <v>9.6762499999999996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199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20.399999999999999" outlineLevel="1" x14ac:dyDescent="0.25">
      <c r="A526" s="154"/>
      <c r="B526" s="155"/>
      <c r="C526" s="190" t="s">
        <v>585</v>
      </c>
      <c r="D526" s="159"/>
      <c r="E526" s="160">
        <v>19.763400000000001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199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54"/>
      <c r="B527" s="155"/>
      <c r="C527" s="190" t="s">
        <v>591</v>
      </c>
      <c r="D527" s="159"/>
      <c r="E527" s="160">
        <v>11.035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199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190" t="s">
        <v>592</v>
      </c>
      <c r="D528" s="159"/>
      <c r="E528" s="160">
        <v>9.36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199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90" t="s">
        <v>593</v>
      </c>
      <c r="D529" s="159"/>
      <c r="E529" s="160">
        <v>1.55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199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90" t="s">
        <v>594</v>
      </c>
      <c r="D530" s="159"/>
      <c r="E530" s="160">
        <v>0.91800000000000004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199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90" t="s">
        <v>595</v>
      </c>
      <c r="D531" s="159"/>
      <c r="E531" s="160">
        <v>23.295999999999999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199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90" t="s">
        <v>596</v>
      </c>
      <c r="D532" s="159"/>
      <c r="E532" s="160">
        <v>2.2400000000000002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199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91" t="s">
        <v>284</v>
      </c>
      <c r="D533" s="161"/>
      <c r="E533" s="162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199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192" t="s">
        <v>597</v>
      </c>
      <c r="D534" s="161"/>
      <c r="E534" s="162">
        <v>2.415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199</v>
      </c>
      <c r="AH534" s="147">
        <v>2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92" t="s">
        <v>598</v>
      </c>
      <c r="D535" s="161"/>
      <c r="E535" s="162">
        <v>0.67500000000000004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199</v>
      </c>
      <c r="AH535" s="147">
        <v>2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92" t="s">
        <v>599</v>
      </c>
      <c r="D536" s="161"/>
      <c r="E536" s="162">
        <v>0.54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199</v>
      </c>
      <c r="AH536" s="147">
        <v>2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92" t="s">
        <v>600</v>
      </c>
      <c r="D537" s="161"/>
      <c r="E537" s="162">
        <v>0.54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199</v>
      </c>
      <c r="AH537" s="147">
        <v>2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92" t="s">
        <v>601</v>
      </c>
      <c r="D538" s="161"/>
      <c r="E538" s="162">
        <v>0.54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199</v>
      </c>
      <c r="AH538" s="147">
        <v>2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92" t="s">
        <v>602</v>
      </c>
      <c r="D539" s="161"/>
      <c r="E539" s="162">
        <v>0.54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199</v>
      </c>
      <c r="AH539" s="147">
        <v>2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92" t="s">
        <v>603</v>
      </c>
      <c r="D540" s="161"/>
      <c r="E540" s="162">
        <v>0.54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199</v>
      </c>
      <c r="AH540" s="147">
        <v>2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54"/>
      <c r="B541" s="155"/>
      <c r="C541" s="192" t="s">
        <v>604</v>
      </c>
      <c r="D541" s="161"/>
      <c r="E541" s="162">
        <v>0.54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199</v>
      </c>
      <c r="AH541" s="147">
        <v>2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192" t="s">
        <v>605</v>
      </c>
      <c r="D542" s="161"/>
      <c r="E542" s="162">
        <v>0.54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199</v>
      </c>
      <c r="AH542" s="147">
        <v>2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92" t="s">
        <v>606</v>
      </c>
      <c r="D543" s="161"/>
      <c r="E543" s="162">
        <v>0.54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199</v>
      </c>
      <c r="AH543" s="147">
        <v>2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92" t="s">
        <v>607</v>
      </c>
      <c r="D544" s="161"/>
      <c r="E544" s="162">
        <v>0.54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199</v>
      </c>
      <c r="AH544" s="147">
        <v>2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92" t="s">
        <v>608</v>
      </c>
      <c r="D545" s="161"/>
      <c r="E545" s="162">
        <v>0.36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199</v>
      </c>
      <c r="AH545" s="147">
        <v>2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92" t="s">
        <v>609</v>
      </c>
      <c r="D546" s="161"/>
      <c r="E546" s="162">
        <v>0.36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199</v>
      </c>
      <c r="AH546" s="147">
        <v>2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93" t="s">
        <v>293</v>
      </c>
      <c r="D547" s="163"/>
      <c r="E547" s="164">
        <v>8.67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199</v>
      </c>
      <c r="AH547" s="147">
        <v>3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91" t="s">
        <v>294</v>
      </c>
      <c r="D548" s="161"/>
      <c r="E548" s="162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199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54"/>
      <c r="B549" s="155"/>
      <c r="C549" s="190" t="s">
        <v>610</v>
      </c>
      <c r="D549" s="159"/>
      <c r="E549" s="160">
        <v>-8.67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199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91" t="s">
        <v>284</v>
      </c>
      <c r="D550" s="161"/>
      <c r="E550" s="162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199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92" t="s">
        <v>431</v>
      </c>
      <c r="D551" s="161"/>
      <c r="E551" s="162">
        <v>1.8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199</v>
      </c>
      <c r="AH551" s="147">
        <v>2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192" t="s">
        <v>432</v>
      </c>
      <c r="D552" s="161"/>
      <c r="E552" s="162">
        <v>1.8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199</v>
      </c>
      <c r="AH552" s="147">
        <v>2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92" t="s">
        <v>434</v>
      </c>
      <c r="D553" s="161"/>
      <c r="E553" s="162">
        <v>5.35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199</v>
      </c>
      <c r="AH553" s="147">
        <v>2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92" t="s">
        <v>435</v>
      </c>
      <c r="D554" s="161"/>
      <c r="E554" s="162">
        <v>2.4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199</v>
      </c>
      <c r="AH554" s="147">
        <v>2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92" t="s">
        <v>436</v>
      </c>
      <c r="D555" s="161"/>
      <c r="E555" s="162">
        <v>2.1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199</v>
      </c>
      <c r="AH555" s="147">
        <v>2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93" t="s">
        <v>293</v>
      </c>
      <c r="D556" s="163"/>
      <c r="E556" s="164">
        <v>13.45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199</v>
      </c>
      <c r="AH556" s="147">
        <v>3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191" t="s">
        <v>294</v>
      </c>
      <c r="D557" s="161"/>
      <c r="E557" s="162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199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190" t="s">
        <v>611</v>
      </c>
      <c r="D558" s="159"/>
      <c r="E558" s="160">
        <v>2.69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199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74">
        <v>76</v>
      </c>
      <c r="B559" s="175" t="s">
        <v>640</v>
      </c>
      <c r="C559" s="189" t="s">
        <v>641</v>
      </c>
      <c r="D559" s="176" t="s">
        <v>194</v>
      </c>
      <c r="E559" s="177">
        <v>6.15</v>
      </c>
      <c r="F559" s="178"/>
      <c r="G559" s="179">
        <f>ROUND(E559*F559,2)</f>
        <v>0</v>
      </c>
      <c r="H559" s="158"/>
      <c r="I559" s="157">
        <f>ROUND(E559*H559,2)</f>
        <v>0</v>
      </c>
      <c r="J559" s="158"/>
      <c r="K559" s="157">
        <f>ROUND(E559*J559,2)</f>
        <v>0</v>
      </c>
      <c r="L559" s="157">
        <v>21</v>
      </c>
      <c r="M559" s="157">
        <f>G559*(1+L559/100)</f>
        <v>0</v>
      </c>
      <c r="N559" s="157">
        <v>5.5129999999999998E-2</v>
      </c>
      <c r="O559" s="157">
        <f>ROUND(E559*N559,2)</f>
        <v>0.34</v>
      </c>
      <c r="P559" s="157">
        <v>0</v>
      </c>
      <c r="Q559" s="157">
        <f>ROUND(E559*P559,2)</f>
        <v>0</v>
      </c>
      <c r="R559" s="157"/>
      <c r="S559" s="157" t="s">
        <v>195</v>
      </c>
      <c r="T559" s="157" t="s">
        <v>195</v>
      </c>
      <c r="U559" s="157">
        <v>0.44800000000000001</v>
      </c>
      <c r="V559" s="157">
        <f>ROUND(E559*U559,2)</f>
        <v>2.76</v>
      </c>
      <c r="W559" s="157"/>
      <c r="X559" s="157" t="s">
        <v>196</v>
      </c>
      <c r="Y559" s="147"/>
      <c r="Z559" s="147"/>
      <c r="AA559" s="147"/>
      <c r="AB559" s="147"/>
      <c r="AC559" s="147"/>
      <c r="AD559" s="147"/>
      <c r="AE559" s="147"/>
      <c r="AF559" s="147"/>
      <c r="AG559" s="147" t="s">
        <v>197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54"/>
      <c r="B560" s="155"/>
      <c r="C560" s="190" t="s">
        <v>298</v>
      </c>
      <c r="D560" s="159"/>
      <c r="E560" s="160">
        <v>6.15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199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74">
        <v>77</v>
      </c>
      <c r="B561" s="175" t="s">
        <v>642</v>
      </c>
      <c r="C561" s="189" t="s">
        <v>643</v>
      </c>
      <c r="D561" s="176" t="s">
        <v>194</v>
      </c>
      <c r="E561" s="177">
        <v>54.893000000000001</v>
      </c>
      <c r="F561" s="178"/>
      <c r="G561" s="179">
        <f>ROUND(E561*F561,2)</f>
        <v>0</v>
      </c>
      <c r="H561" s="158"/>
      <c r="I561" s="157">
        <f>ROUND(E561*H561,2)</f>
        <v>0</v>
      </c>
      <c r="J561" s="158"/>
      <c r="K561" s="157">
        <f>ROUND(E561*J561,2)</f>
        <v>0</v>
      </c>
      <c r="L561" s="157">
        <v>21</v>
      </c>
      <c r="M561" s="157">
        <f>G561*(1+L561/100)</f>
        <v>0</v>
      </c>
      <c r="N561" s="157">
        <v>4.0000000000000003E-5</v>
      </c>
      <c r="O561" s="157">
        <f>ROUND(E561*N561,2)</f>
        <v>0</v>
      </c>
      <c r="P561" s="157">
        <v>0</v>
      </c>
      <c r="Q561" s="157">
        <f>ROUND(E561*P561,2)</f>
        <v>0</v>
      </c>
      <c r="R561" s="157"/>
      <c r="S561" s="157" t="s">
        <v>195</v>
      </c>
      <c r="T561" s="157" t="s">
        <v>195</v>
      </c>
      <c r="U561" s="157">
        <v>7.8E-2</v>
      </c>
      <c r="V561" s="157">
        <f>ROUND(E561*U561,2)</f>
        <v>4.28</v>
      </c>
      <c r="W561" s="157"/>
      <c r="X561" s="157" t="s">
        <v>196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197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190" t="s">
        <v>395</v>
      </c>
      <c r="D562" s="159"/>
      <c r="E562" s="160">
        <v>6.4394999999999998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199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0.399999999999999" outlineLevel="1" x14ac:dyDescent="0.25">
      <c r="A563" s="154"/>
      <c r="B563" s="155"/>
      <c r="C563" s="190" t="s">
        <v>396</v>
      </c>
      <c r="D563" s="159"/>
      <c r="E563" s="160">
        <v>6.4394999999999998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199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0.399999999999999" outlineLevel="1" x14ac:dyDescent="0.25">
      <c r="A564" s="154"/>
      <c r="B564" s="155"/>
      <c r="C564" s="190" t="s">
        <v>397</v>
      </c>
      <c r="D564" s="159"/>
      <c r="E564" s="160">
        <v>6.4394999999999998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199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0.399999999999999" outlineLevel="1" x14ac:dyDescent="0.25">
      <c r="A565" s="154"/>
      <c r="B565" s="155"/>
      <c r="C565" s="190" t="s">
        <v>398</v>
      </c>
      <c r="D565" s="159"/>
      <c r="E565" s="160">
        <v>6.4394999999999998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199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90" t="s">
        <v>399</v>
      </c>
      <c r="D566" s="159"/>
      <c r="E566" s="160">
        <v>5.7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199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90" t="s">
        <v>400</v>
      </c>
      <c r="D567" s="159"/>
      <c r="E567" s="160">
        <v>0.96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199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90" t="s">
        <v>401</v>
      </c>
      <c r="D568" s="159"/>
      <c r="E568" s="160">
        <v>0.96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199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90" t="s">
        <v>402</v>
      </c>
      <c r="D569" s="159"/>
      <c r="E569" s="160">
        <v>0.96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199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54"/>
      <c r="B570" s="155"/>
      <c r="C570" s="190" t="s">
        <v>403</v>
      </c>
      <c r="D570" s="159"/>
      <c r="E570" s="160">
        <v>0.96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199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190" t="s">
        <v>404</v>
      </c>
      <c r="D571" s="159"/>
      <c r="E571" s="160">
        <v>0.96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199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54"/>
      <c r="B572" s="155"/>
      <c r="C572" s="190" t="s">
        <v>405</v>
      </c>
      <c r="D572" s="159"/>
      <c r="E572" s="160">
        <v>0.96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199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190" t="s">
        <v>406</v>
      </c>
      <c r="D573" s="159"/>
      <c r="E573" s="160">
        <v>3.36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199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90" t="s">
        <v>407</v>
      </c>
      <c r="D574" s="159"/>
      <c r="E574" s="160">
        <v>5.55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199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5">
      <c r="A575" s="154"/>
      <c r="B575" s="155"/>
      <c r="C575" s="190" t="s">
        <v>408</v>
      </c>
      <c r="D575" s="159"/>
      <c r="E575" s="160">
        <v>2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199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54"/>
      <c r="B576" s="155"/>
      <c r="C576" s="190" t="s">
        <v>409</v>
      </c>
      <c r="D576" s="159"/>
      <c r="E576" s="160">
        <v>0.36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199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190" t="s">
        <v>410</v>
      </c>
      <c r="D577" s="159"/>
      <c r="E577" s="160">
        <v>0.36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199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190" t="s">
        <v>411</v>
      </c>
      <c r="D578" s="159"/>
      <c r="E578" s="160">
        <v>2.415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199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90" t="s">
        <v>412</v>
      </c>
      <c r="D579" s="159"/>
      <c r="E579" s="160">
        <v>2.415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199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190" t="s">
        <v>413</v>
      </c>
      <c r="D580" s="159"/>
      <c r="E580" s="160">
        <v>0.67500000000000004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199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54"/>
      <c r="B581" s="155"/>
      <c r="C581" s="190" t="s">
        <v>414</v>
      </c>
      <c r="D581" s="159"/>
      <c r="E581" s="160">
        <v>0.54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199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74">
        <v>78</v>
      </c>
      <c r="B582" s="175" t="s">
        <v>644</v>
      </c>
      <c r="C582" s="189" t="s">
        <v>645</v>
      </c>
      <c r="D582" s="176" t="s">
        <v>194</v>
      </c>
      <c r="E582" s="177">
        <v>9.8874999999999993</v>
      </c>
      <c r="F582" s="178"/>
      <c r="G582" s="179">
        <f>ROUND(E582*F582,2)</f>
        <v>0</v>
      </c>
      <c r="H582" s="158"/>
      <c r="I582" s="157">
        <f>ROUND(E582*H582,2)</f>
        <v>0</v>
      </c>
      <c r="J582" s="158"/>
      <c r="K582" s="157">
        <f>ROUND(E582*J582,2)</f>
        <v>0</v>
      </c>
      <c r="L582" s="157">
        <v>21</v>
      </c>
      <c r="M582" s="157">
        <f>G582*(1+L582/100)</f>
        <v>0</v>
      </c>
      <c r="N582" s="157">
        <v>8.7799999999999996E-3</v>
      </c>
      <c r="O582" s="157">
        <f>ROUND(E582*N582,2)</f>
        <v>0.09</v>
      </c>
      <c r="P582" s="157">
        <v>0</v>
      </c>
      <c r="Q582" s="157">
        <f>ROUND(E582*P582,2)</f>
        <v>0</v>
      </c>
      <c r="R582" s="157"/>
      <c r="S582" s="157" t="s">
        <v>195</v>
      </c>
      <c r="T582" s="157" t="s">
        <v>195</v>
      </c>
      <c r="U582" s="157">
        <v>0.49299999999999999</v>
      </c>
      <c r="V582" s="157">
        <f>ROUND(E582*U582,2)</f>
        <v>4.87</v>
      </c>
      <c r="W582" s="157"/>
      <c r="X582" s="157" t="s">
        <v>196</v>
      </c>
      <c r="Y582" s="147"/>
      <c r="Z582" s="147"/>
      <c r="AA582" s="147"/>
      <c r="AB582" s="147"/>
      <c r="AC582" s="147"/>
      <c r="AD582" s="147"/>
      <c r="AE582" s="147"/>
      <c r="AF582" s="147"/>
      <c r="AG582" s="147" t="s">
        <v>197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0.399999999999999" outlineLevel="1" x14ac:dyDescent="0.25">
      <c r="A583" s="154"/>
      <c r="B583" s="155"/>
      <c r="C583" s="190" t="s">
        <v>617</v>
      </c>
      <c r="D583" s="159"/>
      <c r="E583" s="160">
        <v>9.8874999999999993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199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0.399999999999999" outlineLevel="1" x14ac:dyDescent="0.25">
      <c r="A584" s="174">
        <v>79</v>
      </c>
      <c r="B584" s="175" t="s">
        <v>646</v>
      </c>
      <c r="C584" s="189" t="s">
        <v>647</v>
      </c>
      <c r="D584" s="176" t="s">
        <v>194</v>
      </c>
      <c r="E584" s="177">
        <v>37.616900000000001</v>
      </c>
      <c r="F584" s="178"/>
      <c r="G584" s="179">
        <f>ROUND(E584*F584,2)</f>
        <v>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0</v>
      </c>
      <c r="N584" s="157">
        <v>1.423E-2</v>
      </c>
      <c r="O584" s="157">
        <f>ROUND(E584*N584,2)</f>
        <v>0.54</v>
      </c>
      <c r="P584" s="157">
        <v>0</v>
      </c>
      <c r="Q584" s="157">
        <f>ROUND(E584*P584,2)</f>
        <v>0</v>
      </c>
      <c r="R584" s="157"/>
      <c r="S584" s="157" t="s">
        <v>195</v>
      </c>
      <c r="T584" s="157" t="s">
        <v>195</v>
      </c>
      <c r="U584" s="157">
        <v>1.2558</v>
      </c>
      <c r="V584" s="157">
        <f>ROUND(E584*U584,2)</f>
        <v>47.24</v>
      </c>
      <c r="W584" s="157"/>
      <c r="X584" s="157" t="s">
        <v>196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197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0.399999999999999" outlineLevel="1" x14ac:dyDescent="0.25">
      <c r="A585" s="154"/>
      <c r="B585" s="155"/>
      <c r="C585" s="190" t="s">
        <v>632</v>
      </c>
      <c r="D585" s="159"/>
      <c r="E585" s="160">
        <v>50.862900000000003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199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191" t="s">
        <v>284</v>
      </c>
      <c r="D586" s="161"/>
      <c r="E586" s="162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199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192" t="s">
        <v>633</v>
      </c>
      <c r="D587" s="161"/>
      <c r="E587" s="162">
        <v>0.96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199</v>
      </c>
      <c r="AH587" s="147">
        <v>2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192" t="s">
        <v>634</v>
      </c>
      <c r="D588" s="161"/>
      <c r="E588" s="162">
        <v>0.96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199</v>
      </c>
      <c r="AH588" s="147">
        <v>2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92" t="s">
        <v>635</v>
      </c>
      <c r="D589" s="161"/>
      <c r="E589" s="162">
        <v>3.36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199</v>
      </c>
      <c r="AH589" s="147">
        <v>2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92" t="s">
        <v>636</v>
      </c>
      <c r="D590" s="161"/>
      <c r="E590" s="162">
        <v>5.55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199</v>
      </c>
      <c r="AH590" s="147">
        <v>2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92" t="s">
        <v>637</v>
      </c>
      <c r="D591" s="161"/>
      <c r="E591" s="162">
        <v>2.415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199</v>
      </c>
      <c r="AH591" s="147">
        <v>2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193" t="s">
        <v>293</v>
      </c>
      <c r="D592" s="163"/>
      <c r="E592" s="164">
        <v>13.244999999999999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199</v>
      </c>
      <c r="AH592" s="147">
        <v>3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5">
      <c r="A593" s="154"/>
      <c r="B593" s="155"/>
      <c r="C593" s="191" t="s">
        <v>294</v>
      </c>
      <c r="D593" s="161"/>
      <c r="E593" s="162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199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54"/>
      <c r="B594" s="155"/>
      <c r="C594" s="190" t="s">
        <v>638</v>
      </c>
      <c r="D594" s="159"/>
      <c r="E594" s="160">
        <v>-13.246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199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30.6" outlineLevel="1" x14ac:dyDescent="0.25">
      <c r="A595" s="174">
        <v>80</v>
      </c>
      <c r="B595" s="175" t="s">
        <v>648</v>
      </c>
      <c r="C595" s="189" t="s">
        <v>649</v>
      </c>
      <c r="D595" s="176" t="s">
        <v>194</v>
      </c>
      <c r="E595" s="177">
        <v>104.55374999999999</v>
      </c>
      <c r="F595" s="178"/>
      <c r="G595" s="179">
        <f>ROUND(E595*F595,2)</f>
        <v>0</v>
      </c>
      <c r="H595" s="158"/>
      <c r="I595" s="157">
        <f>ROUND(E595*H595,2)</f>
        <v>0</v>
      </c>
      <c r="J595" s="158"/>
      <c r="K595" s="157">
        <f>ROUND(E595*J595,2)</f>
        <v>0</v>
      </c>
      <c r="L595" s="157">
        <v>21</v>
      </c>
      <c r="M595" s="157">
        <f>G595*(1+L595/100)</f>
        <v>0</v>
      </c>
      <c r="N595" s="157">
        <v>4.3400000000000001E-2</v>
      </c>
      <c r="O595" s="157">
        <f>ROUND(E595*N595,2)</f>
        <v>4.54</v>
      </c>
      <c r="P595" s="157">
        <v>0</v>
      </c>
      <c r="Q595" s="157">
        <f>ROUND(E595*P595,2)</f>
        <v>0</v>
      </c>
      <c r="R595" s="157"/>
      <c r="S595" s="157" t="s">
        <v>195</v>
      </c>
      <c r="T595" s="157" t="s">
        <v>574</v>
      </c>
      <c r="U595" s="157">
        <v>3.2269999999999999</v>
      </c>
      <c r="V595" s="157">
        <f>ROUND(E595*U595,2)</f>
        <v>337.39</v>
      </c>
      <c r="W595" s="157"/>
      <c r="X595" s="157" t="s">
        <v>196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197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0.399999999999999" outlineLevel="1" x14ac:dyDescent="0.25">
      <c r="A596" s="154"/>
      <c r="B596" s="155"/>
      <c r="C596" s="190" t="s">
        <v>618</v>
      </c>
      <c r="D596" s="159"/>
      <c r="E596" s="160">
        <v>87.504379999999998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199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54"/>
      <c r="B597" s="155"/>
      <c r="C597" s="190" t="s">
        <v>619</v>
      </c>
      <c r="D597" s="159"/>
      <c r="E597" s="160">
        <v>54.347380000000001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199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191" t="s">
        <v>284</v>
      </c>
      <c r="D598" s="161"/>
      <c r="E598" s="162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199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54"/>
      <c r="B599" s="155"/>
      <c r="C599" s="192" t="s">
        <v>620</v>
      </c>
      <c r="D599" s="161"/>
      <c r="E599" s="162">
        <v>6.4394999999999998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199</v>
      </c>
      <c r="AH599" s="147">
        <v>2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ht="20.399999999999999" outlineLevel="1" x14ac:dyDescent="0.25">
      <c r="A600" s="154"/>
      <c r="B600" s="155"/>
      <c r="C600" s="192" t="s">
        <v>621</v>
      </c>
      <c r="D600" s="161"/>
      <c r="E600" s="162">
        <v>6.4394999999999998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199</v>
      </c>
      <c r="AH600" s="147">
        <v>2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0.399999999999999" outlineLevel="1" x14ac:dyDescent="0.25">
      <c r="A601" s="154"/>
      <c r="B601" s="155"/>
      <c r="C601" s="192" t="s">
        <v>622</v>
      </c>
      <c r="D601" s="161"/>
      <c r="E601" s="162">
        <v>6.4394999999999998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199</v>
      </c>
      <c r="AH601" s="147">
        <v>2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ht="20.399999999999999" outlineLevel="1" x14ac:dyDescent="0.25">
      <c r="A602" s="154"/>
      <c r="B602" s="155"/>
      <c r="C602" s="192" t="s">
        <v>623</v>
      </c>
      <c r="D602" s="161"/>
      <c r="E602" s="162">
        <v>6.4394999999999998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199</v>
      </c>
      <c r="AH602" s="147">
        <v>2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54"/>
      <c r="B603" s="155"/>
      <c r="C603" s="192" t="s">
        <v>624</v>
      </c>
      <c r="D603" s="161"/>
      <c r="E603" s="162">
        <v>5.7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199</v>
      </c>
      <c r="AH603" s="147">
        <v>2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54"/>
      <c r="B604" s="155"/>
      <c r="C604" s="192" t="s">
        <v>625</v>
      </c>
      <c r="D604" s="161"/>
      <c r="E604" s="162">
        <v>2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199</v>
      </c>
      <c r="AH604" s="147">
        <v>2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54"/>
      <c r="B605" s="155"/>
      <c r="C605" s="192" t="s">
        <v>626</v>
      </c>
      <c r="D605" s="161"/>
      <c r="E605" s="162">
        <v>0.96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199</v>
      </c>
      <c r="AH605" s="147">
        <v>2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54"/>
      <c r="B606" s="155"/>
      <c r="C606" s="192" t="s">
        <v>627</v>
      </c>
      <c r="D606" s="161"/>
      <c r="E606" s="162">
        <v>0.96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199</v>
      </c>
      <c r="AH606" s="147">
        <v>2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54"/>
      <c r="B607" s="155"/>
      <c r="C607" s="192" t="s">
        <v>628</v>
      </c>
      <c r="D607" s="161"/>
      <c r="E607" s="162">
        <v>0.96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199</v>
      </c>
      <c r="AH607" s="147">
        <v>2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54"/>
      <c r="B608" s="155"/>
      <c r="C608" s="192" t="s">
        <v>629</v>
      </c>
      <c r="D608" s="161"/>
      <c r="E608" s="162">
        <v>0.96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199</v>
      </c>
      <c r="AH608" s="147">
        <v>2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54"/>
      <c r="B609" s="155"/>
      <c r="C609" s="193" t="s">
        <v>293</v>
      </c>
      <c r="D609" s="163"/>
      <c r="E609" s="164">
        <v>37.298000000000002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199</v>
      </c>
      <c r="AH609" s="147">
        <v>3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54"/>
      <c r="B610" s="155"/>
      <c r="C610" s="191" t="s">
        <v>294</v>
      </c>
      <c r="D610" s="161"/>
      <c r="E610" s="162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199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5">
      <c r="A611" s="154"/>
      <c r="B611" s="155"/>
      <c r="C611" s="190" t="s">
        <v>630</v>
      </c>
      <c r="D611" s="159"/>
      <c r="E611" s="160">
        <v>-37.298000000000002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199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74">
        <v>81</v>
      </c>
      <c r="B612" s="175" t="s">
        <v>650</v>
      </c>
      <c r="C612" s="189" t="s">
        <v>651</v>
      </c>
      <c r="D612" s="176" t="s">
        <v>194</v>
      </c>
      <c r="E612" s="177">
        <v>4.1779999999999999</v>
      </c>
      <c r="F612" s="178"/>
      <c r="G612" s="179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7">
        <v>9.7300000000000008E-3</v>
      </c>
      <c r="O612" s="157">
        <f>ROUND(E612*N612,2)</f>
        <v>0.04</v>
      </c>
      <c r="P612" s="157">
        <v>0</v>
      </c>
      <c r="Q612" s="157">
        <f>ROUND(E612*P612,2)</f>
        <v>0</v>
      </c>
      <c r="R612" s="157"/>
      <c r="S612" s="157" t="s">
        <v>195</v>
      </c>
      <c r="T612" s="157" t="s">
        <v>195</v>
      </c>
      <c r="U612" s="157">
        <v>1.5620000000000001</v>
      </c>
      <c r="V612" s="157">
        <f>ROUND(E612*U612,2)</f>
        <v>6.53</v>
      </c>
      <c r="W612" s="157"/>
      <c r="X612" s="157" t="s">
        <v>196</v>
      </c>
      <c r="Y612" s="147"/>
      <c r="Z612" s="147"/>
      <c r="AA612" s="147"/>
      <c r="AB612" s="147"/>
      <c r="AC612" s="147"/>
      <c r="AD612" s="147"/>
      <c r="AE612" s="147"/>
      <c r="AF612" s="147"/>
      <c r="AG612" s="147" t="s">
        <v>197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54"/>
      <c r="B613" s="155"/>
      <c r="C613" s="191" t="s">
        <v>284</v>
      </c>
      <c r="D613" s="161"/>
      <c r="E613" s="162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199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54"/>
      <c r="B614" s="155"/>
      <c r="C614" s="192" t="s">
        <v>652</v>
      </c>
      <c r="D614" s="161"/>
      <c r="E614" s="162">
        <v>3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199</v>
      </c>
      <c r="AH614" s="147">
        <v>2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5">
      <c r="A615" s="154"/>
      <c r="B615" s="155"/>
      <c r="C615" s="192" t="s">
        <v>653</v>
      </c>
      <c r="D615" s="161"/>
      <c r="E615" s="162">
        <v>0.6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199</v>
      </c>
      <c r="AH615" s="147">
        <v>2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5">
      <c r="A616" s="154"/>
      <c r="B616" s="155"/>
      <c r="C616" s="192" t="s">
        <v>654</v>
      </c>
      <c r="D616" s="161"/>
      <c r="E616" s="162">
        <v>0.6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199</v>
      </c>
      <c r="AH616" s="147">
        <v>2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5">
      <c r="A617" s="154"/>
      <c r="B617" s="155"/>
      <c r="C617" s="192" t="s">
        <v>655</v>
      </c>
      <c r="D617" s="161"/>
      <c r="E617" s="162">
        <v>0.6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199</v>
      </c>
      <c r="AH617" s="147">
        <v>2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5">
      <c r="A618" s="154"/>
      <c r="B618" s="155"/>
      <c r="C618" s="192" t="s">
        <v>656</v>
      </c>
      <c r="D618" s="161"/>
      <c r="E618" s="162">
        <v>0.6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199</v>
      </c>
      <c r="AH618" s="147">
        <v>2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54"/>
      <c r="B619" s="155"/>
      <c r="C619" s="192" t="s">
        <v>657</v>
      </c>
      <c r="D619" s="161"/>
      <c r="E619" s="162">
        <v>0.6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199</v>
      </c>
      <c r="AH619" s="147">
        <v>2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54"/>
      <c r="B620" s="155"/>
      <c r="C620" s="192" t="s">
        <v>658</v>
      </c>
      <c r="D620" s="161"/>
      <c r="E620" s="162">
        <v>0.6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199</v>
      </c>
      <c r="AH620" s="147">
        <v>2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5">
      <c r="A621" s="154"/>
      <c r="B621" s="155"/>
      <c r="C621" s="192" t="s">
        <v>659</v>
      </c>
      <c r="D621" s="161"/>
      <c r="E621" s="162">
        <v>3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199</v>
      </c>
      <c r="AH621" s="147">
        <v>2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54"/>
      <c r="B622" s="155"/>
      <c r="C622" s="192" t="s">
        <v>660</v>
      </c>
      <c r="D622" s="161"/>
      <c r="E622" s="162">
        <v>1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199</v>
      </c>
      <c r="AH622" s="147">
        <v>2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5">
      <c r="A623" s="154"/>
      <c r="B623" s="155"/>
      <c r="C623" s="192" t="s">
        <v>661</v>
      </c>
      <c r="D623" s="161"/>
      <c r="E623" s="162">
        <v>0.6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199</v>
      </c>
      <c r="AH623" s="147">
        <v>2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5">
      <c r="A624" s="154"/>
      <c r="B624" s="155"/>
      <c r="C624" s="192" t="s">
        <v>662</v>
      </c>
      <c r="D624" s="161"/>
      <c r="E624" s="162">
        <v>0.6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199</v>
      </c>
      <c r="AH624" s="147">
        <v>2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5">
      <c r="A625" s="154"/>
      <c r="B625" s="155"/>
      <c r="C625" s="192" t="s">
        <v>663</v>
      </c>
      <c r="D625" s="161"/>
      <c r="E625" s="162">
        <v>0.9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199</v>
      </c>
      <c r="AH625" s="147">
        <v>2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5">
      <c r="A626" s="154"/>
      <c r="B626" s="155"/>
      <c r="C626" s="192" t="s">
        <v>664</v>
      </c>
      <c r="D626" s="161"/>
      <c r="E626" s="162">
        <v>0.9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7"/>
      <c r="Z626" s="147"/>
      <c r="AA626" s="147"/>
      <c r="AB626" s="147"/>
      <c r="AC626" s="147"/>
      <c r="AD626" s="147"/>
      <c r="AE626" s="147"/>
      <c r="AF626" s="147"/>
      <c r="AG626" s="147" t="s">
        <v>199</v>
      </c>
      <c r="AH626" s="147">
        <v>2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20.399999999999999" outlineLevel="1" x14ac:dyDescent="0.25">
      <c r="A627" s="154"/>
      <c r="B627" s="155"/>
      <c r="C627" s="192" t="s">
        <v>665</v>
      </c>
      <c r="D627" s="161"/>
      <c r="E627" s="162">
        <v>2.4300000000000002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199</v>
      </c>
      <c r="AH627" s="147">
        <v>2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ht="20.399999999999999" outlineLevel="1" x14ac:dyDescent="0.25">
      <c r="A628" s="154"/>
      <c r="B628" s="155"/>
      <c r="C628" s="192" t="s">
        <v>666</v>
      </c>
      <c r="D628" s="161"/>
      <c r="E628" s="162">
        <v>2.4300000000000002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199</v>
      </c>
      <c r="AH628" s="147">
        <v>2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0.399999999999999" outlineLevel="1" x14ac:dyDescent="0.25">
      <c r="A629" s="154"/>
      <c r="B629" s="155"/>
      <c r="C629" s="192" t="s">
        <v>667</v>
      </c>
      <c r="D629" s="161"/>
      <c r="E629" s="162">
        <v>2.4300000000000002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199</v>
      </c>
      <c r="AH629" s="147">
        <v>2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54"/>
      <c r="B630" s="155"/>
      <c r="C630" s="193" t="s">
        <v>293</v>
      </c>
      <c r="D630" s="163"/>
      <c r="E630" s="164">
        <v>20.89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199</v>
      </c>
      <c r="AH630" s="147">
        <v>3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5">
      <c r="A631" s="154"/>
      <c r="B631" s="155"/>
      <c r="C631" s="191" t="s">
        <v>294</v>
      </c>
      <c r="D631" s="161"/>
      <c r="E631" s="162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199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5">
      <c r="A632" s="154"/>
      <c r="B632" s="155"/>
      <c r="C632" s="190" t="s">
        <v>668</v>
      </c>
      <c r="D632" s="159"/>
      <c r="E632" s="160">
        <v>4.1779999999999999</v>
      </c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199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5">
      <c r="A633" s="174">
        <v>82</v>
      </c>
      <c r="B633" s="175" t="s">
        <v>669</v>
      </c>
      <c r="C633" s="189" t="s">
        <v>670</v>
      </c>
      <c r="D633" s="176" t="s">
        <v>194</v>
      </c>
      <c r="E633" s="177">
        <v>5.29</v>
      </c>
      <c r="F633" s="178"/>
      <c r="G633" s="179">
        <f>ROUND(E633*F633,2)</f>
        <v>0</v>
      </c>
      <c r="H633" s="158"/>
      <c r="I633" s="157">
        <f>ROUND(E633*H633,2)</f>
        <v>0</v>
      </c>
      <c r="J633" s="158"/>
      <c r="K633" s="157">
        <f>ROUND(E633*J633,2)</f>
        <v>0</v>
      </c>
      <c r="L633" s="157">
        <v>21</v>
      </c>
      <c r="M633" s="157">
        <f>G633*(1+L633/100)</f>
        <v>0</v>
      </c>
      <c r="N633" s="157">
        <v>1.1690000000000001E-2</v>
      </c>
      <c r="O633" s="157">
        <f>ROUND(E633*N633,2)</f>
        <v>0.06</v>
      </c>
      <c r="P633" s="157">
        <v>0</v>
      </c>
      <c r="Q633" s="157">
        <f>ROUND(E633*P633,2)</f>
        <v>0</v>
      </c>
      <c r="R633" s="157"/>
      <c r="S633" s="157" t="s">
        <v>195</v>
      </c>
      <c r="T633" s="157" t="s">
        <v>195</v>
      </c>
      <c r="U633" s="157">
        <v>2.19</v>
      </c>
      <c r="V633" s="157">
        <f>ROUND(E633*U633,2)</f>
        <v>11.59</v>
      </c>
      <c r="W633" s="157"/>
      <c r="X633" s="157" t="s">
        <v>196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197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5">
      <c r="A634" s="154"/>
      <c r="B634" s="155"/>
      <c r="C634" s="191" t="s">
        <v>284</v>
      </c>
      <c r="D634" s="161"/>
      <c r="E634" s="162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199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5">
      <c r="A635" s="154"/>
      <c r="B635" s="155"/>
      <c r="C635" s="192" t="s">
        <v>426</v>
      </c>
      <c r="D635" s="161"/>
      <c r="E635" s="162">
        <v>3.8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199</v>
      </c>
      <c r="AH635" s="147">
        <v>2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5">
      <c r="A636" s="154"/>
      <c r="B636" s="155"/>
      <c r="C636" s="192" t="s">
        <v>427</v>
      </c>
      <c r="D636" s="161"/>
      <c r="E636" s="162">
        <v>3.8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199</v>
      </c>
      <c r="AH636" s="147">
        <v>2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5">
      <c r="A637" s="154"/>
      <c r="B637" s="155"/>
      <c r="C637" s="192" t="s">
        <v>428</v>
      </c>
      <c r="D637" s="161"/>
      <c r="E637" s="162">
        <v>6.8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199</v>
      </c>
      <c r="AH637" s="147">
        <v>2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5">
      <c r="A638" s="154"/>
      <c r="B638" s="155"/>
      <c r="C638" s="192" t="s">
        <v>429</v>
      </c>
      <c r="D638" s="161"/>
      <c r="E638" s="162">
        <v>6.7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199</v>
      </c>
      <c r="AH638" s="147">
        <v>2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5">
      <c r="A639" s="154"/>
      <c r="B639" s="155"/>
      <c r="C639" s="192" t="s">
        <v>433</v>
      </c>
      <c r="D639" s="161"/>
      <c r="E639" s="162">
        <v>5.35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199</v>
      </c>
      <c r="AH639" s="147">
        <v>2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5">
      <c r="A640" s="154"/>
      <c r="B640" s="155"/>
      <c r="C640" s="193" t="s">
        <v>293</v>
      </c>
      <c r="D640" s="163"/>
      <c r="E640" s="164">
        <v>26.45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199</v>
      </c>
      <c r="AH640" s="147">
        <v>3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5">
      <c r="A641" s="154"/>
      <c r="B641" s="155"/>
      <c r="C641" s="191" t="s">
        <v>294</v>
      </c>
      <c r="D641" s="161"/>
      <c r="E641" s="162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199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54"/>
      <c r="B642" s="155"/>
      <c r="C642" s="190" t="s">
        <v>639</v>
      </c>
      <c r="D642" s="159"/>
      <c r="E642" s="160">
        <v>5.29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199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5">
      <c r="A643" s="174">
        <v>83</v>
      </c>
      <c r="B643" s="175" t="s">
        <v>671</v>
      </c>
      <c r="C643" s="189" t="s">
        <v>672</v>
      </c>
      <c r="D643" s="176" t="s">
        <v>194</v>
      </c>
      <c r="E643" s="177">
        <v>11.584</v>
      </c>
      <c r="F643" s="178"/>
      <c r="G643" s="179">
        <f>ROUND(E643*F643,2)</f>
        <v>0</v>
      </c>
      <c r="H643" s="158"/>
      <c r="I643" s="157">
        <f>ROUND(E643*H643,2)</f>
        <v>0</v>
      </c>
      <c r="J643" s="158"/>
      <c r="K643" s="157">
        <f>ROUND(E643*J643,2)</f>
        <v>0</v>
      </c>
      <c r="L643" s="157">
        <v>21</v>
      </c>
      <c r="M643" s="157">
        <f>G643*(1+L643/100)</f>
        <v>0</v>
      </c>
      <c r="N643" s="157">
        <v>8.0300000000000007E-3</v>
      </c>
      <c r="O643" s="157">
        <f>ROUND(E643*N643,2)</f>
        <v>0.09</v>
      </c>
      <c r="P643" s="157">
        <v>0</v>
      </c>
      <c r="Q643" s="157">
        <f>ROUND(E643*P643,2)</f>
        <v>0</v>
      </c>
      <c r="R643" s="157"/>
      <c r="S643" s="157" t="s">
        <v>195</v>
      </c>
      <c r="T643" s="157" t="s">
        <v>195</v>
      </c>
      <c r="U643" s="157">
        <v>1.61</v>
      </c>
      <c r="V643" s="157">
        <f>ROUND(E643*U643,2)</f>
        <v>18.649999999999999</v>
      </c>
      <c r="W643" s="157"/>
      <c r="X643" s="157" t="s">
        <v>196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197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5">
      <c r="A644" s="154"/>
      <c r="B644" s="155"/>
      <c r="C644" s="191" t="s">
        <v>284</v>
      </c>
      <c r="D644" s="161"/>
      <c r="E644" s="162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199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5">
      <c r="A645" s="154"/>
      <c r="B645" s="155"/>
      <c r="C645" s="192" t="s">
        <v>417</v>
      </c>
      <c r="D645" s="161"/>
      <c r="E645" s="162">
        <v>7.73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199</v>
      </c>
      <c r="AH645" s="147">
        <v>2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20.399999999999999" outlineLevel="1" x14ac:dyDescent="0.25">
      <c r="A646" s="154"/>
      <c r="B646" s="155"/>
      <c r="C646" s="192" t="s">
        <v>418</v>
      </c>
      <c r="D646" s="161"/>
      <c r="E646" s="162">
        <v>7.73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199</v>
      </c>
      <c r="AH646" s="147">
        <v>2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0.399999999999999" outlineLevel="1" x14ac:dyDescent="0.25">
      <c r="A647" s="154"/>
      <c r="B647" s="155"/>
      <c r="C647" s="192" t="s">
        <v>419</v>
      </c>
      <c r="D647" s="161"/>
      <c r="E647" s="162">
        <v>7.73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199</v>
      </c>
      <c r="AH647" s="147">
        <v>2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0.399999999999999" outlineLevel="1" x14ac:dyDescent="0.25">
      <c r="A648" s="154"/>
      <c r="B648" s="155"/>
      <c r="C648" s="192" t="s">
        <v>420</v>
      </c>
      <c r="D648" s="161"/>
      <c r="E648" s="162">
        <v>7.73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199</v>
      </c>
      <c r="AH648" s="147">
        <v>2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5">
      <c r="A649" s="154"/>
      <c r="B649" s="155"/>
      <c r="C649" s="192" t="s">
        <v>421</v>
      </c>
      <c r="D649" s="161"/>
      <c r="E649" s="162">
        <v>6.8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199</v>
      </c>
      <c r="AH649" s="147">
        <v>2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5">
      <c r="A650" s="154"/>
      <c r="B650" s="155"/>
      <c r="C650" s="192" t="s">
        <v>430</v>
      </c>
      <c r="D650" s="161"/>
      <c r="E650" s="162">
        <v>5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199</v>
      </c>
      <c r="AH650" s="147">
        <v>2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5">
      <c r="A651" s="154"/>
      <c r="B651" s="155"/>
      <c r="C651" s="192" t="s">
        <v>422</v>
      </c>
      <c r="D651" s="161"/>
      <c r="E651" s="162">
        <v>3.8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199</v>
      </c>
      <c r="AH651" s="147">
        <v>2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5">
      <c r="A652" s="154"/>
      <c r="B652" s="155"/>
      <c r="C652" s="192" t="s">
        <v>423</v>
      </c>
      <c r="D652" s="161"/>
      <c r="E652" s="162">
        <v>3.8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199</v>
      </c>
      <c r="AH652" s="147">
        <v>2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5">
      <c r="A653" s="154"/>
      <c r="B653" s="155"/>
      <c r="C653" s="192" t="s">
        <v>424</v>
      </c>
      <c r="D653" s="161"/>
      <c r="E653" s="162">
        <v>3.8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199</v>
      </c>
      <c r="AH653" s="147">
        <v>2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5">
      <c r="A654" s="154"/>
      <c r="B654" s="155"/>
      <c r="C654" s="192" t="s">
        <v>425</v>
      </c>
      <c r="D654" s="161"/>
      <c r="E654" s="162">
        <v>3.8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199</v>
      </c>
      <c r="AH654" s="147">
        <v>2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5">
      <c r="A655" s="154"/>
      <c r="B655" s="155"/>
      <c r="C655" s="193" t="s">
        <v>293</v>
      </c>
      <c r="D655" s="163"/>
      <c r="E655" s="164">
        <v>57.92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199</v>
      </c>
      <c r="AH655" s="147">
        <v>3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54"/>
      <c r="B656" s="155"/>
      <c r="C656" s="191" t="s">
        <v>294</v>
      </c>
      <c r="D656" s="161"/>
      <c r="E656" s="162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199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5">
      <c r="A657" s="154"/>
      <c r="B657" s="155"/>
      <c r="C657" s="190" t="s">
        <v>631</v>
      </c>
      <c r="D657" s="159"/>
      <c r="E657" s="160">
        <v>11.584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199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5">
      <c r="A658" s="174">
        <v>84</v>
      </c>
      <c r="B658" s="175" t="s">
        <v>564</v>
      </c>
      <c r="C658" s="189" t="s">
        <v>565</v>
      </c>
      <c r="D658" s="176" t="s">
        <v>194</v>
      </c>
      <c r="E658" s="177">
        <v>37.616900000000001</v>
      </c>
      <c r="F658" s="178"/>
      <c r="G658" s="179">
        <f>ROUND(E658*F658,2)</f>
        <v>0</v>
      </c>
      <c r="H658" s="158"/>
      <c r="I658" s="157">
        <f>ROUND(E658*H658,2)</f>
        <v>0</v>
      </c>
      <c r="J658" s="158"/>
      <c r="K658" s="157">
        <f>ROUND(E658*J658,2)</f>
        <v>0</v>
      </c>
      <c r="L658" s="157">
        <v>21</v>
      </c>
      <c r="M658" s="157">
        <f>G658*(1+L658/100)</f>
        <v>0</v>
      </c>
      <c r="N658" s="157">
        <v>0</v>
      </c>
      <c r="O658" s="157">
        <f>ROUND(E658*N658,2)</f>
        <v>0</v>
      </c>
      <c r="P658" s="157">
        <v>0</v>
      </c>
      <c r="Q658" s="157">
        <f>ROUND(E658*P658,2)</f>
        <v>0</v>
      </c>
      <c r="R658" s="157"/>
      <c r="S658" s="157" t="s">
        <v>195</v>
      </c>
      <c r="T658" s="157" t="s">
        <v>195</v>
      </c>
      <c r="U658" s="157">
        <v>6.0000000000000001E-3</v>
      </c>
      <c r="V658" s="157">
        <f>ROUND(E658*U658,2)</f>
        <v>0.23</v>
      </c>
      <c r="W658" s="157"/>
      <c r="X658" s="157" t="s">
        <v>196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197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5">
      <c r="A659" s="154"/>
      <c r="B659" s="155"/>
      <c r="C659" s="190" t="s">
        <v>673</v>
      </c>
      <c r="D659" s="159"/>
      <c r="E659" s="160">
        <v>37.616900000000001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199</v>
      </c>
      <c r="AH659" s="147">
        <v>5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5">
      <c r="A660" s="174">
        <v>85</v>
      </c>
      <c r="B660" s="175" t="s">
        <v>674</v>
      </c>
      <c r="C660" s="189" t="s">
        <v>675</v>
      </c>
      <c r="D660" s="176" t="s">
        <v>232</v>
      </c>
      <c r="E660" s="177">
        <v>33.805</v>
      </c>
      <c r="F660" s="178"/>
      <c r="G660" s="179">
        <f>ROUND(E660*F660,2)</f>
        <v>0</v>
      </c>
      <c r="H660" s="158"/>
      <c r="I660" s="157">
        <f>ROUND(E660*H660,2)</f>
        <v>0</v>
      </c>
      <c r="J660" s="158"/>
      <c r="K660" s="157">
        <f>ROUND(E660*J660,2)</f>
        <v>0</v>
      </c>
      <c r="L660" s="157">
        <v>21</v>
      </c>
      <c r="M660" s="157">
        <f>G660*(1+L660/100)</f>
        <v>0</v>
      </c>
      <c r="N660" s="157">
        <v>4.4000000000000002E-4</v>
      </c>
      <c r="O660" s="157">
        <f>ROUND(E660*N660,2)</f>
        <v>0.01</v>
      </c>
      <c r="P660" s="157">
        <v>0</v>
      </c>
      <c r="Q660" s="157">
        <f>ROUND(E660*P660,2)</f>
        <v>0</v>
      </c>
      <c r="R660" s="157"/>
      <c r="S660" s="157" t="s">
        <v>195</v>
      </c>
      <c r="T660" s="157" t="s">
        <v>195</v>
      </c>
      <c r="U660" s="157">
        <v>0.32</v>
      </c>
      <c r="V660" s="157">
        <f>ROUND(E660*U660,2)</f>
        <v>10.82</v>
      </c>
      <c r="W660" s="157"/>
      <c r="X660" s="157" t="s">
        <v>196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197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0.399999999999999" outlineLevel="1" x14ac:dyDescent="0.25">
      <c r="A661" s="154"/>
      <c r="B661" s="155"/>
      <c r="C661" s="190" t="s">
        <v>676</v>
      </c>
      <c r="D661" s="159"/>
      <c r="E661" s="160">
        <v>19.774999999999999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199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5">
      <c r="A662" s="154"/>
      <c r="B662" s="155"/>
      <c r="C662" s="190" t="s">
        <v>677</v>
      </c>
      <c r="D662" s="159"/>
      <c r="E662" s="160">
        <v>14.03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199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74">
        <v>86</v>
      </c>
      <c r="B663" s="175" t="s">
        <v>678</v>
      </c>
      <c r="C663" s="189" t="s">
        <v>679</v>
      </c>
      <c r="D663" s="176" t="s">
        <v>232</v>
      </c>
      <c r="E663" s="177">
        <v>19.774999999999999</v>
      </c>
      <c r="F663" s="178"/>
      <c r="G663" s="179">
        <f>ROUND(E663*F663,2)</f>
        <v>0</v>
      </c>
      <c r="H663" s="158"/>
      <c r="I663" s="157">
        <f>ROUND(E663*H663,2)</f>
        <v>0</v>
      </c>
      <c r="J663" s="158"/>
      <c r="K663" s="157">
        <f>ROUND(E663*J663,2)</f>
        <v>0</v>
      </c>
      <c r="L663" s="157">
        <v>21</v>
      </c>
      <c r="M663" s="157">
        <f>G663*(1+L663/100)</f>
        <v>0</v>
      </c>
      <c r="N663" s="157">
        <v>0</v>
      </c>
      <c r="O663" s="157">
        <f>ROUND(E663*N663,2)</f>
        <v>0</v>
      </c>
      <c r="P663" s="157">
        <v>0</v>
      </c>
      <c r="Q663" s="157">
        <f>ROUND(E663*P663,2)</f>
        <v>0</v>
      </c>
      <c r="R663" s="157"/>
      <c r="S663" s="157" t="s">
        <v>195</v>
      </c>
      <c r="T663" s="157" t="s">
        <v>195</v>
      </c>
      <c r="U663" s="157">
        <v>3.3300000000000003E-2</v>
      </c>
      <c r="V663" s="157">
        <f>ROUND(E663*U663,2)</f>
        <v>0.66</v>
      </c>
      <c r="W663" s="157"/>
      <c r="X663" s="157" t="s">
        <v>196</v>
      </c>
      <c r="Y663" s="147"/>
      <c r="Z663" s="147"/>
      <c r="AA663" s="147"/>
      <c r="AB663" s="147"/>
      <c r="AC663" s="147"/>
      <c r="AD663" s="147"/>
      <c r="AE663" s="147"/>
      <c r="AF663" s="147"/>
      <c r="AG663" s="147" t="s">
        <v>197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20.399999999999999" outlineLevel="1" x14ac:dyDescent="0.25">
      <c r="A664" s="154"/>
      <c r="B664" s="155"/>
      <c r="C664" s="190" t="s">
        <v>680</v>
      </c>
      <c r="D664" s="159"/>
      <c r="E664" s="160">
        <v>19.774999999999999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199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5">
      <c r="A665" s="174">
        <v>87</v>
      </c>
      <c r="B665" s="175" t="s">
        <v>681</v>
      </c>
      <c r="C665" s="189" t="s">
        <v>682</v>
      </c>
      <c r="D665" s="176" t="s">
        <v>232</v>
      </c>
      <c r="E665" s="177">
        <v>33.880000000000003</v>
      </c>
      <c r="F665" s="178"/>
      <c r="G665" s="179">
        <f>ROUND(E665*F665,2)</f>
        <v>0</v>
      </c>
      <c r="H665" s="158"/>
      <c r="I665" s="157">
        <f>ROUND(E665*H665,2)</f>
        <v>0</v>
      </c>
      <c r="J665" s="158"/>
      <c r="K665" s="157">
        <f>ROUND(E665*J665,2)</f>
        <v>0</v>
      </c>
      <c r="L665" s="157">
        <v>21</v>
      </c>
      <c r="M665" s="157">
        <f>G665*(1+L665/100)</f>
        <v>0</v>
      </c>
      <c r="N665" s="157">
        <v>3.1E-4</v>
      </c>
      <c r="O665" s="157">
        <f>ROUND(E665*N665,2)</f>
        <v>0.01</v>
      </c>
      <c r="P665" s="157">
        <v>0</v>
      </c>
      <c r="Q665" s="157">
        <f>ROUND(E665*P665,2)</f>
        <v>0</v>
      </c>
      <c r="R665" s="157"/>
      <c r="S665" s="157" t="s">
        <v>195</v>
      </c>
      <c r="T665" s="157" t="s">
        <v>195</v>
      </c>
      <c r="U665" s="157">
        <v>0.06</v>
      </c>
      <c r="V665" s="157">
        <f>ROUND(E665*U665,2)</f>
        <v>2.0299999999999998</v>
      </c>
      <c r="W665" s="157"/>
      <c r="X665" s="157" t="s">
        <v>196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197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5">
      <c r="A666" s="154"/>
      <c r="B666" s="155"/>
      <c r="C666" s="190" t="s">
        <v>683</v>
      </c>
      <c r="D666" s="159"/>
      <c r="E666" s="160">
        <v>33.880000000000003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199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5">
      <c r="A667" s="174">
        <v>88</v>
      </c>
      <c r="B667" s="175" t="s">
        <v>684</v>
      </c>
      <c r="C667" s="189" t="s">
        <v>685</v>
      </c>
      <c r="D667" s="176" t="s">
        <v>194</v>
      </c>
      <c r="E667" s="177">
        <v>240.79079999999999</v>
      </c>
      <c r="F667" s="178"/>
      <c r="G667" s="179">
        <f>ROUND(E667*F667,2)</f>
        <v>0</v>
      </c>
      <c r="H667" s="158"/>
      <c r="I667" s="157">
        <f>ROUND(E667*H667,2)</f>
        <v>0</v>
      </c>
      <c r="J667" s="158"/>
      <c r="K667" s="157">
        <f>ROUND(E667*J667,2)</f>
        <v>0</v>
      </c>
      <c r="L667" s="157">
        <v>21</v>
      </c>
      <c r="M667" s="157">
        <f>G667*(1+L667/100)</f>
        <v>0</v>
      </c>
      <c r="N667" s="157">
        <v>0</v>
      </c>
      <c r="O667" s="157">
        <f>ROUND(E667*N667,2)</f>
        <v>0</v>
      </c>
      <c r="P667" s="157">
        <v>0</v>
      </c>
      <c r="Q667" s="157">
        <f>ROUND(E667*P667,2)</f>
        <v>0</v>
      </c>
      <c r="R667" s="157"/>
      <c r="S667" s="157" t="s">
        <v>195</v>
      </c>
      <c r="T667" s="157" t="s">
        <v>195</v>
      </c>
      <c r="U667" s="157">
        <v>0.09</v>
      </c>
      <c r="V667" s="157">
        <f>ROUND(E667*U667,2)</f>
        <v>21.67</v>
      </c>
      <c r="W667" s="157"/>
      <c r="X667" s="157" t="s">
        <v>196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197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54"/>
      <c r="B668" s="155"/>
      <c r="C668" s="190" t="s">
        <v>686</v>
      </c>
      <c r="D668" s="159"/>
      <c r="E668" s="160">
        <v>240.79079999999999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199</v>
      </c>
      <c r="AH668" s="147">
        <v>5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5">
      <c r="A669" s="174">
        <v>89</v>
      </c>
      <c r="B669" s="175" t="s">
        <v>687</v>
      </c>
      <c r="C669" s="189" t="s">
        <v>688</v>
      </c>
      <c r="D669" s="176" t="s">
        <v>232</v>
      </c>
      <c r="E669" s="177">
        <v>47.07</v>
      </c>
      <c r="F669" s="178"/>
      <c r="G669" s="179">
        <f>ROUND(E669*F669,2)</f>
        <v>0</v>
      </c>
      <c r="H669" s="158"/>
      <c r="I669" s="157">
        <f>ROUND(E669*H669,2)</f>
        <v>0</v>
      </c>
      <c r="J669" s="158"/>
      <c r="K669" s="157">
        <f>ROUND(E669*J669,2)</f>
        <v>0</v>
      </c>
      <c r="L669" s="157">
        <v>21</v>
      </c>
      <c r="M669" s="157">
        <f>G669*(1+L669/100)</f>
        <v>0</v>
      </c>
      <c r="N669" s="157">
        <v>2.0000000000000002E-5</v>
      </c>
      <c r="O669" s="157">
        <f>ROUND(E669*N669,2)</f>
        <v>0</v>
      </c>
      <c r="P669" s="157">
        <v>0</v>
      </c>
      <c r="Q669" s="157">
        <f>ROUND(E669*P669,2)</f>
        <v>0</v>
      </c>
      <c r="R669" s="157"/>
      <c r="S669" s="157" t="s">
        <v>195</v>
      </c>
      <c r="T669" s="157" t="s">
        <v>195</v>
      </c>
      <c r="U669" s="157">
        <v>0.16</v>
      </c>
      <c r="V669" s="157">
        <f>ROUND(E669*U669,2)</f>
        <v>7.53</v>
      </c>
      <c r="W669" s="157"/>
      <c r="X669" s="157" t="s">
        <v>196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197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5">
      <c r="A670" s="154"/>
      <c r="B670" s="155"/>
      <c r="C670" s="190" t="s">
        <v>689</v>
      </c>
      <c r="D670" s="159"/>
      <c r="E670" s="160">
        <v>7.7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199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5">
      <c r="A671" s="154"/>
      <c r="B671" s="155"/>
      <c r="C671" s="190" t="s">
        <v>690</v>
      </c>
      <c r="D671" s="159"/>
      <c r="E671" s="160">
        <v>12.55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199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5">
      <c r="A672" s="154"/>
      <c r="B672" s="155"/>
      <c r="C672" s="190" t="s">
        <v>691</v>
      </c>
      <c r="D672" s="159"/>
      <c r="E672" s="160">
        <v>3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199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5">
      <c r="A673" s="154"/>
      <c r="B673" s="155"/>
      <c r="C673" s="190" t="s">
        <v>692</v>
      </c>
      <c r="D673" s="159"/>
      <c r="E673" s="160">
        <v>0.6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199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54"/>
      <c r="B674" s="155"/>
      <c r="C674" s="190" t="s">
        <v>693</v>
      </c>
      <c r="D674" s="159"/>
      <c r="E674" s="160">
        <v>0.6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199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5">
      <c r="A675" s="154"/>
      <c r="B675" s="155"/>
      <c r="C675" s="190" t="s">
        <v>694</v>
      </c>
      <c r="D675" s="159"/>
      <c r="E675" s="160">
        <v>0.6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199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5">
      <c r="A676" s="154"/>
      <c r="B676" s="155"/>
      <c r="C676" s="190" t="s">
        <v>695</v>
      </c>
      <c r="D676" s="159"/>
      <c r="E676" s="160">
        <v>0.6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199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54"/>
      <c r="B677" s="155"/>
      <c r="C677" s="190" t="s">
        <v>696</v>
      </c>
      <c r="D677" s="159"/>
      <c r="E677" s="160">
        <v>0.6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199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5">
      <c r="A678" s="154"/>
      <c r="B678" s="155"/>
      <c r="C678" s="190" t="s">
        <v>697</v>
      </c>
      <c r="D678" s="159"/>
      <c r="E678" s="160">
        <v>0.6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199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5">
      <c r="A679" s="154"/>
      <c r="B679" s="155"/>
      <c r="C679" s="190" t="s">
        <v>698</v>
      </c>
      <c r="D679" s="159"/>
      <c r="E679" s="160">
        <v>3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199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54"/>
      <c r="B680" s="155"/>
      <c r="C680" s="190" t="s">
        <v>699</v>
      </c>
      <c r="D680" s="159"/>
      <c r="E680" s="160">
        <v>1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199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54"/>
      <c r="B681" s="155"/>
      <c r="C681" s="190" t="s">
        <v>700</v>
      </c>
      <c r="D681" s="159"/>
      <c r="E681" s="160">
        <v>0.6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199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54"/>
      <c r="B682" s="155"/>
      <c r="C682" s="190" t="s">
        <v>701</v>
      </c>
      <c r="D682" s="159"/>
      <c r="E682" s="160">
        <v>0.6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199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5">
      <c r="A683" s="154"/>
      <c r="B683" s="155"/>
      <c r="C683" s="190" t="s">
        <v>702</v>
      </c>
      <c r="D683" s="159"/>
      <c r="E683" s="160">
        <v>0.9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199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5">
      <c r="A684" s="154"/>
      <c r="B684" s="155"/>
      <c r="C684" s="190" t="s">
        <v>703</v>
      </c>
      <c r="D684" s="159"/>
      <c r="E684" s="160">
        <v>0.9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199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5">
      <c r="A685" s="154"/>
      <c r="B685" s="155"/>
      <c r="C685" s="190" t="s">
        <v>704</v>
      </c>
      <c r="D685" s="159"/>
      <c r="E685" s="160">
        <v>2.4300000000000002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199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54"/>
      <c r="B686" s="155"/>
      <c r="C686" s="190" t="s">
        <v>705</v>
      </c>
      <c r="D686" s="159"/>
      <c r="E686" s="160">
        <v>1.2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199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5">
      <c r="A687" s="154"/>
      <c r="B687" s="155"/>
      <c r="C687" s="190" t="s">
        <v>706</v>
      </c>
      <c r="D687" s="159"/>
      <c r="E687" s="160">
        <v>1.1499999999999999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199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54"/>
      <c r="B688" s="155"/>
      <c r="C688" s="190" t="s">
        <v>707</v>
      </c>
      <c r="D688" s="159"/>
      <c r="E688" s="160">
        <v>1.1499999999999999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199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ht="20.399999999999999" outlineLevel="1" x14ac:dyDescent="0.25">
      <c r="A689" s="154"/>
      <c r="B689" s="155"/>
      <c r="C689" s="190" t="s">
        <v>708</v>
      </c>
      <c r="D689" s="159"/>
      <c r="E689" s="160">
        <v>2.4300000000000002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199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ht="20.399999999999999" outlineLevel="1" x14ac:dyDescent="0.25">
      <c r="A690" s="154"/>
      <c r="B690" s="155"/>
      <c r="C690" s="190" t="s">
        <v>709</v>
      </c>
      <c r="D690" s="159"/>
      <c r="E690" s="160">
        <v>2.4300000000000002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199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0.399999999999999" outlineLevel="1" x14ac:dyDescent="0.25">
      <c r="A691" s="154"/>
      <c r="B691" s="155"/>
      <c r="C691" s="190" t="s">
        <v>710</v>
      </c>
      <c r="D691" s="159"/>
      <c r="E691" s="160">
        <v>2.4300000000000002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199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74">
        <v>90</v>
      </c>
      <c r="B692" s="175" t="s">
        <v>711</v>
      </c>
      <c r="C692" s="189" t="s">
        <v>712</v>
      </c>
      <c r="D692" s="176" t="s">
        <v>232</v>
      </c>
      <c r="E692" s="177">
        <v>97.82</v>
      </c>
      <c r="F692" s="178"/>
      <c r="G692" s="179">
        <f>ROUND(E692*F692,2)</f>
        <v>0</v>
      </c>
      <c r="H692" s="158"/>
      <c r="I692" s="157">
        <f>ROUND(E692*H692,2)</f>
        <v>0</v>
      </c>
      <c r="J692" s="158"/>
      <c r="K692" s="157">
        <f>ROUND(E692*J692,2)</f>
        <v>0</v>
      </c>
      <c r="L692" s="157">
        <v>21</v>
      </c>
      <c r="M692" s="157">
        <f>G692*(1+L692/100)</f>
        <v>0</v>
      </c>
      <c r="N692" s="157">
        <v>1.1E-4</v>
      </c>
      <c r="O692" s="157">
        <f>ROUND(E692*N692,2)</f>
        <v>0.01</v>
      </c>
      <c r="P692" s="157">
        <v>0</v>
      </c>
      <c r="Q692" s="157">
        <f>ROUND(E692*P692,2)</f>
        <v>0</v>
      </c>
      <c r="R692" s="157"/>
      <c r="S692" s="157" t="s">
        <v>195</v>
      </c>
      <c r="T692" s="157" t="s">
        <v>195</v>
      </c>
      <c r="U692" s="157">
        <v>0.16</v>
      </c>
      <c r="V692" s="157">
        <f>ROUND(E692*U692,2)</f>
        <v>15.65</v>
      </c>
      <c r="W692" s="157"/>
      <c r="X692" s="157" t="s">
        <v>196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197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5">
      <c r="A693" s="154"/>
      <c r="B693" s="155"/>
      <c r="C693" s="190" t="s">
        <v>713</v>
      </c>
      <c r="D693" s="159"/>
      <c r="E693" s="160">
        <v>7.73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199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0.399999999999999" outlineLevel="1" x14ac:dyDescent="0.25">
      <c r="A694" s="154"/>
      <c r="B694" s="155"/>
      <c r="C694" s="190" t="s">
        <v>714</v>
      </c>
      <c r="D694" s="159"/>
      <c r="E694" s="160">
        <v>7.73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199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0.399999999999999" outlineLevel="1" x14ac:dyDescent="0.25">
      <c r="A695" s="154"/>
      <c r="B695" s="155"/>
      <c r="C695" s="190" t="s">
        <v>715</v>
      </c>
      <c r="D695" s="159"/>
      <c r="E695" s="160">
        <v>7.73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199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20.399999999999999" outlineLevel="1" x14ac:dyDescent="0.25">
      <c r="A696" s="154"/>
      <c r="B696" s="155"/>
      <c r="C696" s="190" t="s">
        <v>716</v>
      </c>
      <c r="D696" s="159"/>
      <c r="E696" s="160">
        <v>7.73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199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5">
      <c r="A697" s="154"/>
      <c r="B697" s="155"/>
      <c r="C697" s="190" t="s">
        <v>717</v>
      </c>
      <c r="D697" s="159"/>
      <c r="E697" s="160">
        <v>6.8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199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54"/>
      <c r="B698" s="155"/>
      <c r="C698" s="190" t="s">
        <v>718</v>
      </c>
      <c r="D698" s="159"/>
      <c r="E698" s="160">
        <v>3.8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199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5">
      <c r="A699" s="154"/>
      <c r="B699" s="155"/>
      <c r="C699" s="190" t="s">
        <v>719</v>
      </c>
      <c r="D699" s="159"/>
      <c r="E699" s="160">
        <v>3.8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199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5">
      <c r="A700" s="154"/>
      <c r="B700" s="155"/>
      <c r="C700" s="190" t="s">
        <v>720</v>
      </c>
      <c r="D700" s="159"/>
      <c r="E700" s="160">
        <v>3.8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199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5">
      <c r="A701" s="154"/>
      <c r="B701" s="155"/>
      <c r="C701" s="190" t="s">
        <v>721</v>
      </c>
      <c r="D701" s="159"/>
      <c r="E701" s="160">
        <v>3.8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199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5">
      <c r="A702" s="154"/>
      <c r="B702" s="155"/>
      <c r="C702" s="190" t="s">
        <v>722</v>
      </c>
      <c r="D702" s="159"/>
      <c r="E702" s="160">
        <v>3.8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47"/>
      <c r="Z702" s="147"/>
      <c r="AA702" s="147"/>
      <c r="AB702" s="147"/>
      <c r="AC702" s="147"/>
      <c r="AD702" s="147"/>
      <c r="AE702" s="147"/>
      <c r="AF702" s="147"/>
      <c r="AG702" s="147" t="s">
        <v>199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54"/>
      <c r="B703" s="155"/>
      <c r="C703" s="190" t="s">
        <v>723</v>
      </c>
      <c r="D703" s="159"/>
      <c r="E703" s="160">
        <v>3.8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199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5">
      <c r="A704" s="154"/>
      <c r="B704" s="155"/>
      <c r="C704" s="190" t="s">
        <v>724</v>
      </c>
      <c r="D704" s="159"/>
      <c r="E704" s="160">
        <v>6.8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199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5">
      <c r="A705" s="154"/>
      <c r="B705" s="155"/>
      <c r="C705" s="190" t="s">
        <v>725</v>
      </c>
      <c r="D705" s="159"/>
      <c r="E705" s="160">
        <v>6.7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199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54"/>
      <c r="B706" s="155"/>
      <c r="C706" s="190" t="s">
        <v>726</v>
      </c>
      <c r="D706" s="159"/>
      <c r="E706" s="160">
        <v>5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199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5">
      <c r="A707" s="154"/>
      <c r="B707" s="155"/>
      <c r="C707" s="190" t="s">
        <v>727</v>
      </c>
      <c r="D707" s="159"/>
      <c r="E707" s="160">
        <v>1.8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199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5">
      <c r="A708" s="154"/>
      <c r="B708" s="155"/>
      <c r="C708" s="190" t="s">
        <v>728</v>
      </c>
      <c r="D708" s="159"/>
      <c r="E708" s="160">
        <v>1.8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199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54"/>
      <c r="B709" s="155"/>
      <c r="C709" s="190" t="s">
        <v>729</v>
      </c>
      <c r="D709" s="159"/>
      <c r="E709" s="160">
        <v>5.35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199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54"/>
      <c r="B710" s="155"/>
      <c r="C710" s="190" t="s">
        <v>730</v>
      </c>
      <c r="D710" s="159"/>
      <c r="E710" s="160">
        <v>5.35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199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54"/>
      <c r="B711" s="155"/>
      <c r="C711" s="190" t="s">
        <v>731</v>
      </c>
      <c r="D711" s="159"/>
      <c r="E711" s="160">
        <v>2.4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199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54"/>
      <c r="B712" s="155"/>
      <c r="C712" s="190" t="s">
        <v>732</v>
      </c>
      <c r="D712" s="159"/>
      <c r="E712" s="160">
        <v>2.1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199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5">
      <c r="A713" s="174">
        <v>91</v>
      </c>
      <c r="B713" s="175" t="s">
        <v>733</v>
      </c>
      <c r="C713" s="189" t="s">
        <v>734</v>
      </c>
      <c r="D713" s="176" t="s">
        <v>232</v>
      </c>
      <c r="E713" s="177">
        <v>8.1549999999999994</v>
      </c>
      <c r="F713" s="178"/>
      <c r="G713" s="179">
        <f>ROUND(E713*F713,2)</f>
        <v>0</v>
      </c>
      <c r="H713" s="158"/>
      <c r="I713" s="157">
        <f>ROUND(E713*H713,2)</f>
        <v>0</v>
      </c>
      <c r="J713" s="158"/>
      <c r="K713" s="157">
        <f>ROUND(E713*J713,2)</f>
        <v>0</v>
      </c>
      <c r="L713" s="157">
        <v>21</v>
      </c>
      <c r="M713" s="157">
        <f>G713*(1+L713/100)</f>
        <v>0</v>
      </c>
      <c r="N713" s="157">
        <v>5.2999999999999998E-4</v>
      </c>
      <c r="O713" s="157">
        <f>ROUND(E713*N713,2)</f>
        <v>0</v>
      </c>
      <c r="P713" s="157">
        <v>0</v>
      </c>
      <c r="Q713" s="157">
        <f>ROUND(E713*P713,2)</f>
        <v>0</v>
      </c>
      <c r="R713" s="157"/>
      <c r="S713" s="157" t="s">
        <v>195</v>
      </c>
      <c r="T713" s="157" t="s">
        <v>195</v>
      </c>
      <c r="U713" s="157">
        <v>0.16</v>
      </c>
      <c r="V713" s="157">
        <f>ROUND(E713*U713,2)</f>
        <v>1.3</v>
      </c>
      <c r="W713" s="157"/>
      <c r="X713" s="157" t="s">
        <v>196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197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54"/>
      <c r="B714" s="155"/>
      <c r="C714" s="190" t="s">
        <v>735</v>
      </c>
      <c r="D714" s="159"/>
      <c r="E714" s="160">
        <v>8.1549999999999994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199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74">
        <v>92</v>
      </c>
      <c r="B715" s="175" t="s">
        <v>736</v>
      </c>
      <c r="C715" s="189" t="s">
        <v>737</v>
      </c>
      <c r="D715" s="176" t="s">
        <v>232</v>
      </c>
      <c r="E715" s="177">
        <v>20.89</v>
      </c>
      <c r="F715" s="178"/>
      <c r="G715" s="179">
        <f>ROUND(E715*F715,2)</f>
        <v>0</v>
      </c>
      <c r="H715" s="158"/>
      <c r="I715" s="157">
        <f>ROUND(E715*H715,2)</f>
        <v>0</v>
      </c>
      <c r="J715" s="158"/>
      <c r="K715" s="157">
        <f>ROUND(E715*J715,2)</f>
        <v>0</v>
      </c>
      <c r="L715" s="157">
        <v>21</v>
      </c>
      <c r="M715" s="157">
        <f>G715*(1+L715/100)</f>
        <v>0</v>
      </c>
      <c r="N715" s="157">
        <v>6.9999999999999994E-5</v>
      </c>
      <c r="O715" s="157">
        <f>ROUND(E715*N715,2)</f>
        <v>0</v>
      </c>
      <c r="P715" s="157">
        <v>0</v>
      </c>
      <c r="Q715" s="157">
        <f>ROUND(E715*P715,2)</f>
        <v>0</v>
      </c>
      <c r="R715" s="157"/>
      <c r="S715" s="157" t="s">
        <v>195</v>
      </c>
      <c r="T715" s="157" t="s">
        <v>195</v>
      </c>
      <c r="U715" s="157">
        <v>0.16</v>
      </c>
      <c r="V715" s="157">
        <f>ROUND(E715*U715,2)</f>
        <v>3.34</v>
      </c>
      <c r="W715" s="157"/>
      <c r="X715" s="157" t="s">
        <v>196</v>
      </c>
      <c r="Y715" s="147"/>
      <c r="Z715" s="147"/>
      <c r="AA715" s="147"/>
      <c r="AB715" s="147"/>
      <c r="AC715" s="147"/>
      <c r="AD715" s="147"/>
      <c r="AE715" s="147"/>
      <c r="AF715" s="147"/>
      <c r="AG715" s="147" t="s">
        <v>197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54"/>
      <c r="B716" s="155"/>
      <c r="C716" s="190" t="s">
        <v>691</v>
      </c>
      <c r="D716" s="159"/>
      <c r="E716" s="160">
        <v>3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199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5">
      <c r="A717" s="154"/>
      <c r="B717" s="155"/>
      <c r="C717" s="190" t="s">
        <v>692</v>
      </c>
      <c r="D717" s="159"/>
      <c r="E717" s="160">
        <v>0.6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199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54"/>
      <c r="B718" s="155"/>
      <c r="C718" s="190" t="s">
        <v>693</v>
      </c>
      <c r="D718" s="159"/>
      <c r="E718" s="160">
        <v>0.6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199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5">
      <c r="A719" s="154"/>
      <c r="B719" s="155"/>
      <c r="C719" s="190" t="s">
        <v>694</v>
      </c>
      <c r="D719" s="159"/>
      <c r="E719" s="160">
        <v>0.6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7"/>
      <c r="Z719" s="147"/>
      <c r="AA719" s="147"/>
      <c r="AB719" s="147"/>
      <c r="AC719" s="147"/>
      <c r="AD719" s="147"/>
      <c r="AE719" s="147"/>
      <c r="AF719" s="147"/>
      <c r="AG719" s="147" t="s">
        <v>199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5">
      <c r="A720" s="154"/>
      <c r="B720" s="155"/>
      <c r="C720" s="190" t="s">
        <v>695</v>
      </c>
      <c r="D720" s="159"/>
      <c r="E720" s="160">
        <v>0.6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199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5">
      <c r="A721" s="154"/>
      <c r="B721" s="155"/>
      <c r="C721" s="190" t="s">
        <v>696</v>
      </c>
      <c r="D721" s="159"/>
      <c r="E721" s="160">
        <v>0.6</v>
      </c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199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54"/>
      <c r="B722" s="155"/>
      <c r="C722" s="190" t="s">
        <v>697</v>
      </c>
      <c r="D722" s="159"/>
      <c r="E722" s="160">
        <v>0.6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199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5">
      <c r="A723" s="154"/>
      <c r="B723" s="155"/>
      <c r="C723" s="190" t="s">
        <v>698</v>
      </c>
      <c r="D723" s="159"/>
      <c r="E723" s="160">
        <v>3</v>
      </c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199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54"/>
      <c r="B724" s="155"/>
      <c r="C724" s="190" t="s">
        <v>699</v>
      </c>
      <c r="D724" s="159"/>
      <c r="E724" s="160">
        <v>1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47"/>
      <c r="Z724" s="147"/>
      <c r="AA724" s="147"/>
      <c r="AB724" s="147"/>
      <c r="AC724" s="147"/>
      <c r="AD724" s="147"/>
      <c r="AE724" s="147"/>
      <c r="AF724" s="147"/>
      <c r="AG724" s="147" t="s">
        <v>199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5">
      <c r="A725" s="154"/>
      <c r="B725" s="155"/>
      <c r="C725" s="190" t="s">
        <v>700</v>
      </c>
      <c r="D725" s="159"/>
      <c r="E725" s="160">
        <v>0.6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199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5">
      <c r="A726" s="154"/>
      <c r="B726" s="155"/>
      <c r="C726" s="190" t="s">
        <v>701</v>
      </c>
      <c r="D726" s="159"/>
      <c r="E726" s="160">
        <v>0.6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199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5">
      <c r="A727" s="154"/>
      <c r="B727" s="155"/>
      <c r="C727" s="190" t="s">
        <v>702</v>
      </c>
      <c r="D727" s="159"/>
      <c r="E727" s="160">
        <v>0.9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199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5">
      <c r="A728" s="154"/>
      <c r="B728" s="155"/>
      <c r="C728" s="190" t="s">
        <v>703</v>
      </c>
      <c r="D728" s="159"/>
      <c r="E728" s="160">
        <v>0.9</v>
      </c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199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0.399999999999999" outlineLevel="1" x14ac:dyDescent="0.25">
      <c r="A729" s="154"/>
      <c r="B729" s="155"/>
      <c r="C729" s="190" t="s">
        <v>708</v>
      </c>
      <c r="D729" s="159"/>
      <c r="E729" s="160">
        <v>2.4300000000000002</v>
      </c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199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0.399999999999999" outlineLevel="1" x14ac:dyDescent="0.25">
      <c r="A730" s="154"/>
      <c r="B730" s="155"/>
      <c r="C730" s="190" t="s">
        <v>709</v>
      </c>
      <c r="D730" s="159"/>
      <c r="E730" s="160">
        <v>2.4300000000000002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199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ht="20.399999999999999" outlineLevel="1" x14ac:dyDescent="0.25">
      <c r="A731" s="154"/>
      <c r="B731" s="155"/>
      <c r="C731" s="190" t="s">
        <v>710</v>
      </c>
      <c r="D731" s="159"/>
      <c r="E731" s="160">
        <v>2.4300000000000002</v>
      </c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199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5">
      <c r="A732" s="174">
        <v>93</v>
      </c>
      <c r="B732" s="175" t="s">
        <v>738</v>
      </c>
      <c r="C732" s="189" t="s">
        <v>739</v>
      </c>
      <c r="D732" s="176" t="s">
        <v>194</v>
      </c>
      <c r="E732" s="177">
        <v>188.48429999999999</v>
      </c>
      <c r="F732" s="178"/>
      <c r="G732" s="179">
        <f>ROUND(E732*F732,2)</f>
        <v>0</v>
      </c>
      <c r="H732" s="158"/>
      <c r="I732" s="157">
        <f>ROUND(E732*H732,2)</f>
        <v>0</v>
      </c>
      <c r="J732" s="158"/>
      <c r="K732" s="157">
        <f>ROUND(E732*J732,2)</f>
        <v>0</v>
      </c>
      <c r="L732" s="157">
        <v>21</v>
      </c>
      <c r="M732" s="157">
        <f>G732*(1+L732/100)</f>
        <v>0</v>
      </c>
      <c r="N732" s="157">
        <v>1.205E-2</v>
      </c>
      <c r="O732" s="157">
        <f>ROUND(E732*N732,2)</f>
        <v>2.27</v>
      </c>
      <c r="P732" s="157">
        <v>0</v>
      </c>
      <c r="Q732" s="157">
        <f>ROUND(E732*P732,2)</f>
        <v>0</v>
      </c>
      <c r="R732" s="157"/>
      <c r="S732" s="157" t="s">
        <v>195</v>
      </c>
      <c r="T732" s="157" t="s">
        <v>195</v>
      </c>
      <c r="U732" s="157">
        <v>0.1638</v>
      </c>
      <c r="V732" s="157">
        <f>ROUND(E732*U732,2)</f>
        <v>30.87</v>
      </c>
      <c r="W732" s="157"/>
      <c r="X732" s="157" t="s">
        <v>196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197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0.399999999999999" outlineLevel="1" x14ac:dyDescent="0.25">
      <c r="A733" s="154"/>
      <c r="B733" s="155"/>
      <c r="C733" s="190" t="s">
        <v>618</v>
      </c>
      <c r="D733" s="159"/>
      <c r="E733" s="160">
        <v>87.504379999999998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199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5">
      <c r="A734" s="154"/>
      <c r="B734" s="155"/>
      <c r="C734" s="190" t="s">
        <v>619</v>
      </c>
      <c r="D734" s="159"/>
      <c r="E734" s="160">
        <v>54.347380000000001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199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5">
      <c r="A735" s="154"/>
      <c r="B735" s="155"/>
      <c r="C735" s="191" t="s">
        <v>284</v>
      </c>
      <c r="D735" s="161"/>
      <c r="E735" s="162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199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54"/>
      <c r="B736" s="155"/>
      <c r="C736" s="192" t="s">
        <v>620</v>
      </c>
      <c r="D736" s="161"/>
      <c r="E736" s="162">
        <v>6.4394999999999998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199</v>
      </c>
      <c r="AH736" s="147">
        <v>2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0.399999999999999" outlineLevel="1" x14ac:dyDescent="0.25">
      <c r="A737" s="154"/>
      <c r="B737" s="155"/>
      <c r="C737" s="192" t="s">
        <v>621</v>
      </c>
      <c r="D737" s="161"/>
      <c r="E737" s="162">
        <v>6.4394999999999998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199</v>
      </c>
      <c r="AH737" s="147">
        <v>2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0.399999999999999" outlineLevel="1" x14ac:dyDescent="0.25">
      <c r="A738" s="154"/>
      <c r="B738" s="155"/>
      <c r="C738" s="192" t="s">
        <v>622</v>
      </c>
      <c r="D738" s="161"/>
      <c r="E738" s="162">
        <v>6.4394999999999998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199</v>
      </c>
      <c r="AH738" s="147">
        <v>2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0.399999999999999" outlineLevel="1" x14ac:dyDescent="0.25">
      <c r="A739" s="154"/>
      <c r="B739" s="155"/>
      <c r="C739" s="192" t="s">
        <v>623</v>
      </c>
      <c r="D739" s="161"/>
      <c r="E739" s="162">
        <v>6.4394999999999998</v>
      </c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199</v>
      </c>
      <c r="AH739" s="147">
        <v>2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5">
      <c r="A740" s="154"/>
      <c r="B740" s="155"/>
      <c r="C740" s="192" t="s">
        <v>624</v>
      </c>
      <c r="D740" s="161"/>
      <c r="E740" s="162">
        <v>5.7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199</v>
      </c>
      <c r="AH740" s="147">
        <v>2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5">
      <c r="A741" s="154"/>
      <c r="B741" s="155"/>
      <c r="C741" s="192" t="s">
        <v>625</v>
      </c>
      <c r="D741" s="161"/>
      <c r="E741" s="162">
        <v>2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199</v>
      </c>
      <c r="AH741" s="147">
        <v>2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54"/>
      <c r="B742" s="155"/>
      <c r="C742" s="192" t="s">
        <v>626</v>
      </c>
      <c r="D742" s="161"/>
      <c r="E742" s="162">
        <v>0.96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199</v>
      </c>
      <c r="AH742" s="147">
        <v>2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5">
      <c r="A743" s="154"/>
      <c r="B743" s="155"/>
      <c r="C743" s="192" t="s">
        <v>627</v>
      </c>
      <c r="D743" s="161"/>
      <c r="E743" s="162">
        <v>0.96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199</v>
      </c>
      <c r="AH743" s="147">
        <v>2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5">
      <c r="A744" s="154"/>
      <c r="B744" s="155"/>
      <c r="C744" s="192" t="s">
        <v>628</v>
      </c>
      <c r="D744" s="161"/>
      <c r="E744" s="162">
        <v>0.96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199</v>
      </c>
      <c r="AH744" s="147">
        <v>2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5">
      <c r="A745" s="154"/>
      <c r="B745" s="155"/>
      <c r="C745" s="192" t="s">
        <v>629</v>
      </c>
      <c r="D745" s="161"/>
      <c r="E745" s="162">
        <v>0.96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199</v>
      </c>
      <c r="AH745" s="147">
        <v>2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5">
      <c r="A746" s="154"/>
      <c r="B746" s="155"/>
      <c r="C746" s="193" t="s">
        <v>293</v>
      </c>
      <c r="D746" s="163"/>
      <c r="E746" s="164">
        <v>37.298000000000002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199</v>
      </c>
      <c r="AH746" s="147">
        <v>3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5">
      <c r="A747" s="154"/>
      <c r="B747" s="155"/>
      <c r="C747" s="191" t="s">
        <v>294</v>
      </c>
      <c r="D747" s="161"/>
      <c r="E747" s="162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199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5">
      <c r="A748" s="154"/>
      <c r="B748" s="155"/>
      <c r="C748" s="190" t="s">
        <v>630</v>
      </c>
      <c r="D748" s="159"/>
      <c r="E748" s="160">
        <v>-37.298000000000002</v>
      </c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7"/>
      <c r="Z748" s="147"/>
      <c r="AA748" s="147"/>
      <c r="AB748" s="147"/>
      <c r="AC748" s="147"/>
      <c r="AD748" s="147"/>
      <c r="AE748" s="147"/>
      <c r="AF748" s="147"/>
      <c r="AG748" s="147" t="s">
        <v>199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5">
      <c r="A749" s="154"/>
      <c r="B749" s="155"/>
      <c r="C749" s="191" t="s">
        <v>284</v>
      </c>
      <c r="D749" s="161"/>
      <c r="E749" s="162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199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5">
      <c r="A750" s="154"/>
      <c r="B750" s="155"/>
      <c r="C750" s="192" t="s">
        <v>417</v>
      </c>
      <c r="D750" s="161"/>
      <c r="E750" s="162">
        <v>7.73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199</v>
      </c>
      <c r="AH750" s="147">
        <v>2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0.399999999999999" outlineLevel="1" x14ac:dyDescent="0.25">
      <c r="A751" s="154"/>
      <c r="B751" s="155"/>
      <c r="C751" s="192" t="s">
        <v>418</v>
      </c>
      <c r="D751" s="161"/>
      <c r="E751" s="162">
        <v>7.73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199</v>
      </c>
      <c r="AH751" s="147">
        <v>2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0.399999999999999" outlineLevel="1" x14ac:dyDescent="0.25">
      <c r="A752" s="154"/>
      <c r="B752" s="155"/>
      <c r="C752" s="192" t="s">
        <v>419</v>
      </c>
      <c r="D752" s="161"/>
      <c r="E752" s="162">
        <v>7.73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199</v>
      </c>
      <c r="AH752" s="147">
        <v>2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0.399999999999999" outlineLevel="1" x14ac:dyDescent="0.25">
      <c r="A753" s="154"/>
      <c r="B753" s="155"/>
      <c r="C753" s="192" t="s">
        <v>420</v>
      </c>
      <c r="D753" s="161"/>
      <c r="E753" s="162">
        <v>7.73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199</v>
      </c>
      <c r="AH753" s="147">
        <v>2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5">
      <c r="A754" s="154"/>
      <c r="B754" s="155"/>
      <c r="C754" s="192" t="s">
        <v>421</v>
      </c>
      <c r="D754" s="161"/>
      <c r="E754" s="162">
        <v>6.8</v>
      </c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199</v>
      </c>
      <c r="AH754" s="147">
        <v>2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5">
      <c r="A755" s="154"/>
      <c r="B755" s="155"/>
      <c r="C755" s="192" t="s">
        <v>430</v>
      </c>
      <c r="D755" s="161"/>
      <c r="E755" s="162">
        <v>5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199</v>
      </c>
      <c r="AH755" s="147">
        <v>2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5">
      <c r="A756" s="154"/>
      <c r="B756" s="155"/>
      <c r="C756" s="192" t="s">
        <v>422</v>
      </c>
      <c r="D756" s="161"/>
      <c r="E756" s="162">
        <v>3.8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199</v>
      </c>
      <c r="AH756" s="147">
        <v>2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5">
      <c r="A757" s="154"/>
      <c r="B757" s="155"/>
      <c r="C757" s="192" t="s">
        <v>423</v>
      </c>
      <c r="D757" s="161"/>
      <c r="E757" s="162">
        <v>3.8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199</v>
      </c>
      <c r="AH757" s="147">
        <v>2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5">
      <c r="A758" s="154"/>
      <c r="B758" s="155"/>
      <c r="C758" s="192" t="s">
        <v>424</v>
      </c>
      <c r="D758" s="161"/>
      <c r="E758" s="162">
        <v>3.8</v>
      </c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199</v>
      </c>
      <c r="AH758" s="147">
        <v>2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5">
      <c r="A759" s="154"/>
      <c r="B759" s="155"/>
      <c r="C759" s="192" t="s">
        <v>425</v>
      </c>
      <c r="D759" s="161"/>
      <c r="E759" s="162">
        <v>3.8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199</v>
      </c>
      <c r="AH759" s="147">
        <v>2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5">
      <c r="A760" s="154"/>
      <c r="B760" s="155"/>
      <c r="C760" s="193" t="s">
        <v>293</v>
      </c>
      <c r="D760" s="163"/>
      <c r="E760" s="164">
        <v>57.92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199</v>
      </c>
      <c r="AH760" s="147">
        <v>3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5">
      <c r="A761" s="154"/>
      <c r="B761" s="155"/>
      <c r="C761" s="191" t="s">
        <v>294</v>
      </c>
      <c r="D761" s="161"/>
      <c r="E761" s="162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7"/>
      <c r="Z761" s="147"/>
      <c r="AA761" s="147"/>
      <c r="AB761" s="147"/>
      <c r="AC761" s="147"/>
      <c r="AD761" s="147"/>
      <c r="AE761" s="147"/>
      <c r="AF761" s="147"/>
      <c r="AG761" s="147" t="s">
        <v>199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5">
      <c r="A762" s="154"/>
      <c r="B762" s="155"/>
      <c r="C762" s="190" t="s">
        <v>631</v>
      </c>
      <c r="D762" s="159"/>
      <c r="E762" s="160">
        <v>11.584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199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0.399999999999999" outlineLevel="1" x14ac:dyDescent="0.25">
      <c r="A763" s="154"/>
      <c r="B763" s="155"/>
      <c r="C763" s="190" t="s">
        <v>632</v>
      </c>
      <c r="D763" s="159"/>
      <c r="E763" s="160">
        <v>50.862900000000003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199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5">
      <c r="A764" s="154"/>
      <c r="B764" s="155"/>
      <c r="C764" s="191" t="s">
        <v>284</v>
      </c>
      <c r="D764" s="161"/>
      <c r="E764" s="162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47"/>
      <c r="Z764" s="147"/>
      <c r="AA764" s="147"/>
      <c r="AB764" s="147"/>
      <c r="AC764" s="147"/>
      <c r="AD764" s="147"/>
      <c r="AE764" s="147"/>
      <c r="AF764" s="147"/>
      <c r="AG764" s="147" t="s">
        <v>199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54"/>
      <c r="B765" s="155"/>
      <c r="C765" s="192" t="s">
        <v>633</v>
      </c>
      <c r="D765" s="161"/>
      <c r="E765" s="162">
        <v>0.96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199</v>
      </c>
      <c r="AH765" s="147">
        <v>2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5">
      <c r="A766" s="154"/>
      <c r="B766" s="155"/>
      <c r="C766" s="192" t="s">
        <v>634</v>
      </c>
      <c r="D766" s="161"/>
      <c r="E766" s="162">
        <v>0.96</v>
      </c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7"/>
      <c r="Z766" s="147"/>
      <c r="AA766" s="147"/>
      <c r="AB766" s="147"/>
      <c r="AC766" s="147"/>
      <c r="AD766" s="147"/>
      <c r="AE766" s="147"/>
      <c r="AF766" s="147"/>
      <c r="AG766" s="147" t="s">
        <v>199</v>
      </c>
      <c r="AH766" s="147">
        <v>2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5">
      <c r="A767" s="154"/>
      <c r="B767" s="155"/>
      <c r="C767" s="192" t="s">
        <v>635</v>
      </c>
      <c r="D767" s="161"/>
      <c r="E767" s="162">
        <v>3.36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199</v>
      </c>
      <c r="AH767" s="147">
        <v>2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5">
      <c r="A768" s="154"/>
      <c r="B768" s="155"/>
      <c r="C768" s="192" t="s">
        <v>636</v>
      </c>
      <c r="D768" s="161"/>
      <c r="E768" s="162">
        <v>5.55</v>
      </c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199</v>
      </c>
      <c r="AH768" s="147">
        <v>2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54"/>
      <c r="B769" s="155"/>
      <c r="C769" s="192" t="s">
        <v>637</v>
      </c>
      <c r="D769" s="161"/>
      <c r="E769" s="162">
        <v>2.415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199</v>
      </c>
      <c r="AH769" s="147">
        <v>2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5">
      <c r="A770" s="154"/>
      <c r="B770" s="155"/>
      <c r="C770" s="193" t="s">
        <v>293</v>
      </c>
      <c r="D770" s="163"/>
      <c r="E770" s="164">
        <v>13.244999999999999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199</v>
      </c>
      <c r="AH770" s="147">
        <v>3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5">
      <c r="A771" s="154"/>
      <c r="B771" s="155"/>
      <c r="C771" s="191" t="s">
        <v>294</v>
      </c>
      <c r="D771" s="161"/>
      <c r="E771" s="162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199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5">
      <c r="A772" s="154"/>
      <c r="B772" s="155"/>
      <c r="C772" s="190" t="s">
        <v>638</v>
      </c>
      <c r="D772" s="159"/>
      <c r="E772" s="160">
        <v>-13.246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199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5">
      <c r="A773" s="154"/>
      <c r="B773" s="155"/>
      <c r="C773" s="191" t="s">
        <v>284</v>
      </c>
      <c r="D773" s="161"/>
      <c r="E773" s="162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199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5">
      <c r="A774" s="154"/>
      <c r="B774" s="155"/>
      <c r="C774" s="192" t="s">
        <v>426</v>
      </c>
      <c r="D774" s="161"/>
      <c r="E774" s="162">
        <v>3.8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199</v>
      </c>
      <c r="AH774" s="147">
        <v>2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5">
      <c r="A775" s="154"/>
      <c r="B775" s="155"/>
      <c r="C775" s="192" t="s">
        <v>427</v>
      </c>
      <c r="D775" s="161"/>
      <c r="E775" s="162">
        <v>3.8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199</v>
      </c>
      <c r="AH775" s="147">
        <v>2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5">
      <c r="A776" s="154"/>
      <c r="B776" s="155"/>
      <c r="C776" s="192" t="s">
        <v>428</v>
      </c>
      <c r="D776" s="161"/>
      <c r="E776" s="162">
        <v>6.8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199</v>
      </c>
      <c r="AH776" s="147">
        <v>2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5">
      <c r="A777" s="154"/>
      <c r="B777" s="155"/>
      <c r="C777" s="192" t="s">
        <v>429</v>
      </c>
      <c r="D777" s="161"/>
      <c r="E777" s="162">
        <v>6.7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199</v>
      </c>
      <c r="AH777" s="147">
        <v>2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5">
      <c r="A778" s="154"/>
      <c r="B778" s="155"/>
      <c r="C778" s="192" t="s">
        <v>433</v>
      </c>
      <c r="D778" s="161"/>
      <c r="E778" s="162">
        <v>5.35</v>
      </c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199</v>
      </c>
      <c r="AH778" s="147">
        <v>2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5">
      <c r="A779" s="154"/>
      <c r="B779" s="155"/>
      <c r="C779" s="193" t="s">
        <v>293</v>
      </c>
      <c r="D779" s="163"/>
      <c r="E779" s="164">
        <v>26.45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199</v>
      </c>
      <c r="AH779" s="147">
        <v>3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5">
      <c r="A780" s="154"/>
      <c r="B780" s="155"/>
      <c r="C780" s="191" t="s">
        <v>294</v>
      </c>
      <c r="D780" s="161"/>
      <c r="E780" s="162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199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5">
      <c r="A781" s="154"/>
      <c r="B781" s="155"/>
      <c r="C781" s="190" t="s">
        <v>639</v>
      </c>
      <c r="D781" s="159"/>
      <c r="E781" s="160">
        <v>5.29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199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20.399999999999999" outlineLevel="1" x14ac:dyDescent="0.25">
      <c r="A782" s="154"/>
      <c r="B782" s="155"/>
      <c r="C782" s="190" t="s">
        <v>584</v>
      </c>
      <c r="D782" s="159"/>
      <c r="E782" s="160">
        <v>9.6762499999999996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199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20.399999999999999" outlineLevel="1" x14ac:dyDescent="0.25">
      <c r="A783" s="154"/>
      <c r="B783" s="155"/>
      <c r="C783" s="190" t="s">
        <v>585</v>
      </c>
      <c r="D783" s="159"/>
      <c r="E783" s="160">
        <v>19.763400000000001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199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5">
      <c r="A784" s="174">
        <v>94</v>
      </c>
      <c r="B784" s="175" t="s">
        <v>740</v>
      </c>
      <c r="C784" s="189" t="s">
        <v>741</v>
      </c>
      <c r="D784" s="176" t="s">
        <v>194</v>
      </c>
      <c r="E784" s="177">
        <v>42.418999999999997</v>
      </c>
      <c r="F784" s="178"/>
      <c r="G784" s="179">
        <f>ROUND(E784*F784,2)</f>
        <v>0</v>
      </c>
      <c r="H784" s="158"/>
      <c r="I784" s="157">
        <f>ROUND(E784*H784,2)</f>
        <v>0</v>
      </c>
      <c r="J784" s="158"/>
      <c r="K784" s="157">
        <f>ROUND(E784*J784,2)</f>
        <v>0</v>
      </c>
      <c r="L784" s="157">
        <v>21</v>
      </c>
      <c r="M784" s="157">
        <f>G784*(1+L784/100)</f>
        <v>0</v>
      </c>
      <c r="N784" s="157">
        <v>3.6800000000000001E-3</v>
      </c>
      <c r="O784" s="157">
        <f>ROUND(E784*N784,2)</f>
        <v>0.16</v>
      </c>
      <c r="P784" s="157">
        <v>0</v>
      </c>
      <c r="Q784" s="157">
        <f>ROUND(E784*P784,2)</f>
        <v>0</v>
      </c>
      <c r="R784" s="157"/>
      <c r="S784" s="157" t="s">
        <v>195</v>
      </c>
      <c r="T784" s="157" t="s">
        <v>195</v>
      </c>
      <c r="U784" s="157">
        <v>0.46</v>
      </c>
      <c r="V784" s="157">
        <f>ROUND(E784*U784,2)</f>
        <v>19.510000000000002</v>
      </c>
      <c r="W784" s="157"/>
      <c r="X784" s="157" t="s">
        <v>196</v>
      </c>
      <c r="Y784" s="147"/>
      <c r="Z784" s="147"/>
      <c r="AA784" s="147"/>
      <c r="AB784" s="147"/>
      <c r="AC784" s="147"/>
      <c r="AD784" s="147"/>
      <c r="AE784" s="147"/>
      <c r="AF784" s="147"/>
      <c r="AG784" s="147" t="s">
        <v>197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5">
      <c r="A785" s="154"/>
      <c r="B785" s="155"/>
      <c r="C785" s="190" t="s">
        <v>742</v>
      </c>
      <c r="D785" s="159"/>
      <c r="E785" s="160">
        <v>42.418999999999997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199</v>
      </c>
      <c r="AH785" s="147">
        <v>5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20.399999999999999" outlineLevel="1" x14ac:dyDescent="0.25">
      <c r="A786" s="174">
        <v>95</v>
      </c>
      <c r="B786" s="175" t="s">
        <v>743</v>
      </c>
      <c r="C786" s="189" t="s">
        <v>744</v>
      </c>
      <c r="D786" s="176" t="s">
        <v>194</v>
      </c>
      <c r="E786" s="177">
        <v>71.858649999999997</v>
      </c>
      <c r="F786" s="178"/>
      <c r="G786" s="179">
        <f>ROUND(E786*F786,2)</f>
        <v>0</v>
      </c>
      <c r="H786" s="158"/>
      <c r="I786" s="157">
        <f>ROUND(E786*H786,2)</f>
        <v>0</v>
      </c>
      <c r="J786" s="158"/>
      <c r="K786" s="157">
        <f>ROUND(E786*J786,2)</f>
        <v>0</v>
      </c>
      <c r="L786" s="157">
        <v>21</v>
      </c>
      <c r="M786" s="157">
        <f>G786*(1+L786/100)</f>
        <v>0</v>
      </c>
      <c r="N786" s="157">
        <v>4.9100000000000003E-3</v>
      </c>
      <c r="O786" s="157">
        <f>ROUND(E786*N786,2)</f>
        <v>0.35</v>
      </c>
      <c r="P786" s="157">
        <v>0</v>
      </c>
      <c r="Q786" s="157">
        <f>ROUND(E786*P786,2)</f>
        <v>0</v>
      </c>
      <c r="R786" s="157"/>
      <c r="S786" s="157" t="s">
        <v>195</v>
      </c>
      <c r="T786" s="157" t="s">
        <v>195</v>
      </c>
      <c r="U786" s="157">
        <v>0.36199999999999999</v>
      </c>
      <c r="V786" s="157">
        <f>ROUND(E786*U786,2)</f>
        <v>26.01</v>
      </c>
      <c r="W786" s="157"/>
      <c r="X786" s="157" t="s">
        <v>196</v>
      </c>
      <c r="Y786" s="147"/>
      <c r="Z786" s="147"/>
      <c r="AA786" s="147"/>
      <c r="AB786" s="147"/>
      <c r="AC786" s="147"/>
      <c r="AD786" s="147"/>
      <c r="AE786" s="147"/>
      <c r="AF786" s="147"/>
      <c r="AG786" s="147" t="s">
        <v>197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5">
      <c r="A787" s="154"/>
      <c r="B787" s="155"/>
      <c r="C787" s="190" t="s">
        <v>588</v>
      </c>
      <c r="D787" s="159"/>
      <c r="E787" s="160">
        <v>29.43965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199</v>
      </c>
      <c r="AH787" s="147">
        <v>5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54"/>
      <c r="B788" s="155"/>
      <c r="C788" s="190" t="s">
        <v>614</v>
      </c>
      <c r="D788" s="159"/>
      <c r="E788" s="160">
        <v>42.418999999999997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199</v>
      </c>
      <c r="AH788" s="147">
        <v>5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74">
        <v>96</v>
      </c>
      <c r="B789" s="175" t="s">
        <v>745</v>
      </c>
      <c r="C789" s="189" t="s">
        <v>746</v>
      </c>
      <c r="D789" s="176" t="s">
        <v>194</v>
      </c>
      <c r="E789" s="177">
        <v>54.893000000000001</v>
      </c>
      <c r="F789" s="178"/>
      <c r="G789" s="179">
        <f>ROUND(E789*F789,2)</f>
        <v>0</v>
      </c>
      <c r="H789" s="158"/>
      <c r="I789" s="157">
        <f>ROUND(E789*H789,2)</f>
        <v>0</v>
      </c>
      <c r="J789" s="158"/>
      <c r="K789" s="157">
        <f>ROUND(E789*J789,2)</f>
        <v>0</v>
      </c>
      <c r="L789" s="157">
        <v>21</v>
      </c>
      <c r="M789" s="157">
        <f>G789*(1+L789/100)</f>
        <v>0</v>
      </c>
      <c r="N789" s="157">
        <v>0</v>
      </c>
      <c r="O789" s="157">
        <f>ROUND(E789*N789,2)</f>
        <v>0</v>
      </c>
      <c r="P789" s="157">
        <v>0</v>
      </c>
      <c r="Q789" s="157">
        <f>ROUND(E789*P789,2)</f>
        <v>0</v>
      </c>
      <c r="R789" s="157"/>
      <c r="S789" s="157" t="s">
        <v>195</v>
      </c>
      <c r="T789" s="157" t="s">
        <v>195</v>
      </c>
      <c r="U789" s="157">
        <v>2.1999999999999999E-2</v>
      </c>
      <c r="V789" s="157">
        <f>ROUND(E789*U789,2)</f>
        <v>1.21</v>
      </c>
      <c r="W789" s="157"/>
      <c r="X789" s="157" t="s">
        <v>196</v>
      </c>
      <c r="Y789" s="147"/>
      <c r="Z789" s="147"/>
      <c r="AA789" s="147"/>
      <c r="AB789" s="147"/>
      <c r="AC789" s="147"/>
      <c r="AD789" s="147"/>
      <c r="AE789" s="147"/>
      <c r="AF789" s="147"/>
      <c r="AG789" s="147" t="s">
        <v>197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5">
      <c r="A790" s="154"/>
      <c r="B790" s="155"/>
      <c r="C790" s="190" t="s">
        <v>747</v>
      </c>
      <c r="D790" s="159"/>
      <c r="E790" s="160">
        <v>6.4394999999999998</v>
      </c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199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ht="20.399999999999999" outlineLevel="1" x14ac:dyDescent="0.25">
      <c r="A791" s="154"/>
      <c r="B791" s="155"/>
      <c r="C791" s="190" t="s">
        <v>396</v>
      </c>
      <c r="D791" s="159"/>
      <c r="E791" s="160">
        <v>6.4394999999999998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199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20.399999999999999" outlineLevel="1" x14ac:dyDescent="0.25">
      <c r="A792" s="154"/>
      <c r="B792" s="155"/>
      <c r="C792" s="190" t="s">
        <v>397</v>
      </c>
      <c r="D792" s="159"/>
      <c r="E792" s="160">
        <v>6.4394999999999998</v>
      </c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47"/>
      <c r="Z792" s="147"/>
      <c r="AA792" s="147"/>
      <c r="AB792" s="147"/>
      <c r="AC792" s="147"/>
      <c r="AD792" s="147"/>
      <c r="AE792" s="147"/>
      <c r="AF792" s="147"/>
      <c r="AG792" s="147" t="s">
        <v>199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0.399999999999999" outlineLevel="1" x14ac:dyDescent="0.25">
      <c r="A793" s="154"/>
      <c r="B793" s="155"/>
      <c r="C793" s="190" t="s">
        <v>398</v>
      </c>
      <c r="D793" s="159"/>
      <c r="E793" s="160">
        <v>6.4394999999999998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199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5">
      <c r="A794" s="154"/>
      <c r="B794" s="155"/>
      <c r="C794" s="190" t="s">
        <v>399</v>
      </c>
      <c r="D794" s="159"/>
      <c r="E794" s="160">
        <v>5.7</v>
      </c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199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54"/>
      <c r="B795" s="155"/>
      <c r="C795" s="190" t="s">
        <v>400</v>
      </c>
      <c r="D795" s="159"/>
      <c r="E795" s="160">
        <v>0.96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199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54"/>
      <c r="B796" s="155"/>
      <c r="C796" s="190" t="s">
        <v>401</v>
      </c>
      <c r="D796" s="159"/>
      <c r="E796" s="160">
        <v>0.96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199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54"/>
      <c r="B797" s="155"/>
      <c r="C797" s="190" t="s">
        <v>402</v>
      </c>
      <c r="D797" s="159"/>
      <c r="E797" s="160">
        <v>0.96</v>
      </c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199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54"/>
      <c r="B798" s="155"/>
      <c r="C798" s="190" t="s">
        <v>403</v>
      </c>
      <c r="D798" s="159"/>
      <c r="E798" s="160">
        <v>0.96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199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5">
      <c r="A799" s="154"/>
      <c r="B799" s="155"/>
      <c r="C799" s="190" t="s">
        <v>404</v>
      </c>
      <c r="D799" s="159"/>
      <c r="E799" s="160">
        <v>0.96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199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5">
      <c r="A800" s="154"/>
      <c r="B800" s="155"/>
      <c r="C800" s="190" t="s">
        <v>405</v>
      </c>
      <c r="D800" s="159"/>
      <c r="E800" s="160">
        <v>0.96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199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5">
      <c r="A801" s="154"/>
      <c r="B801" s="155"/>
      <c r="C801" s="190" t="s">
        <v>406</v>
      </c>
      <c r="D801" s="159"/>
      <c r="E801" s="160">
        <v>3.36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199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5">
      <c r="A802" s="154"/>
      <c r="B802" s="155"/>
      <c r="C802" s="190" t="s">
        <v>407</v>
      </c>
      <c r="D802" s="159"/>
      <c r="E802" s="160">
        <v>5.55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199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54"/>
      <c r="B803" s="155"/>
      <c r="C803" s="190" t="s">
        <v>408</v>
      </c>
      <c r="D803" s="159"/>
      <c r="E803" s="160">
        <v>2</v>
      </c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7"/>
      <c r="Z803" s="147"/>
      <c r="AA803" s="147"/>
      <c r="AB803" s="147"/>
      <c r="AC803" s="147"/>
      <c r="AD803" s="147"/>
      <c r="AE803" s="147"/>
      <c r="AF803" s="147"/>
      <c r="AG803" s="147" t="s">
        <v>199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5">
      <c r="A804" s="154"/>
      <c r="B804" s="155"/>
      <c r="C804" s="190" t="s">
        <v>409</v>
      </c>
      <c r="D804" s="159"/>
      <c r="E804" s="160">
        <v>0.36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199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5">
      <c r="A805" s="154"/>
      <c r="B805" s="155"/>
      <c r="C805" s="190" t="s">
        <v>410</v>
      </c>
      <c r="D805" s="159"/>
      <c r="E805" s="160">
        <v>0.36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199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5">
      <c r="A806" s="154"/>
      <c r="B806" s="155"/>
      <c r="C806" s="190" t="s">
        <v>411</v>
      </c>
      <c r="D806" s="159"/>
      <c r="E806" s="160">
        <v>2.415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199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5">
      <c r="A807" s="154"/>
      <c r="B807" s="155"/>
      <c r="C807" s="190" t="s">
        <v>412</v>
      </c>
      <c r="D807" s="159"/>
      <c r="E807" s="160">
        <v>2.415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7"/>
      <c r="Z807" s="147"/>
      <c r="AA807" s="147"/>
      <c r="AB807" s="147"/>
      <c r="AC807" s="147"/>
      <c r="AD807" s="147"/>
      <c r="AE807" s="147"/>
      <c r="AF807" s="147"/>
      <c r="AG807" s="147" t="s">
        <v>199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5">
      <c r="A808" s="154"/>
      <c r="B808" s="155"/>
      <c r="C808" s="190" t="s">
        <v>413</v>
      </c>
      <c r="D808" s="159"/>
      <c r="E808" s="160">
        <v>0.67500000000000004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199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54"/>
      <c r="B809" s="155"/>
      <c r="C809" s="190" t="s">
        <v>414</v>
      </c>
      <c r="D809" s="159"/>
      <c r="E809" s="160">
        <v>0.54</v>
      </c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199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5">
      <c r="A810" s="174">
        <v>97</v>
      </c>
      <c r="B810" s="175" t="s">
        <v>748</v>
      </c>
      <c r="C810" s="189" t="s">
        <v>749</v>
      </c>
      <c r="D810" s="176" t="s">
        <v>232</v>
      </c>
      <c r="E810" s="177">
        <v>98.424999999999997</v>
      </c>
      <c r="F810" s="178"/>
      <c r="G810" s="179">
        <f>ROUND(E810*F810,2)</f>
        <v>0</v>
      </c>
      <c r="H810" s="158"/>
      <c r="I810" s="157">
        <f>ROUND(E810*H810,2)</f>
        <v>0</v>
      </c>
      <c r="J810" s="158"/>
      <c r="K810" s="157">
        <f>ROUND(E810*J810,2)</f>
        <v>0</v>
      </c>
      <c r="L810" s="157">
        <v>21</v>
      </c>
      <c r="M810" s="157">
        <f>G810*(1+L810/100)</f>
        <v>0</v>
      </c>
      <c r="N810" s="157">
        <v>0</v>
      </c>
      <c r="O810" s="157">
        <f>ROUND(E810*N810,2)</f>
        <v>0</v>
      </c>
      <c r="P810" s="157">
        <v>0</v>
      </c>
      <c r="Q810" s="157">
        <f>ROUND(E810*P810,2)</f>
        <v>0</v>
      </c>
      <c r="R810" s="157"/>
      <c r="S810" s="157" t="s">
        <v>195</v>
      </c>
      <c r="T810" s="157" t="s">
        <v>195</v>
      </c>
      <c r="U810" s="157">
        <v>0.1</v>
      </c>
      <c r="V810" s="157">
        <f>ROUND(E810*U810,2)</f>
        <v>9.84</v>
      </c>
      <c r="W810" s="157"/>
      <c r="X810" s="157" t="s">
        <v>196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197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5">
      <c r="A811" s="154"/>
      <c r="B811" s="155"/>
      <c r="C811" s="190" t="s">
        <v>750</v>
      </c>
      <c r="D811" s="159"/>
      <c r="E811" s="160">
        <v>5.3</v>
      </c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47"/>
      <c r="Z811" s="147"/>
      <c r="AA811" s="147"/>
      <c r="AB811" s="147"/>
      <c r="AC811" s="147"/>
      <c r="AD811" s="147"/>
      <c r="AE811" s="147"/>
      <c r="AF811" s="147"/>
      <c r="AG811" s="147" t="s">
        <v>199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20.399999999999999" outlineLevel="1" x14ac:dyDescent="0.25">
      <c r="A812" s="154"/>
      <c r="B812" s="155"/>
      <c r="C812" s="190" t="s">
        <v>751</v>
      </c>
      <c r="D812" s="159"/>
      <c r="E812" s="160">
        <v>5.3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199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0.399999999999999" outlineLevel="1" x14ac:dyDescent="0.25">
      <c r="A813" s="154"/>
      <c r="B813" s="155"/>
      <c r="C813" s="190" t="s">
        <v>752</v>
      </c>
      <c r="D813" s="159"/>
      <c r="E813" s="160">
        <v>5.3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47"/>
      <c r="Z813" s="147"/>
      <c r="AA813" s="147"/>
      <c r="AB813" s="147"/>
      <c r="AC813" s="147"/>
      <c r="AD813" s="147"/>
      <c r="AE813" s="147"/>
      <c r="AF813" s="147"/>
      <c r="AG813" s="147" t="s">
        <v>199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ht="20.399999999999999" outlineLevel="1" x14ac:dyDescent="0.25">
      <c r="A814" s="154"/>
      <c r="B814" s="155"/>
      <c r="C814" s="190" t="s">
        <v>753</v>
      </c>
      <c r="D814" s="159"/>
      <c r="E814" s="160">
        <v>5.3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199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5">
      <c r="A815" s="154"/>
      <c r="B815" s="155"/>
      <c r="C815" s="190" t="s">
        <v>754</v>
      </c>
      <c r="D815" s="159"/>
      <c r="E815" s="160">
        <v>3.8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199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5">
      <c r="A816" s="154"/>
      <c r="B816" s="155"/>
      <c r="C816" s="190" t="s">
        <v>755</v>
      </c>
      <c r="D816" s="159"/>
      <c r="E816" s="160">
        <v>3.2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199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54"/>
      <c r="B817" s="155"/>
      <c r="C817" s="190" t="s">
        <v>756</v>
      </c>
      <c r="D817" s="159"/>
      <c r="E817" s="160">
        <v>3.2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199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5">
      <c r="A818" s="154"/>
      <c r="B818" s="155"/>
      <c r="C818" s="190" t="s">
        <v>757</v>
      </c>
      <c r="D818" s="159"/>
      <c r="E818" s="160">
        <v>3.2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199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54"/>
      <c r="B819" s="155"/>
      <c r="C819" s="190" t="s">
        <v>758</v>
      </c>
      <c r="D819" s="159"/>
      <c r="E819" s="160">
        <v>3.2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199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54"/>
      <c r="B820" s="155"/>
      <c r="C820" s="190" t="s">
        <v>759</v>
      </c>
      <c r="D820" s="159"/>
      <c r="E820" s="160">
        <v>3.2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199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54"/>
      <c r="B821" s="155"/>
      <c r="C821" s="190" t="s">
        <v>760</v>
      </c>
      <c r="D821" s="159"/>
      <c r="E821" s="160">
        <v>3.2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199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54"/>
      <c r="B822" s="155"/>
      <c r="C822" s="190" t="s">
        <v>761</v>
      </c>
      <c r="D822" s="159"/>
      <c r="E822" s="160">
        <v>5.6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199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54"/>
      <c r="B823" s="155"/>
      <c r="C823" s="190" t="s">
        <v>762</v>
      </c>
      <c r="D823" s="159"/>
      <c r="E823" s="160">
        <v>7.7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199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5">
      <c r="A824" s="154"/>
      <c r="B824" s="155"/>
      <c r="C824" s="190" t="s">
        <v>763</v>
      </c>
      <c r="D824" s="159"/>
      <c r="E824" s="160">
        <v>4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199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5">
      <c r="A825" s="154"/>
      <c r="B825" s="155"/>
      <c r="C825" s="190" t="s">
        <v>764</v>
      </c>
      <c r="D825" s="159"/>
      <c r="E825" s="160">
        <v>1.2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199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5">
      <c r="A826" s="154"/>
      <c r="B826" s="155"/>
      <c r="C826" s="190" t="s">
        <v>765</v>
      </c>
      <c r="D826" s="159"/>
      <c r="E826" s="160">
        <v>1.2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199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5">
      <c r="A827" s="154"/>
      <c r="B827" s="155"/>
      <c r="C827" s="190" t="s">
        <v>766</v>
      </c>
      <c r="D827" s="159"/>
      <c r="E827" s="160">
        <v>4.2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199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5">
      <c r="A828" s="154"/>
      <c r="B828" s="155"/>
      <c r="C828" s="190" t="s">
        <v>767</v>
      </c>
      <c r="D828" s="159"/>
      <c r="E828" s="160">
        <v>4.2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7"/>
      <c r="Z828" s="147"/>
      <c r="AA828" s="147"/>
      <c r="AB828" s="147"/>
      <c r="AC828" s="147"/>
      <c r="AD828" s="147"/>
      <c r="AE828" s="147"/>
      <c r="AF828" s="147"/>
      <c r="AG828" s="147" t="s">
        <v>199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54"/>
      <c r="B829" s="155"/>
      <c r="C829" s="190" t="s">
        <v>768</v>
      </c>
      <c r="D829" s="159"/>
      <c r="E829" s="160">
        <v>1.5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199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54"/>
      <c r="B830" s="155"/>
      <c r="C830" s="190" t="s">
        <v>769</v>
      </c>
      <c r="D830" s="159"/>
      <c r="E830" s="160">
        <v>1.2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199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5">
      <c r="A831" s="154"/>
      <c r="B831" s="155"/>
      <c r="C831" s="190" t="s">
        <v>770</v>
      </c>
      <c r="D831" s="159"/>
      <c r="E831" s="160">
        <v>23.425000000000001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199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74">
        <v>98</v>
      </c>
      <c r="B832" s="175" t="s">
        <v>771</v>
      </c>
      <c r="C832" s="189" t="s">
        <v>772</v>
      </c>
      <c r="D832" s="176" t="s">
        <v>194</v>
      </c>
      <c r="E832" s="177">
        <v>240.79079999999999</v>
      </c>
      <c r="F832" s="178"/>
      <c r="G832" s="179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7">
        <v>2.0000000000000002E-5</v>
      </c>
      <c r="O832" s="157">
        <f>ROUND(E832*N832,2)</f>
        <v>0</v>
      </c>
      <c r="P832" s="157">
        <v>0</v>
      </c>
      <c r="Q832" s="157">
        <f>ROUND(E832*P832,2)</f>
        <v>0</v>
      </c>
      <c r="R832" s="157"/>
      <c r="S832" s="157" t="s">
        <v>195</v>
      </c>
      <c r="T832" s="157" t="s">
        <v>195</v>
      </c>
      <c r="U832" s="157">
        <v>0.11</v>
      </c>
      <c r="V832" s="157">
        <f>ROUND(E832*U832,2)</f>
        <v>26.49</v>
      </c>
      <c r="W832" s="157"/>
      <c r="X832" s="157" t="s">
        <v>196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197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5">
      <c r="A833" s="154"/>
      <c r="B833" s="155"/>
      <c r="C833" s="190" t="s">
        <v>686</v>
      </c>
      <c r="D833" s="159"/>
      <c r="E833" s="160">
        <v>240.79079999999999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199</v>
      </c>
      <c r="AH833" s="147">
        <v>5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5">
      <c r="A834" s="180">
        <v>99</v>
      </c>
      <c r="B834" s="181" t="s">
        <v>773</v>
      </c>
      <c r="C834" s="194" t="s">
        <v>774</v>
      </c>
      <c r="D834" s="182" t="s">
        <v>775</v>
      </c>
      <c r="E834" s="183">
        <v>1</v>
      </c>
      <c r="F834" s="184"/>
      <c r="G834" s="185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7">
        <v>0</v>
      </c>
      <c r="O834" s="157">
        <f>ROUND(E834*N834,2)</f>
        <v>0</v>
      </c>
      <c r="P834" s="157">
        <v>0</v>
      </c>
      <c r="Q834" s="157">
        <f>ROUND(E834*P834,2)</f>
        <v>0</v>
      </c>
      <c r="R834" s="157"/>
      <c r="S834" s="157" t="s">
        <v>573</v>
      </c>
      <c r="T834" s="157" t="s">
        <v>574</v>
      </c>
      <c r="U834" s="157">
        <v>0</v>
      </c>
      <c r="V834" s="157">
        <f>ROUND(E834*U834,2)</f>
        <v>0</v>
      </c>
      <c r="W834" s="157"/>
      <c r="X834" s="157" t="s">
        <v>196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197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ht="20.399999999999999" outlineLevel="1" x14ac:dyDescent="0.25">
      <c r="A835" s="174">
        <v>100</v>
      </c>
      <c r="B835" s="175" t="s">
        <v>776</v>
      </c>
      <c r="C835" s="189" t="s">
        <v>777</v>
      </c>
      <c r="D835" s="176" t="s">
        <v>239</v>
      </c>
      <c r="E835" s="177">
        <v>45.275500000000001</v>
      </c>
      <c r="F835" s="178"/>
      <c r="G835" s="179">
        <f>ROUND(E835*F835,2)</f>
        <v>0</v>
      </c>
      <c r="H835" s="158"/>
      <c r="I835" s="157">
        <f>ROUND(E835*H835,2)</f>
        <v>0</v>
      </c>
      <c r="J835" s="158"/>
      <c r="K835" s="157">
        <f>ROUND(E835*J835,2)</f>
        <v>0</v>
      </c>
      <c r="L835" s="157">
        <v>21</v>
      </c>
      <c r="M835" s="157">
        <f>G835*(1+L835/100)</f>
        <v>0</v>
      </c>
      <c r="N835" s="157">
        <v>2.5000000000000001E-4</v>
      </c>
      <c r="O835" s="157">
        <f>ROUND(E835*N835,2)</f>
        <v>0.01</v>
      </c>
      <c r="P835" s="157">
        <v>0</v>
      </c>
      <c r="Q835" s="157">
        <f>ROUND(E835*P835,2)</f>
        <v>0</v>
      </c>
      <c r="R835" s="157" t="s">
        <v>226</v>
      </c>
      <c r="S835" s="157" t="s">
        <v>195</v>
      </c>
      <c r="T835" s="157" t="s">
        <v>195</v>
      </c>
      <c r="U835" s="157">
        <v>0</v>
      </c>
      <c r="V835" s="157">
        <f>ROUND(E835*U835,2)</f>
        <v>0</v>
      </c>
      <c r="W835" s="157"/>
      <c r="X835" s="157" t="s">
        <v>227</v>
      </c>
      <c r="Y835" s="147"/>
      <c r="Z835" s="147"/>
      <c r="AA835" s="147"/>
      <c r="AB835" s="147"/>
      <c r="AC835" s="147"/>
      <c r="AD835" s="147"/>
      <c r="AE835" s="147"/>
      <c r="AF835" s="147"/>
      <c r="AG835" s="147" t="s">
        <v>228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5">
      <c r="A836" s="154"/>
      <c r="B836" s="155"/>
      <c r="C836" s="191" t="s">
        <v>284</v>
      </c>
      <c r="D836" s="161"/>
      <c r="E836" s="162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199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/>
      <c r="B837" s="155"/>
      <c r="C837" s="192" t="s">
        <v>778</v>
      </c>
      <c r="D837" s="161"/>
      <c r="E837" s="162">
        <v>5.3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199</v>
      </c>
      <c r="AH837" s="147">
        <v>2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20.399999999999999" outlineLevel="1" x14ac:dyDescent="0.25">
      <c r="A838" s="154"/>
      <c r="B838" s="155"/>
      <c r="C838" s="192" t="s">
        <v>779</v>
      </c>
      <c r="D838" s="161"/>
      <c r="E838" s="162">
        <v>5.3</v>
      </c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47"/>
      <c r="Z838" s="147"/>
      <c r="AA838" s="147"/>
      <c r="AB838" s="147"/>
      <c r="AC838" s="147"/>
      <c r="AD838" s="147"/>
      <c r="AE838" s="147"/>
      <c r="AF838" s="147"/>
      <c r="AG838" s="147" t="s">
        <v>199</v>
      </c>
      <c r="AH838" s="147">
        <v>2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0.399999999999999" outlineLevel="1" x14ac:dyDescent="0.25">
      <c r="A839" s="154"/>
      <c r="B839" s="155"/>
      <c r="C839" s="192" t="s">
        <v>780</v>
      </c>
      <c r="D839" s="161"/>
      <c r="E839" s="162">
        <v>5.3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199</v>
      </c>
      <c r="AH839" s="147">
        <v>2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20.399999999999999" outlineLevel="1" x14ac:dyDescent="0.25">
      <c r="A840" s="154"/>
      <c r="B840" s="155"/>
      <c r="C840" s="192" t="s">
        <v>781</v>
      </c>
      <c r="D840" s="161"/>
      <c r="E840" s="162">
        <v>5.3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199</v>
      </c>
      <c r="AH840" s="147">
        <v>2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54"/>
      <c r="B841" s="155"/>
      <c r="C841" s="192" t="s">
        <v>782</v>
      </c>
      <c r="D841" s="161"/>
      <c r="E841" s="162">
        <v>3.8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199</v>
      </c>
      <c r="AH841" s="147">
        <v>2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5">
      <c r="A842" s="154"/>
      <c r="B842" s="155"/>
      <c r="C842" s="192" t="s">
        <v>783</v>
      </c>
      <c r="D842" s="161"/>
      <c r="E842" s="162">
        <v>3.2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199</v>
      </c>
      <c r="AH842" s="147">
        <v>2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5">
      <c r="A843" s="154"/>
      <c r="B843" s="155"/>
      <c r="C843" s="192" t="s">
        <v>784</v>
      </c>
      <c r="D843" s="161"/>
      <c r="E843" s="162">
        <v>3.2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7"/>
      <c r="Z843" s="147"/>
      <c r="AA843" s="147"/>
      <c r="AB843" s="147"/>
      <c r="AC843" s="147"/>
      <c r="AD843" s="147"/>
      <c r="AE843" s="147"/>
      <c r="AF843" s="147"/>
      <c r="AG843" s="147" t="s">
        <v>199</v>
      </c>
      <c r="AH843" s="147">
        <v>2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5">
      <c r="A844" s="154"/>
      <c r="B844" s="155"/>
      <c r="C844" s="192" t="s">
        <v>785</v>
      </c>
      <c r="D844" s="161"/>
      <c r="E844" s="162">
        <v>3.2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199</v>
      </c>
      <c r="AH844" s="147">
        <v>2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54"/>
      <c r="B845" s="155"/>
      <c r="C845" s="192" t="s">
        <v>786</v>
      </c>
      <c r="D845" s="161"/>
      <c r="E845" s="162">
        <v>3.2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199</v>
      </c>
      <c r="AH845" s="147">
        <v>2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5">
      <c r="A846" s="154"/>
      <c r="B846" s="155"/>
      <c r="C846" s="192" t="s">
        <v>787</v>
      </c>
      <c r="D846" s="161"/>
      <c r="E846" s="162">
        <v>3.2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199</v>
      </c>
      <c r="AH846" s="147">
        <v>2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5">
      <c r="A847" s="154"/>
      <c r="B847" s="155"/>
      <c r="C847" s="192" t="s">
        <v>788</v>
      </c>
      <c r="D847" s="161"/>
      <c r="E847" s="162">
        <v>3.2</v>
      </c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199</v>
      </c>
      <c r="AH847" s="147">
        <v>2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5">
      <c r="A848" s="154"/>
      <c r="B848" s="155"/>
      <c r="C848" s="192" t="s">
        <v>789</v>
      </c>
      <c r="D848" s="161"/>
      <c r="E848" s="162">
        <v>5.6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199</v>
      </c>
      <c r="AH848" s="147">
        <v>2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5">
      <c r="A849" s="154"/>
      <c r="B849" s="155"/>
      <c r="C849" s="192" t="s">
        <v>790</v>
      </c>
      <c r="D849" s="161"/>
      <c r="E849" s="162">
        <v>7.7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199</v>
      </c>
      <c r="AH849" s="147">
        <v>2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54"/>
      <c r="B850" s="155"/>
      <c r="C850" s="192" t="s">
        <v>791</v>
      </c>
      <c r="D850" s="161"/>
      <c r="E850" s="162">
        <v>4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199</v>
      </c>
      <c r="AH850" s="147">
        <v>2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54"/>
      <c r="B851" s="155"/>
      <c r="C851" s="192" t="s">
        <v>792</v>
      </c>
      <c r="D851" s="161"/>
      <c r="E851" s="162">
        <v>1.2</v>
      </c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199</v>
      </c>
      <c r="AH851" s="147">
        <v>2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5">
      <c r="A852" s="154"/>
      <c r="B852" s="155"/>
      <c r="C852" s="192" t="s">
        <v>793</v>
      </c>
      <c r="D852" s="161"/>
      <c r="E852" s="162">
        <v>1.2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199</v>
      </c>
      <c r="AH852" s="147">
        <v>2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5">
      <c r="A853" s="154"/>
      <c r="B853" s="155"/>
      <c r="C853" s="192" t="s">
        <v>794</v>
      </c>
      <c r="D853" s="161"/>
      <c r="E853" s="162">
        <v>4.2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199</v>
      </c>
      <c r="AH853" s="147">
        <v>2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5">
      <c r="A854" s="154"/>
      <c r="B854" s="155"/>
      <c r="C854" s="192" t="s">
        <v>795</v>
      </c>
      <c r="D854" s="161"/>
      <c r="E854" s="162">
        <v>4.2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199</v>
      </c>
      <c r="AH854" s="147">
        <v>2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5">
      <c r="A855" s="154"/>
      <c r="B855" s="155"/>
      <c r="C855" s="192" t="s">
        <v>796</v>
      </c>
      <c r="D855" s="161"/>
      <c r="E855" s="162">
        <v>1.5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199</v>
      </c>
      <c r="AH855" s="147">
        <v>2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5">
      <c r="A856" s="154"/>
      <c r="B856" s="155"/>
      <c r="C856" s="192" t="s">
        <v>797</v>
      </c>
      <c r="D856" s="161"/>
      <c r="E856" s="162">
        <v>1.2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199</v>
      </c>
      <c r="AH856" s="147">
        <v>2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5">
      <c r="A857" s="154"/>
      <c r="B857" s="155"/>
      <c r="C857" s="192" t="s">
        <v>798</v>
      </c>
      <c r="D857" s="161"/>
      <c r="E857" s="162">
        <v>23.425000000000001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199</v>
      </c>
      <c r="AH857" s="147">
        <v>2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5">
      <c r="A858" s="154"/>
      <c r="B858" s="155"/>
      <c r="C858" s="193" t="s">
        <v>293</v>
      </c>
      <c r="D858" s="163"/>
      <c r="E858" s="164">
        <v>98.424999999999997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199</v>
      </c>
      <c r="AH858" s="147">
        <v>3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54"/>
      <c r="B859" s="155"/>
      <c r="C859" s="191" t="s">
        <v>294</v>
      </c>
      <c r="D859" s="161"/>
      <c r="E859" s="162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199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5">
      <c r="A860" s="154"/>
      <c r="B860" s="155"/>
      <c r="C860" s="190" t="s">
        <v>799</v>
      </c>
      <c r="D860" s="159"/>
      <c r="E860" s="160">
        <v>45.275500000000001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199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74">
        <v>101</v>
      </c>
      <c r="B861" s="175" t="s">
        <v>800</v>
      </c>
      <c r="C861" s="189" t="s">
        <v>801</v>
      </c>
      <c r="D861" s="176" t="s">
        <v>239</v>
      </c>
      <c r="E861" s="177">
        <v>236.98647</v>
      </c>
      <c r="F861" s="178"/>
      <c r="G861" s="179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7">
        <v>0</v>
      </c>
      <c r="O861" s="157">
        <f>ROUND(E861*N861,2)</f>
        <v>0</v>
      </c>
      <c r="P861" s="157">
        <v>0</v>
      </c>
      <c r="Q861" s="157">
        <f>ROUND(E861*P861,2)</f>
        <v>0</v>
      </c>
      <c r="R861" s="157" t="s">
        <v>226</v>
      </c>
      <c r="S861" s="157" t="s">
        <v>195</v>
      </c>
      <c r="T861" s="157" t="s">
        <v>195</v>
      </c>
      <c r="U861" s="157">
        <v>0</v>
      </c>
      <c r="V861" s="157">
        <f>ROUND(E861*U861,2)</f>
        <v>0</v>
      </c>
      <c r="W861" s="157"/>
      <c r="X861" s="157" t="s">
        <v>227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228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5">
      <c r="A862" s="154"/>
      <c r="B862" s="155"/>
      <c r="C862" s="190" t="s">
        <v>802</v>
      </c>
      <c r="D862" s="159"/>
      <c r="E862" s="160">
        <v>236.98647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7"/>
      <c r="Z862" s="147"/>
      <c r="AA862" s="147"/>
      <c r="AB862" s="147"/>
      <c r="AC862" s="147"/>
      <c r="AD862" s="147"/>
      <c r="AE862" s="147"/>
      <c r="AF862" s="147"/>
      <c r="AG862" s="147" t="s">
        <v>199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x14ac:dyDescent="0.25">
      <c r="A863" s="168" t="s">
        <v>190</v>
      </c>
      <c r="B863" s="169" t="s">
        <v>76</v>
      </c>
      <c r="C863" s="188" t="s">
        <v>77</v>
      </c>
      <c r="D863" s="170"/>
      <c r="E863" s="171"/>
      <c r="F863" s="172"/>
      <c r="G863" s="173">
        <f>SUMIF(AG864:AG1050,"&lt;&gt;NOR",G864:G1050)</f>
        <v>0</v>
      </c>
      <c r="H863" s="167"/>
      <c r="I863" s="167">
        <f>SUM(I864:I1050)</f>
        <v>0</v>
      </c>
      <c r="J863" s="167"/>
      <c r="K863" s="167">
        <f>SUM(K864:K1050)</f>
        <v>0</v>
      </c>
      <c r="L863" s="167"/>
      <c r="M863" s="167">
        <f>SUM(M864:M1050)</f>
        <v>0</v>
      </c>
      <c r="N863" s="167"/>
      <c r="O863" s="167">
        <f>SUM(O864:O1050)</f>
        <v>47.269999999999996</v>
      </c>
      <c r="P863" s="167"/>
      <c r="Q863" s="167">
        <f>SUM(Q864:Q1050)</f>
        <v>0</v>
      </c>
      <c r="R863" s="167"/>
      <c r="S863" s="167"/>
      <c r="T863" s="167"/>
      <c r="U863" s="167"/>
      <c r="V863" s="167">
        <f>SUM(V864:V1050)</f>
        <v>271.99000000000007</v>
      </c>
      <c r="W863" s="167"/>
      <c r="X863" s="167"/>
      <c r="AG863" t="s">
        <v>191</v>
      </c>
    </row>
    <row r="864" spans="1:60" outlineLevel="1" x14ac:dyDescent="0.25">
      <c r="A864" s="174">
        <v>102</v>
      </c>
      <c r="B864" s="175" t="s">
        <v>803</v>
      </c>
      <c r="C864" s="189" t="s">
        <v>804</v>
      </c>
      <c r="D864" s="176" t="s">
        <v>194</v>
      </c>
      <c r="E864" s="177">
        <v>13.186</v>
      </c>
      <c r="F864" s="178"/>
      <c r="G864" s="179">
        <f>ROUND(E864*F864,2)</f>
        <v>0</v>
      </c>
      <c r="H864" s="158"/>
      <c r="I864" s="157">
        <f>ROUND(E864*H864,2)</f>
        <v>0</v>
      </c>
      <c r="J864" s="158"/>
      <c r="K864" s="157">
        <f>ROUND(E864*J864,2)</f>
        <v>0</v>
      </c>
      <c r="L864" s="157">
        <v>21</v>
      </c>
      <c r="M864" s="157">
        <f>G864*(1+L864/100)</f>
        <v>0</v>
      </c>
      <c r="N864" s="157">
        <v>2.0000000000000002E-5</v>
      </c>
      <c r="O864" s="157">
        <f>ROUND(E864*N864,2)</f>
        <v>0</v>
      </c>
      <c r="P864" s="157">
        <v>0</v>
      </c>
      <c r="Q864" s="157">
        <f>ROUND(E864*P864,2)</f>
        <v>0</v>
      </c>
      <c r="R864" s="157"/>
      <c r="S864" s="157" t="s">
        <v>195</v>
      </c>
      <c r="T864" s="157" t="s">
        <v>195</v>
      </c>
      <c r="U864" s="157">
        <v>0.32</v>
      </c>
      <c r="V864" s="157">
        <f>ROUND(E864*U864,2)</f>
        <v>4.22</v>
      </c>
      <c r="W864" s="157"/>
      <c r="X864" s="157" t="s">
        <v>196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197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54"/>
      <c r="B865" s="155"/>
      <c r="C865" s="190" t="s">
        <v>805</v>
      </c>
      <c r="D865" s="159"/>
      <c r="E865" s="160">
        <v>4.32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199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5">
      <c r="A866" s="154"/>
      <c r="B866" s="155"/>
      <c r="C866" s="190" t="s">
        <v>806</v>
      </c>
      <c r="D866" s="159"/>
      <c r="E866" s="160">
        <v>5.6159999999999997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199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5">
      <c r="A867" s="154"/>
      <c r="B867" s="155"/>
      <c r="C867" s="190" t="s">
        <v>807</v>
      </c>
      <c r="D867" s="159"/>
      <c r="E867" s="160">
        <v>3.25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199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5">
      <c r="A868" s="174">
        <v>103</v>
      </c>
      <c r="B868" s="175" t="s">
        <v>808</v>
      </c>
      <c r="C868" s="189" t="s">
        <v>809</v>
      </c>
      <c r="D868" s="176" t="s">
        <v>206</v>
      </c>
      <c r="E868" s="177">
        <v>3.9072</v>
      </c>
      <c r="F868" s="178"/>
      <c r="G868" s="179">
        <f>ROUND(E868*F868,2)</f>
        <v>0</v>
      </c>
      <c r="H868" s="158"/>
      <c r="I868" s="157">
        <f>ROUND(E868*H868,2)</f>
        <v>0</v>
      </c>
      <c r="J868" s="158"/>
      <c r="K868" s="157">
        <f>ROUND(E868*J868,2)</f>
        <v>0</v>
      </c>
      <c r="L868" s="157">
        <v>21</v>
      </c>
      <c r="M868" s="157">
        <f>G868*(1+L868/100)</f>
        <v>0</v>
      </c>
      <c r="N868" s="157">
        <v>2.5249999999999999</v>
      </c>
      <c r="O868" s="157">
        <f>ROUND(E868*N868,2)</f>
        <v>9.8699999999999992</v>
      </c>
      <c r="P868" s="157">
        <v>0</v>
      </c>
      <c r="Q868" s="157">
        <f>ROUND(E868*P868,2)</f>
        <v>0</v>
      </c>
      <c r="R868" s="157"/>
      <c r="S868" s="157" t="s">
        <v>195</v>
      </c>
      <c r="T868" s="157" t="s">
        <v>195</v>
      </c>
      <c r="U868" s="157">
        <v>3.2130000000000001</v>
      </c>
      <c r="V868" s="157">
        <f>ROUND(E868*U868,2)</f>
        <v>12.55</v>
      </c>
      <c r="W868" s="157"/>
      <c r="X868" s="157" t="s">
        <v>196</v>
      </c>
      <c r="Y868" s="147"/>
      <c r="Z868" s="147"/>
      <c r="AA868" s="147"/>
      <c r="AB868" s="147"/>
      <c r="AC868" s="147"/>
      <c r="AD868" s="147"/>
      <c r="AE868" s="147"/>
      <c r="AF868" s="147"/>
      <c r="AG868" s="147" t="s">
        <v>197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5">
      <c r="A869" s="154"/>
      <c r="B869" s="155"/>
      <c r="C869" s="191" t="s">
        <v>284</v>
      </c>
      <c r="D869" s="161"/>
      <c r="E869" s="162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199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0.399999999999999" outlineLevel="1" x14ac:dyDescent="0.25">
      <c r="A870" s="154"/>
      <c r="B870" s="155"/>
      <c r="C870" s="192" t="s">
        <v>447</v>
      </c>
      <c r="D870" s="161"/>
      <c r="E870" s="162">
        <v>27.42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199</v>
      </c>
      <c r="AH870" s="147">
        <v>2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0.399999999999999" outlineLevel="1" x14ac:dyDescent="0.25">
      <c r="A871" s="154"/>
      <c r="B871" s="155"/>
      <c r="C871" s="192" t="s">
        <v>448</v>
      </c>
      <c r="D871" s="161"/>
      <c r="E871" s="162">
        <v>21.42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199</v>
      </c>
      <c r="AH871" s="147">
        <v>2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5">
      <c r="A872" s="154"/>
      <c r="B872" s="155"/>
      <c r="C872" s="193" t="s">
        <v>293</v>
      </c>
      <c r="D872" s="163"/>
      <c r="E872" s="164">
        <v>48.84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199</v>
      </c>
      <c r="AH872" s="147">
        <v>3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54"/>
      <c r="B873" s="155"/>
      <c r="C873" s="191" t="s">
        <v>294</v>
      </c>
      <c r="D873" s="161"/>
      <c r="E873" s="162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199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5">
      <c r="A874" s="154"/>
      <c r="B874" s="155"/>
      <c r="C874" s="190" t="s">
        <v>810</v>
      </c>
      <c r="D874" s="159"/>
      <c r="E874" s="160">
        <v>3.9072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199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5">
      <c r="A875" s="174">
        <v>104</v>
      </c>
      <c r="B875" s="175" t="s">
        <v>811</v>
      </c>
      <c r="C875" s="189" t="s">
        <v>812</v>
      </c>
      <c r="D875" s="176" t="s">
        <v>206</v>
      </c>
      <c r="E875" s="177">
        <v>1.216</v>
      </c>
      <c r="F875" s="178"/>
      <c r="G875" s="179">
        <f>ROUND(E875*F875,2)</f>
        <v>0</v>
      </c>
      <c r="H875" s="158"/>
      <c r="I875" s="157">
        <f>ROUND(E875*H875,2)</f>
        <v>0</v>
      </c>
      <c r="J875" s="158"/>
      <c r="K875" s="157">
        <f>ROUND(E875*J875,2)</f>
        <v>0</v>
      </c>
      <c r="L875" s="157">
        <v>21</v>
      </c>
      <c r="M875" s="157">
        <f>G875*(1+L875/100)</f>
        <v>0</v>
      </c>
      <c r="N875" s="157">
        <v>2.5249999999999999</v>
      </c>
      <c r="O875" s="157">
        <f>ROUND(E875*N875,2)</f>
        <v>3.07</v>
      </c>
      <c r="P875" s="157">
        <v>0</v>
      </c>
      <c r="Q875" s="157">
        <f>ROUND(E875*P875,2)</f>
        <v>0</v>
      </c>
      <c r="R875" s="157"/>
      <c r="S875" s="157" t="s">
        <v>195</v>
      </c>
      <c r="T875" s="157" t="s">
        <v>195</v>
      </c>
      <c r="U875" s="157">
        <v>2.58</v>
      </c>
      <c r="V875" s="157">
        <f>ROUND(E875*U875,2)</f>
        <v>3.14</v>
      </c>
      <c r="W875" s="157"/>
      <c r="X875" s="157" t="s">
        <v>196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197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5">
      <c r="A876" s="154"/>
      <c r="B876" s="155"/>
      <c r="C876" s="190" t="s">
        <v>813</v>
      </c>
      <c r="D876" s="159"/>
      <c r="E876" s="160">
        <v>1.216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199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5">
      <c r="A877" s="174">
        <v>105</v>
      </c>
      <c r="B877" s="175" t="s">
        <v>814</v>
      </c>
      <c r="C877" s="189" t="s">
        <v>815</v>
      </c>
      <c r="D877" s="176" t="s">
        <v>194</v>
      </c>
      <c r="E877" s="177">
        <v>61</v>
      </c>
      <c r="F877" s="178"/>
      <c r="G877" s="179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7">
        <v>2.2000000000000001E-4</v>
      </c>
      <c r="O877" s="157">
        <f>ROUND(E877*N877,2)</f>
        <v>0.01</v>
      </c>
      <c r="P877" s="157">
        <v>0</v>
      </c>
      <c r="Q877" s="157">
        <f>ROUND(E877*P877,2)</f>
        <v>0</v>
      </c>
      <c r="R877" s="157"/>
      <c r="S877" s="157" t="s">
        <v>195</v>
      </c>
      <c r="T877" s="157" t="s">
        <v>195</v>
      </c>
      <c r="U877" s="157">
        <v>0.02</v>
      </c>
      <c r="V877" s="157">
        <f>ROUND(E877*U877,2)</f>
        <v>1.22</v>
      </c>
      <c r="W877" s="157"/>
      <c r="X877" s="157" t="s">
        <v>196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197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5">
      <c r="A878" s="154"/>
      <c r="B878" s="155"/>
      <c r="C878" s="191" t="s">
        <v>284</v>
      </c>
      <c r="D878" s="161"/>
      <c r="E878" s="162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199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0.399999999999999" outlineLevel="1" x14ac:dyDescent="0.25">
      <c r="A879" s="154"/>
      <c r="B879" s="155"/>
      <c r="C879" s="192" t="s">
        <v>447</v>
      </c>
      <c r="D879" s="161"/>
      <c r="E879" s="162">
        <v>27.42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199</v>
      </c>
      <c r="AH879" s="147">
        <v>2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0.399999999999999" outlineLevel="1" x14ac:dyDescent="0.25">
      <c r="A880" s="154"/>
      <c r="B880" s="155"/>
      <c r="C880" s="192" t="s">
        <v>448</v>
      </c>
      <c r="D880" s="161"/>
      <c r="E880" s="162">
        <v>21.42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199</v>
      </c>
      <c r="AH880" s="147">
        <v>2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54"/>
      <c r="B881" s="155"/>
      <c r="C881" s="193" t="s">
        <v>293</v>
      </c>
      <c r="D881" s="163"/>
      <c r="E881" s="164">
        <v>48.84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199</v>
      </c>
      <c r="AH881" s="147">
        <v>3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5">
      <c r="A882" s="154"/>
      <c r="B882" s="155"/>
      <c r="C882" s="191" t="s">
        <v>294</v>
      </c>
      <c r="D882" s="161"/>
      <c r="E882" s="162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47"/>
      <c r="Z882" s="147"/>
      <c r="AA882" s="147"/>
      <c r="AB882" s="147"/>
      <c r="AC882" s="147"/>
      <c r="AD882" s="147"/>
      <c r="AE882" s="147"/>
      <c r="AF882" s="147"/>
      <c r="AG882" s="147" t="s">
        <v>199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5">
      <c r="A883" s="154"/>
      <c r="B883" s="155"/>
      <c r="C883" s="190" t="s">
        <v>816</v>
      </c>
      <c r="D883" s="159"/>
      <c r="E883" s="160">
        <v>48.84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199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5">
      <c r="A884" s="154"/>
      <c r="B884" s="155"/>
      <c r="C884" s="190" t="s">
        <v>817</v>
      </c>
      <c r="D884" s="159"/>
      <c r="E884" s="160">
        <v>12.16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199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5">
      <c r="A885" s="174">
        <v>106</v>
      </c>
      <c r="B885" s="175" t="s">
        <v>818</v>
      </c>
      <c r="C885" s="189" t="s">
        <v>819</v>
      </c>
      <c r="D885" s="176" t="s">
        <v>194</v>
      </c>
      <c r="E885" s="177">
        <v>61</v>
      </c>
      <c r="F885" s="178"/>
      <c r="G885" s="179">
        <f>ROUND(E885*F885,2)</f>
        <v>0</v>
      </c>
      <c r="H885" s="158"/>
      <c r="I885" s="157">
        <f>ROUND(E885*H885,2)</f>
        <v>0</v>
      </c>
      <c r="J885" s="158"/>
      <c r="K885" s="157">
        <f>ROUND(E885*J885,2)</f>
        <v>0</v>
      </c>
      <c r="L885" s="157">
        <v>21</v>
      </c>
      <c r="M885" s="157">
        <f>G885*(1+L885/100)</f>
        <v>0</v>
      </c>
      <c r="N885" s="157">
        <v>0</v>
      </c>
      <c r="O885" s="157">
        <f>ROUND(E885*N885,2)</f>
        <v>0</v>
      </c>
      <c r="P885" s="157">
        <v>0</v>
      </c>
      <c r="Q885" s="157">
        <f>ROUND(E885*P885,2)</f>
        <v>0</v>
      </c>
      <c r="R885" s="157"/>
      <c r="S885" s="157" t="s">
        <v>195</v>
      </c>
      <c r="T885" s="157" t="s">
        <v>195</v>
      </c>
      <c r="U885" s="157">
        <v>0.17799999999999999</v>
      </c>
      <c r="V885" s="157">
        <f>ROUND(E885*U885,2)</f>
        <v>10.86</v>
      </c>
      <c r="W885" s="157"/>
      <c r="X885" s="157" t="s">
        <v>196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197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54"/>
      <c r="B886" s="155"/>
      <c r="C886" s="190" t="s">
        <v>820</v>
      </c>
      <c r="D886" s="159"/>
      <c r="E886" s="160">
        <v>61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199</v>
      </c>
      <c r="AH886" s="147">
        <v>5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5">
      <c r="A887" s="174">
        <v>107</v>
      </c>
      <c r="B887" s="175" t="s">
        <v>821</v>
      </c>
      <c r="C887" s="189" t="s">
        <v>822</v>
      </c>
      <c r="D887" s="176" t="s">
        <v>232</v>
      </c>
      <c r="E887" s="177">
        <v>11.87</v>
      </c>
      <c r="F887" s="178"/>
      <c r="G887" s="179">
        <f>ROUND(E887*F887,2)</f>
        <v>0</v>
      </c>
      <c r="H887" s="158"/>
      <c r="I887" s="157">
        <f>ROUND(E887*H887,2)</f>
        <v>0</v>
      </c>
      <c r="J887" s="158"/>
      <c r="K887" s="157">
        <f>ROUND(E887*J887,2)</f>
        <v>0</v>
      </c>
      <c r="L887" s="157">
        <v>21</v>
      </c>
      <c r="M887" s="157">
        <f>G887*(1+L887/100)</f>
        <v>0</v>
      </c>
      <c r="N887" s="157">
        <v>0</v>
      </c>
      <c r="O887" s="157">
        <f>ROUND(E887*N887,2)</f>
        <v>0</v>
      </c>
      <c r="P887" s="157">
        <v>0</v>
      </c>
      <c r="Q887" s="157">
        <f>ROUND(E887*P887,2)</f>
        <v>0</v>
      </c>
      <c r="R887" s="157"/>
      <c r="S887" s="157" t="s">
        <v>195</v>
      </c>
      <c r="T887" s="157" t="s">
        <v>195</v>
      </c>
      <c r="U887" s="157">
        <v>9.7000000000000003E-2</v>
      </c>
      <c r="V887" s="157">
        <f>ROUND(E887*U887,2)</f>
        <v>1.1499999999999999</v>
      </c>
      <c r="W887" s="157"/>
      <c r="X887" s="157" t="s">
        <v>196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197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ht="20.399999999999999" outlineLevel="1" x14ac:dyDescent="0.25">
      <c r="A888" s="154"/>
      <c r="B888" s="155"/>
      <c r="C888" s="190" t="s">
        <v>823</v>
      </c>
      <c r="D888" s="159"/>
      <c r="E888" s="160">
        <v>4.8099999999999996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199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ht="20.399999999999999" outlineLevel="1" x14ac:dyDescent="0.25">
      <c r="A889" s="154"/>
      <c r="B889" s="155"/>
      <c r="C889" s="190" t="s">
        <v>824</v>
      </c>
      <c r="D889" s="159"/>
      <c r="E889" s="160">
        <v>3.86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199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54"/>
      <c r="B890" s="155"/>
      <c r="C890" s="190" t="s">
        <v>825</v>
      </c>
      <c r="D890" s="159"/>
      <c r="E890" s="160">
        <v>3.2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199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5">
      <c r="A891" s="174">
        <v>108</v>
      </c>
      <c r="B891" s="175" t="s">
        <v>826</v>
      </c>
      <c r="C891" s="189" t="s">
        <v>827</v>
      </c>
      <c r="D891" s="176" t="s">
        <v>206</v>
      </c>
      <c r="E891" s="177">
        <v>2.4350499999999999</v>
      </c>
      <c r="F891" s="178"/>
      <c r="G891" s="179">
        <f>ROUND(E891*F891,2)</f>
        <v>0</v>
      </c>
      <c r="H891" s="158"/>
      <c r="I891" s="157">
        <f>ROUND(E891*H891,2)</f>
        <v>0</v>
      </c>
      <c r="J891" s="158"/>
      <c r="K891" s="157">
        <f>ROUND(E891*J891,2)</f>
        <v>0</v>
      </c>
      <c r="L891" s="157">
        <v>21</v>
      </c>
      <c r="M891" s="157">
        <f>G891*(1+L891/100)</f>
        <v>0</v>
      </c>
      <c r="N891" s="157">
        <v>2.5</v>
      </c>
      <c r="O891" s="157">
        <f>ROUND(E891*N891,2)</f>
        <v>6.09</v>
      </c>
      <c r="P891" s="157">
        <v>0</v>
      </c>
      <c r="Q891" s="157">
        <f>ROUND(E891*P891,2)</f>
        <v>0</v>
      </c>
      <c r="R891" s="157"/>
      <c r="S891" s="157" t="s">
        <v>195</v>
      </c>
      <c r="T891" s="157" t="s">
        <v>195</v>
      </c>
      <c r="U891" s="157">
        <v>5.33</v>
      </c>
      <c r="V891" s="157">
        <f>ROUND(E891*U891,2)</f>
        <v>12.98</v>
      </c>
      <c r="W891" s="157"/>
      <c r="X891" s="157" t="s">
        <v>196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197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5">
      <c r="A892" s="154"/>
      <c r="B892" s="155"/>
      <c r="C892" s="191" t="s">
        <v>284</v>
      </c>
      <c r="D892" s="161"/>
      <c r="E892" s="162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199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ht="20.399999999999999" outlineLevel="1" x14ac:dyDescent="0.25">
      <c r="A893" s="154"/>
      <c r="B893" s="155"/>
      <c r="C893" s="192" t="s">
        <v>828</v>
      </c>
      <c r="D893" s="161"/>
      <c r="E893" s="162">
        <v>1.3351500000000001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199</v>
      </c>
      <c r="AH893" s="147">
        <v>2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5">
      <c r="A894" s="154"/>
      <c r="B894" s="155"/>
      <c r="C894" s="192" t="s">
        <v>829</v>
      </c>
      <c r="D894" s="161"/>
      <c r="E894" s="162">
        <v>8.1000000000000003E-2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199</v>
      </c>
      <c r="AH894" s="147">
        <v>2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20.399999999999999" outlineLevel="1" x14ac:dyDescent="0.25">
      <c r="A895" s="154"/>
      <c r="B895" s="155"/>
      <c r="C895" s="192" t="s">
        <v>830</v>
      </c>
      <c r="D895" s="161"/>
      <c r="E895" s="162">
        <v>0.70050000000000001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199</v>
      </c>
      <c r="AH895" s="147">
        <v>2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5">
      <c r="A896" s="154"/>
      <c r="B896" s="155"/>
      <c r="C896" s="193" t="s">
        <v>293</v>
      </c>
      <c r="D896" s="163"/>
      <c r="E896" s="164">
        <v>2.1166499999999999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199</v>
      </c>
      <c r="AH896" s="147">
        <v>3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5">
      <c r="A897" s="154"/>
      <c r="B897" s="155"/>
      <c r="C897" s="191" t="s">
        <v>294</v>
      </c>
      <c r="D897" s="161"/>
      <c r="E897" s="162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199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54"/>
      <c r="B898" s="155"/>
      <c r="C898" s="190" t="s">
        <v>831</v>
      </c>
      <c r="D898" s="159"/>
      <c r="E898" s="160">
        <v>1.9350499999999999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199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5">
      <c r="A899" s="154"/>
      <c r="B899" s="155"/>
      <c r="C899" s="190" t="s">
        <v>832</v>
      </c>
      <c r="D899" s="159"/>
      <c r="E899" s="160">
        <v>0.5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199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74">
        <v>109</v>
      </c>
      <c r="B900" s="175" t="s">
        <v>833</v>
      </c>
      <c r="C900" s="189" t="s">
        <v>834</v>
      </c>
      <c r="D900" s="176" t="s">
        <v>206</v>
      </c>
      <c r="E900" s="177">
        <v>1.216</v>
      </c>
      <c r="F900" s="178"/>
      <c r="G900" s="179">
        <f>ROUND(E900*F900,2)</f>
        <v>0</v>
      </c>
      <c r="H900" s="158"/>
      <c r="I900" s="157">
        <f>ROUND(E900*H900,2)</f>
        <v>0</v>
      </c>
      <c r="J900" s="158"/>
      <c r="K900" s="157">
        <f>ROUND(E900*J900,2)</f>
        <v>0</v>
      </c>
      <c r="L900" s="157">
        <v>21</v>
      </c>
      <c r="M900" s="157">
        <f>G900*(1+L900/100)</f>
        <v>0</v>
      </c>
      <c r="N900" s="157">
        <v>0</v>
      </c>
      <c r="O900" s="157">
        <f>ROUND(E900*N900,2)</f>
        <v>0</v>
      </c>
      <c r="P900" s="157">
        <v>0</v>
      </c>
      <c r="Q900" s="157">
        <f>ROUND(E900*P900,2)</f>
        <v>0</v>
      </c>
      <c r="R900" s="157"/>
      <c r="S900" s="157" t="s">
        <v>195</v>
      </c>
      <c r="T900" s="157" t="s">
        <v>195</v>
      </c>
      <c r="U900" s="157">
        <v>1.35</v>
      </c>
      <c r="V900" s="157">
        <f>ROUND(E900*U900,2)</f>
        <v>1.64</v>
      </c>
      <c r="W900" s="157"/>
      <c r="X900" s="157" t="s">
        <v>196</v>
      </c>
      <c r="Y900" s="147"/>
      <c r="Z900" s="147"/>
      <c r="AA900" s="147"/>
      <c r="AB900" s="147"/>
      <c r="AC900" s="147"/>
      <c r="AD900" s="147"/>
      <c r="AE900" s="147"/>
      <c r="AF900" s="147"/>
      <c r="AG900" s="147" t="s">
        <v>197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5">
      <c r="A901" s="154"/>
      <c r="B901" s="155"/>
      <c r="C901" s="190" t="s">
        <v>835</v>
      </c>
      <c r="D901" s="159"/>
      <c r="E901" s="160">
        <v>1.216</v>
      </c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199</v>
      </c>
      <c r="AH901" s="147">
        <v>5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74">
        <v>110</v>
      </c>
      <c r="B902" s="175" t="s">
        <v>836</v>
      </c>
      <c r="C902" s="189" t="s">
        <v>837</v>
      </c>
      <c r="D902" s="176" t="s">
        <v>206</v>
      </c>
      <c r="E902" s="177">
        <v>3.9072</v>
      </c>
      <c r="F902" s="178"/>
      <c r="G902" s="179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7">
        <v>0.04</v>
      </c>
      <c r="O902" s="157">
        <f>ROUND(E902*N902,2)</f>
        <v>0.16</v>
      </c>
      <c r="P902" s="157">
        <v>0</v>
      </c>
      <c r="Q902" s="157">
        <f>ROUND(E902*P902,2)</f>
        <v>0</v>
      </c>
      <c r="R902" s="157"/>
      <c r="S902" s="157" t="s">
        <v>195</v>
      </c>
      <c r="T902" s="157" t="s">
        <v>195</v>
      </c>
      <c r="U902" s="157">
        <v>2.7</v>
      </c>
      <c r="V902" s="157">
        <f>ROUND(E902*U902,2)</f>
        <v>10.55</v>
      </c>
      <c r="W902" s="157"/>
      <c r="X902" s="157" t="s">
        <v>196</v>
      </c>
      <c r="Y902" s="147"/>
      <c r="Z902" s="147"/>
      <c r="AA902" s="147"/>
      <c r="AB902" s="147"/>
      <c r="AC902" s="147"/>
      <c r="AD902" s="147"/>
      <c r="AE902" s="147"/>
      <c r="AF902" s="147"/>
      <c r="AG902" s="147" t="s">
        <v>197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5">
      <c r="A903" s="154"/>
      <c r="B903" s="155"/>
      <c r="C903" s="190" t="s">
        <v>838</v>
      </c>
      <c r="D903" s="159"/>
      <c r="E903" s="160">
        <v>3.9072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199</v>
      </c>
      <c r="AH903" s="147">
        <v>5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5">
      <c r="A904" s="174">
        <v>111</v>
      </c>
      <c r="B904" s="175" t="s">
        <v>839</v>
      </c>
      <c r="C904" s="189" t="s">
        <v>840</v>
      </c>
      <c r="D904" s="176" t="s">
        <v>206</v>
      </c>
      <c r="E904" s="177">
        <v>3.9072</v>
      </c>
      <c r="F904" s="178"/>
      <c r="G904" s="179">
        <f>ROUND(E904*F904,2)</f>
        <v>0</v>
      </c>
      <c r="H904" s="158"/>
      <c r="I904" s="157">
        <f>ROUND(E904*H904,2)</f>
        <v>0</v>
      </c>
      <c r="J904" s="158"/>
      <c r="K904" s="157">
        <f>ROUND(E904*J904,2)</f>
        <v>0</v>
      </c>
      <c r="L904" s="157">
        <v>21</v>
      </c>
      <c r="M904" s="157">
        <f>G904*(1+L904/100)</f>
        <v>0</v>
      </c>
      <c r="N904" s="157">
        <v>0</v>
      </c>
      <c r="O904" s="157">
        <f>ROUND(E904*N904,2)</f>
        <v>0</v>
      </c>
      <c r="P904" s="157">
        <v>0</v>
      </c>
      <c r="Q904" s="157">
        <f>ROUND(E904*P904,2)</f>
        <v>0</v>
      </c>
      <c r="R904" s="157"/>
      <c r="S904" s="157" t="s">
        <v>195</v>
      </c>
      <c r="T904" s="157" t="s">
        <v>195</v>
      </c>
      <c r="U904" s="157">
        <v>0.82</v>
      </c>
      <c r="V904" s="157">
        <f>ROUND(E904*U904,2)</f>
        <v>3.2</v>
      </c>
      <c r="W904" s="157"/>
      <c r="X904" s="157" t="s">
        <v>196</v>
      </c>
      <c r="Y904" s="147"/>
      <c r="Z904" s="147"/>
      <c r="AA904" s="147"/>
      <c r="AB904" s="147"/>
      <c r="AC904" s="147"/>
      <c r="AD904" s="147"/>
      <c r="AE904" s="147"/>
      <c r="AF904" s="147"/>
      <c r="AG904" s="147" t="s">
        <v>197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5">
      <c r="A905" s="154"/>
      <c r="B905" s="155"/>
      <c r="C905" s="190" t="s">
        <v>838</v>
      </c>
      <c r="D905" s="159"/>
      <c r="E905" s="160">
        <v>3.9072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199</v>
      </c>
      <c r="AH905" s="147">
        <v>5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5">
      <c r="A906" s="174">
        <v>112</v>
      </c>
      <c r="B906" s="175" t="s">
        <v>841</v>
      </c>
      <c r="C906" s="189" t="s">
        <v>842</v>
      </c>
      <c r="D906" s="176" t="s">
        <v>206</v>
      </c>
      <c r="E906" s="177">
        <v>1.216</v>
      </c>
      <c r="F906" s="178"/>
      <c r="G906" s="179">
        <f>ROUND(E906*F906,2)</f>
        <v>0</v>
      </c>
      <c r="H906" s="158"/>
      <c r="I906" s="157">
        <f>ROUND(E906*H906,2)</f>
        <v>0</v>
      </c>
      <c r="J906" s="158"/>
      <c r="K906" s="157">
        <f>ROUND(E906*J906,2)</f>
        <v>0</v>
      </c>
      <c r="L906" s="157">
        <v>21</v>
      </c>
      <c r="M906" s="157">
        <f>G906*(1+L906/100)</f>
        <v>0</v>
      </c>
      <c r="N906" s="157">
        <v>0</v>
      </c>
      <c r="O906" s="157">
        <f>ROUND(E906*N906,2)</f>
        <v>0</v>
      </c>
      <c r="P906" s="157">
        <v>0</v>
      </c>
      <c r="Q906" s="157">
        <f>ROUND(E906*P906,2)</f>
        <v>0</v>
      </c>
      <c r="R906" s="157"/>
      <c r="S906" s="157" t="s">
        <v>195</v>
      </c>
      <c r="T906" s="157" t="s">
        <v>195</v>
      </c>
      <c r="U906" s="157">
        <v>0.41</v>
      </c>
      <c r="V906" s="157">
        <f>ROUND(E906*U906,2)</f>
        <v>0.5</v>
      </c>
      <c r="W906" s="157"/>
      <c r="X906" s="157" t="s">
        <v>196</v>
      </c>
      <c r="Y906" s="147"/>
      <c r="Z906" s="147"/>
      <c r="AA906" s="147"/>
      <c r="AB906" s="147"/>
      <c r="AC906" s="147"/>
      <c r="AD906" s="147"/>
      <c r="AE906" s="147"/>
      <c r="AF906" s="147"/>
      <c r="AG906" s="147" t="s">
        <v>197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54"/>
      <c r="B907" s="155"/>
      <c r="C907" s="190" t="s">
        <v>835</v>
      </c>
      <c r="D907" s="159"/>
      <c r="E907" s="160">
        <v>1.216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199</v>
      </c>
      <c r="AH907" s="147">
        <v>5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5">
      <c r="A908" s="174">
        <v>113</v>
      </c>
      <c r="B908" s="175" t="s">
        <v>843</v>
      </c>
      <c r="C908" s="189" t="s">
        <v>844</v>
      </c>
      <c r="D908" s="176" t="s">
        <v>206</v>
      </c>
      <c r="E908" s="177">
        <v>3.9072</v>
      </c>
      <c r="F908" s="178"/>
      <c r="G908" s="179">
        <f>ROUND(E908*F908,2)</f>
        <v>0</v>
      </c>
      <c r="H908" s="158"/>
      <c r="I908" s="157">
        <f>ROUND(E908*H908,2)</f>
        <v>0</v>
      </c>
      <c r="J908" s="158"/>
      <c r="K908" s="157">
        <f>ROUND(E908*J908,2)</f>
        <v>0</v>
      </c>
      <c r="L908" s="157">
        <v>21</v>
      </c>
      <c r="M908" s="157">
        <f>G908*(1+L908/100)</f>
        <v>0</v>
      </c>
      <c r="N908" s="157">
        <v>0</v>
      </c>
      <c r="O908" s="157">
        <f>ROUND(E908*N908,2)</f>
        <v>0</v>
      </c>
      <c r="P908" s="157">
        <v>0</v>
      </c>
      <c r="Q908" s="157">
        <f>ROUND(E908*P908,2)</f>
        <v>0</v>
      </c>
      <c r="R908" s="157"/>
      <c r="S908" s="157" t="s">
        <v>195</v>
      </c>
      <c r="T908" s="157" t="s">
        <v>195</v>
      </c>
      <c r="U908" s="157">
        <v>0.33800000000000002</v>
      </c>
      <c r="V908" s="157">
        <f>ROUND(E908*U908,2)</f>
        <v>1.32</v>
      </c>
      <c r="W908" s="157"/>
      <c r="X908" s="157" t="s">
        <v>196</v>
      </c>
      <c r="Y908" s="147"/>
      <c r="Z908" s="147"/>
      <c r="AA908" s="147"/>
      <c r="AB908" s="147"/>
      <c r="AC908" s="147"/>
      <c r="AD908" s="147"/>
      <c r="AE908" s="147"/>
      <c r="AF908" s="147"/>
      <c r="AG908" s="147" t="s">
        <v>197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54"/>
      <c r="B909" s="155"/>
      <c r="C909" s="190" t="s">
        <v>838</v>
      </c>
      <c r="D909" s="159"/>
      <c r="E909" s="160">
        <v>3.9072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199</v>
      </c>
      <c r="AH909" s="147">
        <v>5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74">
        <v>114</v>
      </c>
      <c r="B910" s="175" t="s">
        <v>845</v>
      </c>
      <c r="C910" s="189" t="s">
        <v>846</v>
      </c>
      <c r="D910" s="176" t="s">
        <v>206</v>
      </c>
      <c r="E910" s="177">
        <v>1.216</v>
      </c>
      <c r="F910" s="178"/>
      <c r="G910" s="179">
        <f>ROUND(E910*F910,2)</f>
        <v>0</v>
      </c>
      <c r="H910" s="158"/>
      <c r="I910" s="157">
        <f>ROUND(E910*H910,2)</f>
        <v>0</v>
      </c>
      <c r="J910" s="158"/>
      <c r="K910" s="157">
        <f>ROUND(E910*J910,2)</f>
        <v>0</v>
      </c>
      <c r="L910" s="157">
        <v>21</v>
      </c>
      <c r="M910" s="157">
        <f>G910*(1+L910/100)</f>
        <v>0</v>
      </c>
      <c r="N910" s="157">
        <v>0</v>
      </c>
      <c r="O910" s="157">
        <f>ROUND(E910*N910,2)</f>
        <v>0</v>
      </c>
      <c r="P910" s="157">
        <v>0</v>
      </c>
      <c r="Q910" s="157">
        <f>ROUND(E910*P910,2)</f>
        <v>0</v>
      </c>
      <c r="R910" s="157"/>
      <c r="S910" s="157" t="s">
        <v>195</v>
      </c>
      <c r="T910" s="157" t="s">
        <v>195</v>
      </c>
      <c r="U910" s="157">
        <v>0.23300000000000001</v>
      </c>
      <c r="V910" s="157">
        <f>ROUND(E910*U910,2)</f>
        <v>0.28000000000000003</v>
      </c>
      <c r="W910" s="157"/>
      <c r="X910" s="157" t="s">
        <v>196</v>
      </c>
      <c r="Y910" s="147"/>
      <c r="Z910" s="147"/>
      <c r="AA910" s="147"/>
      <c r="AB910" s="147"/>
      <c r="AC910" s="147"/>
      <c r="AD910" s="147"/>
      <c r="AE910" s="147"/>
      <c r="AF910" s="147"/>
      <c r="AG910" s="147" t="s">
        <v>197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54"/>
      <c r="B911" s="155"/>
      <c r="C911" s="190" t="s">
        <v>835</v>
      </c>
      <c r="D911" s="159"/>
      <c r="E911" s="160">
        <v>1.216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199</v>
      </c>
      <c r="AH911" s="147">
        <v>5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5">
      <c r="A912" s="174">
        <v>115</v>
      </c>
      <c r="B912" s="175" t="s">
        <v>847</v>
      </c>
      <c r="C912" s="189" t="s">
        <v>848</v>
      </c>
      <c r="D912" s="176" t="s">
        <v>194</v>
      </c>
      <c r="E912" s="177">
        <v>19.672000000000001</v>
      </c>
      <c r="F912" s="178"/>
      <c r="G912" s="179">
        <f>ROUND(E912*F912,2)</f>
        <v>0</v>
      </c>
      <c r="H912" s="158"/>
      <c r="I912" s="157">
        <f>ROUND(E912*H912,2)</f>
        <v>0</v>
      </c>
      <c r="J912" s="158"/>
      <c r="K912" s="157">
        <f>ROUND(E912*J912,2)</f>
        <v>0</v>
      </c>
      <c r="L912" s="157">
        <v>21</v>
      </c>
      <c r="M912" s="157">
        <f>G912*(1+L912/100)</f>
        <v>0</v>
      </c>
      <c r="N912" s="157">
        <v>1.41E-2</v>
      </c>
      <c r="O912" s="157">
        <f>ROUND(E912*N912,2)</f>
        <v>0.28000000000000003</v>
      </c>
      <c r="P912" s="157">
        <v>0</v>
      </c>
      <c r="Q912" s="157">
        <f>ROUND(E912*P912,2)</f>
        <v>0</v>
      </c>
      <c r="R912" s="157"/>
      <c r="S912" s="157" t="s">
        <v>195</v>
      </c>
      <c r="T912" s="157" t="s">
        <v>195</v>
      </c>
      <c r="U912" s="157">
        <v>0.39600000000000002</v>
      </c>
      <c r="V912" s="157">
        <f>ROUND(E912*U912,2)</f>
        <v>7.79</v>
      </c>
      <c r="W912" s="157"/>
      <c r="X912" s="157" t="s">
        <v>196</v>
      </c>
      <c r="Y912" s="147"/>
      <c r="Z912" s="147"/>
      <c r="AA912" s="147"/>
      <c r="AB912" s="147"/>
      <c r="AC912" s="147"/>
      <c r="AD912" s="147"/>
      <c r="AE912" s="147"/>
      <c r="AF912" s="147"/>
      <c r="AG912" s="147" t="s">
        <v>197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5">
      <c r="A913" s="154"/>
      <c r="B913" s="155"/>
      <c r="C913" s="190" t="s">
        <v>849</v>
      </c>
      <c r="D913" s="159"/>
      <c r="E913" s="160">
        <v>2.72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199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5">
      <c r="A914" s="154"/>
      <c r="B914" s="155"/>
      <c r="C914" s="190" t="s">
        <v>850</v>
      </c>
      <c r="D914" s="159"/>
      <c r="E914" s="160">
        <v>14.792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199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5">
      <c r="A915" s="154"/>
      <c r="B915" s="155"/>
      <c r="C915" s="190" t="s">
        <v>851</v>
      </c>
      <c r="D915" s="159"/>
      <c r="E915" s="160">
        <v>2.16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199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74">
        <v>116</v>
      </c>
      <c r="B916" s="175" t="s">
        <v>852</v>
      </c>
      <c r="C916" s="189" t="s">
        <v>853</v>
      </c>
      <c r="D916" s="176" t="s">
        <v>194</v>
      </c>
      <c r="E916" s="177">
        <v>19.672000000000001</v>
      </c>
      <c r="F916" s="178"/>
      <c r="G916" s="179">
        <f>ROUND(E916*F916,2)</f>
        <v>0</v>
      </c>
      <c r="H916" s="158"/>
      <c r="I916" s="157">
        <f>ROUND(E916*H916,2)</f>
        <v>0</v>
      </c>
      <c r="J916" s="158"/>
      <c r="K916" s="157">
        <f>ROUND(E916*J916,2)</f>
        <v>0</v>
      </c>
      <c r="L916" s="157">
        <v>21</v>
      </c>
      <c r="M916" s="157">
        <f>G916*(1+L916/100)</f>
        <v>0</v>
      </c>
      <c r="N916" s="157">
        <v>0</v>
      </c>
      <c r="O916" s="157">
        <f>ROUND(E916*N916,2)</f>
        <v>0</v>
      </c>
      <c r="P916" s="157">
        <v>0</v>
      </c>
      <c r="Q916" s="157">
        <f>ROUND(E916*P916,2)</f>
        <v>0</v>
      </c>
      <c r="R916" s="157"/>
      <c r="S916" s="157" t="s">
        <v>195</v>
      </c>
      <c r="T916" s="157" t="s">
        <v>195</v>
      </c>
      <c r="U916" s="157">
        <v>0.24</v>
      </c>
      <c r="V916" s="157">
        <f>ROUND(E916*U916,2)</f>
        <v>4.72</v>
      </c>
      <c r="W916" s="157"/>
      <c r="X916" s="157" t="s">
        <v>196</v>
      </c>
      <c r="Y916" s="147"/>
      <c r="Z916" s="147"/>
      <c r="AA916" s="147"/>
      <c r="AB916" s="147"/>
      <c r="AC916" s="147"/>
      <c r="AD916" s="147"/>
      <c r="AE916" s="147"/>
      <c r="AF916" s="147"/>
      <c r="AG916" s="147" t="s">
        <v>197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5">
      <c r="A917" s="154"/>
      <c r="B917" s="155"/>
      <c r="C917" s="190" t="s">
        <v>854</v>
      </c>
      <c r="D917" s="159"/>
      <c r="E917" s="160">
        <v>19.672000000000001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199</v>
      </c>
      <c r="AH917" s="147">
        <v>5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20.399999999999999" outlineLevel="1" x14ac:dyDescent="0.25">
      <c r="A918" s="174">
        <v>117</v>
      </c>
      <c r="B918" s="175" t="s">
        <v>855</v>
      </c>
      <c r="C918" s="189" t="s">
        <v>856</v>
      </c>
      <c r="D918" s="176" t="s">
        <v>225</v>
      </c>
      <c r="E918" s="177">
        <v>0.30865999999999999</v>
      </c>
      <c r="F918" s="178"/>
      <c r="G918" s="179">
        <f>ROUND(E918*F918,2)</f>
        <v>0</v>
      </c>
      <c r="H918" s="158"/>
      <c r="I918" s="157">
        <f>ROUND(E918*H918,2)</f>
        <v>0</v>
      </c>
      <c r="J918" s="158"/>
      <c r="K918" s="157">
        <f>ROUND(E918*J918,2)</f>
        <v>0</v>
      </c>
      <c r="L918" s="157">
        <v>21</v>
      </c>
      <c r="M918" s="157">
        <f>G918*(1+L918/100)</f>
        <v>0</v>
      </c>
      <c r="N918" s="157">
        <v>1.0662499999999999</v>
      </c>
      <c r="O918" s="157">
        <f>ROUND(E918*N918,2)</f>
        <v>0.33</v>
      </c>
      <c r="P918" s="157">
        <v>0</v>
      </c>
      <c r="Q918" s="157">
        <f>ROUND(E918*P918,2)</f>
        <v>0</v>
      </c>
      <c r="R918" s="157"/>
      <c r="S918" s="157" t="s">
        <v>195</v>
      </c>
      <c r="T918" s="157" t="s">
        <v>195</v>
      </c>
      <c r="U918" s="157">
        <v>15.231</v>
      </c>
      <c r="V918" s="157">
        <f>ROUND(E918*U918,2)</f>
        <v>4.7</v>
      </c>
      <c r="W918" s="157"/>
      <c r="X918" s="157" t="s">
        <v>196</v>
      </c>
      <c r="Y918" s="147"/>
      <c r="Z918" s="147"/>
      <c r="AA918" s="147"/>
      <c r="AB918" s="147"/>
      <c r="AC918" s="147"/>
      <c r="AD918" s="147"/>
      <c r="AE918" s="147"/>
      <c r="AF918" s="147"/>
      <c r="AG918" s="147" t="s">
        <v>197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5">
      <c r="A919" s="154"/>
      <c r="B919" s="155"/>
      <c r="C919" s="191" t="s">
        <v>284</v>
      </c>
      <c r="D919" s="161"/>
      <c r="E919" s="162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199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ht="20.399999999999999" outlineLevel="1" x14ac:dyDescent="0.25">
      <c r="A920" s="154"/>
      <c r="B920" s="155"/>
      <c r="C920" s="192" t="s">
        <v>447</v>
      </c>
      <c r="D920" s="161"/>
      <c r="E920" s="162">
        <v>27.42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199</v>
      </c>
      <c r="AH920" s="147">
        <v>2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20.399999999999999" outlineLevel="1" x14ac:dyDescent="0.25">
      <c r="A921" s="154"/>
      <c r="B921" s="155"/>
      <c r="C921" s="192" t="s">
        <v>448</v>
      </c>
      <c r="D921" s="161"/>
      <c r="E921" s="162">
        <v>21.42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199</v>
      </c>
      <c r="AH921" s="147">
        <v>2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5">
      <c r="A922" s="154"/>
      <c r="B922" s="155"/>
      <c r="C922" s="193" t="s">
        <v>293</v>
      </c>
      <c r="D922" s="163"/>
      <c r="E922" s="164">
        <v>48.84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199</v>
      </c>
      <c r="AH922" s="147">
        <v>3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5">
      <c r="A923" s="154"/>
      <c r="B923" s="155"/>
      <c r="C923" s="191" t="s">
        <v>294</v>
      </c>
      <c r="D923" s="161"/>
      <c r="E923" s="162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199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5">
      <c r="A924" s="154"/>
      <c r="B924" s="155"/>
      <c r="C924" s="190" t="s">
        <v>857</v>
      </c>
      <c r="D924" s="159"/>
      <c r="E924" s="160">
        <v>0.24712999999999999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199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5">
      <c r="A925" s="154"/>
      <c r="B925" s="155"/>
      <c r="C925" s="190" t="s">
        <v>858</v>
      </c>
      <c r="D925" s="159"/>
      <c r="E925" s="160">
        <v>6.1530000000000001E-2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199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5">
      <c r="A926" s="174">
        <v>118</v>
      </c>
      <c r="B926" s="175" t="s">
        <v>859</v>
      </c>
      <c r="C926" s="189" t="s">
        <v>860</v>
      </c>
      <c r="D926" s="176" t="s">
        <v>194</v>
      </c>
      <c r="E926" s="177">
        <v>132.13</v>
      </c>
      <c r="F926" s="178"/>
      <c r="G926" s="179">
        <f>ROUND(E926*F926,2)</f>
        <v>0</v>
      </c>
      <c r="H926" s="158"/>
      <c r="I926" s="157">
        <f>ROUND(E926*H926,2)</f>
        <v>0</v>
      </c>
      <c r="J926" s="158"/>
      <c r="K926" s="157">
        <f>ROUND(E926*J926,2)</f>
        <v>0</v>
      </c>
      <c r="L926" s="157">
        <v>21</v>
      </c>
      <c r="M926" s="157">
        <f>G926*(1+L926/100)</f>
        <v>0</v>
      </c>
      <c r="N926" s="157">
        <v>2.5999999999999998E-4</v>
      </c>
      <c r="O926" s="157">
        <f>ROUND(E926*N926,2)</f>
        <v>0.03</v>
      </c>
      <c r="P926" s="157">
        <v>0</v>
      </c>
      <c r="Q926" s="157">
        <f>ROUND(E926*P926,2)</f>
        <v>0</v>
      </c>
      <c r="R926" s="157"/>
      <c r="S926" s="157" t="s">
        <v>195</v>
      </c>
      <c r="T926" s="157" t="s">
        <v>195</v>
      </c>
      <c r="U926" s="157">
        <v>0.09</v>
      </c>
      <c r="V926" s="157">
        <f>ROUND(E926*U926,2)</f>
        <v>11.89</v>
      </c>
      <c r="W926" s="157"/>
      <c r="X926" s="157" t="s">
        <v>196</v>
      </c>
      <c r="Y926" s="147"/>
      <c r="Z926" s="147"/>
      <c r="AA926" s="147"/>
      <c r="AB926" s="147"/>
      <c r="AC926" s="147"/>
      <c r="AD926" s="147"/>
      <c r="AE926" s="147"/>
      <c r="AF926" s="147"/>
      <c r="AG926" s="147" t="s">
        <v>197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5">
      <c r="A927" s="154"/>
      <c r="B927" s="155"/>
      <c r="C927" s="190" t="s">
        <v>861</v>
      </c>
      <c r="D927" s="159"/>
      <c r="E927" s="160">
        <v>119.97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199</v>
      </c>
      <c r="AH927" s="147">
        <v>5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5">
      <c r="A928" s="154"/>
      <c r="B928" s="155"/>
      <c r="C928" s="190" t="s">
        <v>817</v>
      </c>
      <c r="D928" s="159"/>
      <c r="E928" s="160">
        <v>12.16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199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20.399999999999999" outlineLevel="1" x14ac:dyDescent="0.25">
      <c r="A929" s="174">
        <v>119</v>
      </c>
      <c r="B929" s="175" t="s">
        <v>862</v>
      </c>
      <c r="C929" s="189" t="s">
        <v>863</v>
      </c>
      <c r="D929" s="176" t="s">
        <v>194</v>
      </c>
      <c r="E929" s="177">
        <v>63.795000000000002</v>
      </c>
      <c r="F929" s="178"/>
      <c r="G929" s="179">
        <f>ROUND(E929*F929,2)</f>
        <v>0</v>
      </c>
      <c r="H929" s="158"/>
      <c r="I929" s="157">
        <f>ROUND(E929*H929,2)</f>
        <v>0</v>
      </c>
      <c r="J929" s="158"/>
      <c r="K929" s="157">
        <f>ROUND(E929*J929,2)</f>
        <v>0</v>
      </c>
      <c r="L929" s="157">
        <v>21</v>
      </c>
      <c r="M929" s="157">
        <f>G929*(1+L929/100)</f>
        <v>0</v>
      </c>
      <c r="N929" s="157">
        <v>7.1609999999999993E-2</v>
      </c>
      <c r="O929" s="157">
        <f>ROUND(E929*N929,2)</f>
        <v>4.57</v>
      </c>
      <c r="P929" s="157">
        <v>0</v>
      </c>
      <c r="Q929" s="157">
        <f>ROUND(E929*P929,2)</f>
        <v>0</v>
      </c>
      <c r="R929" s="157"/>
      <c r="S929" s="157" t="s">
        <v>195</v>
      </c>
      <c r="T929" s="157" t="s">
        <v>195</v>
      </c>
      <c r="U929" s="157">
        <v>0.47499999999999998</v>
      </c>
      <c r="V929" s="157">
        <f>ROUND(E929*U929,2)</f>
        <v>30.3</v>
      </c>
      <c r="W929" s="157"/>
      <c r="X929" s="157" t="s">
        <v>196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197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5">
      <c r="A930" s="154"/>
      <c r="B930" s="155"/>
      <c r="C930" s="191" t="s">
        <v>284</v>
      </c>
      <c r="D930" s="161"/>
      <c r="E930" s="162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199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20.399999999999999" outlineLevel="1" x14ac:dyDescent="0.25">
      <c r="A931" s="154"/>
      <c r="B931" s="155"/>
      <c r="C931" s="192" t="s">
        <v>864</v>
      </c>
      <c r="D931" s="161"/>
      <c r="E931" s="162">
        <v>30.28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199</v>
      </c>
      <c r="AH931" s="147">
        <v>2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ht="20.399999999999999" outlineLevel="1" x14ac:dyDescent="0.25">
      <c r="A932" s="154"/>
      <c r="B932" s="155"/>
      <c r="C932" s="192" t="s">
        <v>865</v>
      </c>
      <c r="D932" s="161"/>
      <c r="E932" s="162">
        <v>10.545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199</v>
      </c>
      <c r="AH932" s="147">
        <v>2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ht="20.399999999999999" outlineLevel="1" x14ac:dyDescent="0.25">
      <c r="A933" s="154"/>
      <c r="B933" s="155"/>
      <c r="C933" s="192" t="s">
        <v>866</v>
      </c>
      <c r="D933" s="161"/>
      <c r="E933" s="162">
        <v>7.96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199</v>
      </c>
      <c r="AH933" s="147">
        <v>2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ht="20.399999999999999" outlineLevel="1" x14ac:dyDescent="0.25">
      <c r="A934" s="154"/>
      <c r="B934" s="155"/>
      <c r="C934" s="192" t="s">
        <v>867</v>
      </c>
      <c r="D934" s="161"/>
      <c r="E934" s="162">
        <v>1.43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7"/>
      <c r="Z934" s="147"/>
      <c r="AA934" s="147"/>
      <c r="AB934" s="147"/>
      <c r="AC934" s="147"/>
      <c r="AD934" s="147"/>
      <c r="AE934" s="147"/>
      <c r="AF934" s="147"/>
      <c r="AG934" s="147" t="s">
        <v>199</v>
      </c>
      <c r="AH934" s="147">
        <v>2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5">
      <c r="A935" s="154"/>
      <c r="B935" s="155"/>
      <c r="C935" s="192" t="s">
        <v>868</v>
      </c>
      <c r="D935" s="161"/>
      <c r="E935" s="162">
        <v>1.7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199</v>
      </c>
      <c r="AH935" s="147">
        <v>2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ht="20.399999999999999" outlineLevel="1" x14ac:dyDescent="0.25">
      <c r="A936" s="154"/>
      <c r="B936" s="155"/>
      <c r="C936" s="192" t="s">
        <v>869</v>
      </c>
      <c r="D936" s="161"/>
      <c r="E936" s="162">
        <v>4.74</v>
      </c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199</v>
      </c>
      <c r="AH936" s="147">
        <v>2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ht="20.399999999999999" outlineLevel="1" x14ac:dyDescent="0.25">
      <c r="A937" s="154"/>
      <c r="B937" s="155"/>
      <c r="C937" s="192" t="s">
        <v>870</v>
      </c>
      <c r="D937" s="161"/>
      <c r="E937" s="162">
        <v>1.17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199</v>
      </c>
      <c r="AH937" s="147">
        <v>2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ht="20.399999999999999" outlineLevel="1" x14ac:dyDescent="0.25">
      <c r="A938" s="154"/>
      <c r="B938" s="155"/>
      <c r="C938" s="192" t="s">
        <v>871</v>
      </c>
      <c r="D938" s="161"/>
      <c r="E938" s="162">
        <v>2.08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199</v>
      </c>
      <c r="AH938" s="147">
        <v>2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ht="20.399999999999999" outlineLevel="1" x14ac:dyDescent="0.25">
      <c r="A939" s="154"/>
      <c r="B939" s="155"/>
      <c r="C939" s="192" t="s">
        <v>872</v>
      </c>
      <c r="D939" s="161"/>
      <c r="E939" s="162">
        <v>1.17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199</v>
      </c>
      <c r="AH939" s="147">
        <v>2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ht="20.399999999999999" outlineLevel="1" x14ac:dyDescent="0.25">
      <c r="A940" s="154"/>
      <c r="B940" s="155"/>
      <c r="C940" s="192" t="s">
        <v>873</v>
      </c>
      <c r="D940" s="161"/>
      <c r="E940" s="162">
        <v>2.72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199</v>
      </c>
      <c r="AH940" s="147">
        <v>2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5">
      <c r="A941" s="154"/>
      <c r="B941" s="155"/>
      <c r="C941" s="193" t="s">
        <v>293</v>
      </c>
      <c r="D941" s="163"/>
      <c r="E941" s="164">
        <v>63.795000000000002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199</v>
      </c>
      <c r="AH941" s="147">
        <v>3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5">
      <c r="A942" s="154"/>
      <c r="B942" s="155"/>
      <c r="C942" s="191" t="s">
        <v>294</v>
      </c>
      <c r="D942" s="161"/>
      <c r="E942" s="162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199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5">
      <c r="A943" s="154"/>
      <c r="B943" s="155"/>
      <c r="C943" s="190" t="s">
        <v>874</v>
      </c>
      <c r="D943" s="159"/>
      <c r="E943" s="160">
        <v>63.795000000000002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199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5">
      <c r="A944" s="174">
        <v>120</v>
      </c>
      <c r="B944" s="175" t="s">
        <v>875</v>
      </c>
      <c r="C944" s="189" t="s">
        <v>876</v>
      </c>
      <c r="D944" s="176" t="s">
        <v>194</v>
      </c>
      <c r="E944" s="177">
        <v>71.13</v>
      </c>
      <c r="F944" s="178"/>
      <c r="G944" s="179">
        <f>ROUND(E944*F944,2)</f>
        <v>0</v>
      </c>
      <c r="H944" s="158"/>
      <c r="I944" s="157">
        <f>ROUND(E944*H944,2)</f>
        <v>0</v>
      </c>
      <c r="J944" s="158"/>
      <c r="K944" s="157">
        <f>ROUND(E944*J944,2)</f>
        <v>0</v>
      </c>
      <c r="L944" s="157">
        <v>21</v>
      </c>
      <c r="M944" s="157">
        <f>G944*(1+L944/100)</f>
        <v>0</v>
      </c>
      <c r="N944" s="157">
        <v>0.1111</v>
      </c>
      <c r="O944" s="157">
        <f>ROUND(E944*N944,2)</f>
        <v>7.9</v>
      </c>
      <c r="P944" s="157">
        <v>0</v>
      </c>
      <c r="Q944" s="157">
        <f>ROUND(E944*P944,2)</f>
        <v>0</v>
      </c>
      <c r="R944" s="157"/>
      <c r="S944" s="157" t="s">
        <v>195</v>
      </c>
      <c r="T944" s="157" t="s">
        <v>195</v>
      </c>
      <c r="U944" s="157">
        <v>0.153</v>
      </c>
      <c r="V944" s="157">
        <f>ROUND(E944*U944,2)</f>
        <v>10.88</v>
      </c>
      <c r="W944" s="157"/>
      <c r="X944" s="157" t="s">
        <v>196</v>
      </c>
      <c r="Y944" s="147"/>
      <c r="Z944" s="147"/>
      <c r="AA944" s="147"/>
      <c r="AB944" s="147"/>
      <c r="AC944" s="147"/>
      <c r="AD944" s="147"/>
      <c r="AE944" s="147"/>
      <c r="AF944" s="147"/>
      <c r="AG944" s="147" t="s">
        <v>197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20.399999999999999" outlineLevel="1" x14ac:dyDescent="0.25">
      <c r="A945" s="154"/>
      <c r="B945" s="155"/>
      <c r="C945" s="190" t="s">
        <v>877</v>
      </c>
      <c r="D945" s="159"/>
      <c r="E945" s="160">
        <v>3.04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199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ht="20.399999999999999" outlineLevel="1" x14ac:dyDescent="0.25">
      <c r="A946" s="154"/>
      <c r="B946" s="155"/>
      <c r="C946" s="190" t="s">
        <v>878</v>
      </c>
      <c r="D946" s="159"/>
      <c r="E946" s="160">
        <v>4.55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199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5">
      <c r="A947" s="154"/>
      <c r="B947" s="155"/>
      <c r="C947" s="195" t="s">
        <v>879</v>
      </c>
      <c r="D947" s="165"/>
      <c r="E947" s="166">
        <v>7.59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199</v>
      </c>
      <c r="AH947" s="147">
        <v>1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54"/>
      <c r="B948" s="155"/>
      <c r="C948" s="190" t="s">
        <v>880</v>
      </c>
      <c r="D948" s="159"/>
      <c r="E948" s="160">
        <v>15.75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199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ht="20.399999999999999" outlineLevel="1" x14ac:dyDescent="0.25">
      <c r="A949" s="154"/>
      <c r="B949" s="155"/>
      <c r="C949" s="190" t="s">
        <v>881</v>
      </c>
      <c r="D949" s="159"/>
      <c r="E949" s="160">
        <v>47.79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199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5">
      <c r="A950" s="154"/>
      <c r="B950" s="155"/>
      <c r="C950" s="195" t="s">
        <v>879</v>
      </c>
      <c r="D950" s="165"/>
      <c r="E950" s="166">
        <v>63.54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199</v>
      </c>
      <c r="AH950" s="147">
        <v>1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74">
        <v>121</v>
      </c>
      <c r="B951" s="175" t="s">
        <v>882</v>
      </c>
      <c r="C951" s="189" t="s">
        <v>883</v>
      </c>
      <c r="D951" s="176" t="s">
        <v>194</v>
      </c>
      <c r="E951" s="177">
        <v>63.54</v>
      </c>
      <c r="F951" s="178"/>
      <c r="G951" s="179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7">
        <v>1.111E-2</v>
      </c>
      <c r="O951" s="157">
        <f>ROUND(E951*N951,2)</f>
        <v>0.71</v>
      </c>
      <c r="P951" s="157">
        <v>0</v>
      </c>
      <c r="Q951" s="157">
        <f>ROUND(E951*P951,2)</f>
        <v>0</v>
      </c>
      <c r="R951" s="157"/>
      <c r="S951" s="157" t="s">
        <v>195</v>
      </c>
      <c r="T951" s="157" t="s">
        <v>195</v>
      </c>
      <c r="U951" s="157">
        <v>5.0000000000000001E-3</v>
      </c>
      <c r="V951" s="157">
        <f>ROUND(E951*U951,2)</f>
        <v>0.32</v>
      </c>
      <c r="W951" s="157"/>
      <c r="X951" s="157" t="s">
        <v>196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197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5">
      <c r="A952" s="154"/>
      <c r="B952" s="155"/>
      <c r="C952" s="190" t="s">
        <v>880</v>
      </c>
      <c r="D952" s="159"/>
      <c r="E952" s="160">
        <v>15.75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199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ht="20.399999999999999" outlineLevel="1" x14ac:dyDescent="0.25">
      <c r="A953" s="154"/>
      <c r="B953" s="155"/>
      <c r="C953" s="190" t="s">
        <v>881</v>
      </c>
      <c r="D953" s="159"/>
      <c r="E953" s="160">
        <v>47.79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199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5">
      <c r="A954" s="154"/>
      <c r="B954" s="155"/>
      <c r="C954" s="195" t="s">
        <v>879</v>
      </c>
      <c r="D954" s="165"/>
      <c r="E954" s="166">
        <v>63.54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199</v>
      </c>
      <c r="AH954" s="147">
        <v>1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5">
      <c r="A955" s="174">
        <v>122</v>
      </c>
      <c r="B955" s="175" t="s">
        <v>884</v>
      </c>
      <c r="C955" s="189" t="s">
        <v>885</v>
      </c>
      <c r="D955" s="176" t="s">
        <v>194</v>
      </c>
      <c r="E955" s="177">
        <v>22.081</v>
      </c>
      <c r="F955" s="178"/>
      <c r="G955" s="179">
        <f>ROUND(E955*F955,2)</f>
        <v>0</v>
      </c>
      <c r="H955" s="158"/>
      <c r="I955" s="157">
        <f>ROUND(E955*H955,2)</f>
        <v>0</v>
      </c>
      <c r="J955" s="158"/>
      <c r="K955" s="157">
        <f>ROUND(E955*J955,2)</f>
        <v>0</v>
      </c>
      <c r="L955" s="157">
        <v>21</v>
      </c>
      <c r="M955" s="157">
        <f>G955*(1+L955/100)</f>
        <v>0</v>
      </c>
      <c r="N955" s="157">
        <v>0.1231</v>
      </c>
      <c r="O955" s="157">
        <f>ROUND(E955*N955,2)</f>
        <v>2.72</v>
      </c>
      <c r="P955" s="157">
        <v>0</v>
      </c>
      <c r="Q955" s="157">
        <f>ROUND(E955*P955,2)</f>
        <v>0</v>
      </c>
      <c r="R955" s="157"/>
      <c r="S955" s="157" t="s">
        <v>195</v>
      </c>
      <c r="T955" s="157" t="s">
        <v>195</v>
      </c>
      <c r="U955" s="157">
        <v>0.45</v>
      </c>
      <c r="V955" s="157">
        <f>ROUND(E955*U955,2)</f>
        <v>9.94</v>
      </c>
      <c r="W955" s="157"/>
      <c r="X955" s="157" t="s">
        <v>196</v>
      </c>
      <c r="Y955" s="147"/>
      <c r="Z955" s="147"/>
      <c r="AA955" s="147"/>
      <c r="AB955" s="147"/>
      <c r="AC955" s="147"/>
      <c r="AD955" s="147"/>
      <c r="AE955" s="147"/>
      <c r="AF955" s="147"/>
      <c r="AG955" s="147" t="s">
        <v>197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5">
      <c r="A956" s="154"/>
      <c r="B956" s="155"/>
      <c r="C956" s="191" t="s">
        <v>284</v>
      </c>
      <c r="D956" s="161"/>
      <c r="E956" s="162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199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5">
      <c r="A957" s="154"/>
      <c r="B957" s="155"/>
      <c r="C957" s="192" t="s">
        <v>652</v>
      </c>
      <c r="D957" s="161"/>
      <c r="E957" s="162">
        <v>3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199</v>
      </c>
      <c r="AH957" s="147">
        <v>2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54"/>
      <c r="B958" s="155"/>
      <c r="C958" s="192" t="s">
        <v>653</v>
      </c>
      <c r="D958" s="161"/>
      <c r="E958" s="162">
        <v>0.6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199</v>
      </c>
      <c r="AH958" s="147">
        <v>2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54"/>
      <c r="B959" s="155"/>
      <c r="C959" s="192" t="s">
        <v>654</v>
      </c>
      <c r="D959" s="161"/>
      <c r="E959" s="162">
        <v>0.6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199</v>
      </c>
      <c r="AH959" s="147">
        <v>2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5">
      <c r="A960" s="154"/>
      <c r="B960" s="155"/>
      <c r="C960" s="192" t="s">
        <v>655</v>
      </c>
      <c r="D960" s="161"/>
      <c r="E960" s="162">
        <v>0.6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199</v>
      </c>
      <c r="AH960" s="147">
        <v>2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54"/>
      <c r="B961" s="155"/>
      <c r="C961" s="192" t="s">
        <v>656</v>
      </c>
      <c r="D961" s="161"/>
      <c r="E961" s="162">
        <v>0.6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199</v>
      </c>
      <c r="AH961" s="147">
        <v>2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5">
      <c r="A962" s="154"/>
      <c r="B962" s="155"/>
      <c r="C962" s="192" t="s">
        <v>657</v>
      </c>
      <c r="D962" s="161"/>
      <c r="E962" s="162">
        <v>0.6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199</v>
      </c>
      <c r="AH962" s="147">
        <v>2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5">
      <c r="A963" s="154"/>
      <c r="B963" s="155"/>
      <c r="C963" s="192" t="s">
        <v>658</v>
      </c>
      <c r="D963" s="161"/>
      <c r="E963" s="162">
        <v>0.6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199</v>
      </c>
      <c r="AH963" s="147">
        <v>2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5">
      <c r="A964" s="154"/>
      <c r="B964" s="155"/>
      <c r="C964" s="192" t="s">
        <v>659</v>
      </c>
      <c r="D964" s="161"/>
      <c r="E964" s="162">
        <v>3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199</v>
      </c>
      <c r="AH964" s="147">
        <v>2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5">
      <c r="A965" s="154"/>
      <c r="B965" s="155"/>
      <c r="C965" s="192" t="s">
        <v>660</v>
      </c>
      <c r="D965" s="161"/>
      <c r="E965" s="162">
        <v>1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199</v>
      </c>
      <c r="AH965" s="147">
        <v>2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5">
      <c r="A966" s="154"/>
      <c r="B966" s="155"/>
      <c r="C966" s="192" t="s">
        <v>661</v>
      </c>
      <c r="D966" s="161"/>
      <c r="E966" s="162">
        <v>0.6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199</v>
      </c>
      <c r="AH966" s="147">
        <v>2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54"/>
      <c r="B967" s="155"/>
      <c r="C967" s="192" t="s">
        <v>662</v>
      </c>
      <c r="D967" s="161"/>
      <c r="E967" s="162">
        <v>0.6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199</v>
      </c>
      <c r="AH967" s="147">
        <v>2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5">
      <c r="A968" s="154"/>
      <c r="B968" s="155"/>
      <c r="C968" s="192" t="s">
        <v>663</v>
      </c>
      <c r="D968" s="161"/>
      <c r="E968" s="162">
        <v>0.9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199</v>
      </c>
      <c r="AH968" s="147">
        <v>2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54"/>
      <c r="B969" s="155"/>
      <c r="C969" s="192" t="s">
        <v>664</v>
      </c>
      <c r="D969" s="161"/>
      <c r="E969" s="162">
        <v>0.9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199</v>
      </c>
      <c r="AH969" s="147">
        <v>2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5">
      <c r="A970" s="154"/>
      <c r="B970" s="155"/>
      <c r="C970" s="193" t="s">
        <v>293</v>
      </c>
      <c r="D970" s="163"/>
      <c r="E970" s="164">
        <v>13.6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199</v>
      </c>
      <c r="AH970" s="147">
        <v>3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5">
      <c r="A971" s="154"/>
      <c r="B971" s="155"/>
      <c r="C971" s="191" t="s">
        <v>294</v>
      </c>
      <c r="D971" s="161"/>
      <c r="E971" s="162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199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5">
      <c r="A972" s="154"/>
      <c r="B972" s="155"/>
      <c r="C972" s="190" t="s">
        <v>886</v>
      </c>
      <c r="D972" s="159"/>
      <c r="E972" s="160">
        <v>5.44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199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54"/>
      <c r="B973" s="155"/>
      <c r="C973" s="191" t="s">
        <v>284</v>
      </c>
      <c r="D973" s="161"/>
      <c r="E973" s="162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199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5">
      <c r="A974" s="154"/>
      <c r="B974" s="155"/>
      <c r="C974" s="192" t="s">
        <v>887</v>
      </c>
      <c r="D974" s="161"/>
      <c r="E974" s="162">
        <v>8.73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199</v>
      </c>
      <c r="AH974" s="147">
        <v>2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5">
      <c r="A975" s="154"/>
      <c r="B975" s="155"/>
      <c r="C975" s="192" t="s">
        <v>888</v>
      </c>
      <c r="D975" s="161"/>
      <c r="E975" s="162">
        <v>28.25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199</v>
      </c>
      <c r="AH975" s="147">
        <v>2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5">
      <c r="A976" s="154"/>
      <c r="B976" s="155"/>
      <c r="C976" s="193" t="s">
        <v>293</v>
      </c>
      <c r="D976" s="163"/>
      <c r="E976" s="164">
        <v>36.979999999999997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199</v>
      </c>
      <c r="AH976" s="147">
        <v>3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5">
      <c r="A977" s="154"/>
      <c r="B977" s="155"/>
      <c r="C977" s="191" t="s">
        <v>294</v>
      </c>
      <c r="D977" s="161"/>
      <c r="E977" s="162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199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5">
      <c r="A978" s="154"/>
      <c r="B978" s="155"/>
      <c r="C978" s="190" t="s">
        <v>889</v>
      </c>
      <c r="D978" s="159"/>
      <c r="E978" s="160">
        <v>16.640999999999998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199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5">
      <c r="A979" s="174">
        <v>123</v>
      </c>
      <c r="B979" s="175" t="s">
        <v>890</v>
      </c>
      <c r="C979" s="189" t="s">
        <v>891</v>
      </c>
      <c r="D979" s="176" t="s">
        <v>194</v>
      </c>
      <c r="E979" s="177">
        <v>119.97</v>
      </c>
      <c r="F979" s="178"/>
      <c r="G979" s="179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7">
        <v>4.9840000000000002E-2</v>
      </c>
      <c r="O979" s="157">
        <f>ROUND(E979*N979,2)</f>
        <v>5.98</v>
      </c>
      <c r="P979" s="157">
        <v>0</v>
      </c>
      <c r="Q979" s="157">
        <f>ROUND(E979*P979,2)</f>
        <v>0</v>
      </c>
      <c r="R979" s="157"/>
      <c r="S979" s="157" t="s">
        <v>195</v>
      </c>
      <c r="T979" s="157" t="s">
        <v>195</v>
      </c>
      <c r="U979" s="157">
        <v>0.25</v>
      </c>
      <c r="V979" s="157">
        <f>ROUND(E979*U979,2)</f>
        <v>29.99</v>
      </c>
      <c r="W979" s="157"/>
      <c r="X979" s="157" t="s">
        <v>196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197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ht="20.399999999999999" outlineLevel="1" x14ac:dyDescent="0.25">
      <c r="A980" s="154"/>
      <c r="B980" s="155"/>
      <c r="C980" s="190" t="s">
        <v>877</v>
      </c>
      <c r="D980" s="159"/>
      <c r="E980" s="160">
        <v>3.04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199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20.399999999999999" outlineLevel="1" x14ac:dyDescent="0.25">
      <c r="A981" s="154"/>
      <c r="B981" s="155"/>
      <c r="C981" s="190" t="s">
        <v>878</v>
      </c>
      <c r="D981" s="159"/>
      <c r="E981" s="160">
        <v>4.55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199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ht="20.399999999999999" outlineLevel="1" x14ac:dyDescent="0.25">
      <c r="A982" s="154"/>
      <c r="B982" s="155"/>
      <c r="C982" s="190" t="s">
        <v>892</v>
      </c>
      <c r="D982" s="159"/>
      <c r="E982" s="160">
        <v>27.42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199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0.399999999999999" outlineLevel="1" x14ac:dyDescent="0.25">
      <c r="A983" s="154"/>
      <c r="B983" s="155"/>
      <c r="C983" s="190" t="s">
        <v>893</v>
      </c>
      <c r="D983" s="159"/>
      <c r="E983" s="160">
        <v>21.42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199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5">
      <c r="A984" s="154"/>
      <c r="B984" s="155"/>
      <c r="C984" s="195" t="s">
        <v>879</v>
      </c>
      <c r="D984" s="165"/>
      <c r="E984" s="166">
        <v>56.43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199</v>
      </c>
      <c r="AH984" s="147">
        <v>1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5">
      <c r="A985" s="154"/>
      <c r="B985" s="155"/>
      <c r="C985" s="190" t="s">
        <v>880</v>
      </c>
      <c r="D985" s="159"/>
      <c r="E985" s="160">
        <v>15.75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199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ht="20.399999999999999" outlineLevel="1" x14ac:dyDescent="0.25">
      <c r="A986" s="154"/>
      <c r="B986" s="155"/>
      <c r="C986" s="190" t="s">
        <v>881</v>
      </c>
      <c r="D986" s="159"/>
      <c r="E986" s="160">
        <v>47.79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199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54"/>
      <c r="B987" s="155"/>
      <c r="C987" s="195" t="s">
        <v>879</v>
      </c>
      <c r="D987" s="165"/>
      <c r="E987" s="166">
        <v>63.54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199</v>
      </c>
      <c r="AH987" s="147">
        <v>1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5">
      <c r="A988" s="174">
        <v>124</v>
      </c>
      <c r="B988" s="175" t="s">
        <v>894</v>
      </c>
      <c r="C988" s="189" t="s">
        <v>895</v>
      </c>
      <c r="D988" s="176" t="s">
        <v>194</v>
      </c>
      <c r="E988" s="177">
        <v>170.2</v>
      </c>
      <c r="F988" s="178"/>
      <c r="G988" s="179">
        <f>ROUND(E988*F988,2)</f>
        <v>0</v>
      </c>
      <c r="H988" s="158"/>
      <c r="I988" s="157">
        <f>ROUND(E988*H988,2)</f>
        <v>0</v>
      </c>
      <c r="J988" s="158"/>
      <c r="K988" s="157">
        <f>ROUND(E988*J988,2)</f>
        <v>0</v>
      </c>
      <c r="L988" s="157">
        <v>21</v>
      </c>
      <c r="M988" s="157">
        <f>G988*(1+L988/100)</f>
        <v>0</v>
      </c>
      <c r="N988" s="157">
        <v>2.3599999999999999E-2</v>
      </c>
      <c r="O988" s="157">
        <f>ROUND(E988*N988,2)</f>
        <v>4.0199999999999996</v>
      </c>
      <c r="P988" s="157">
        <v>0</v>
      </c>
      <c r="Q988" s="157">
        <f>ROUND(E988*P988,2)</f>
        <v>0</v>
      </c>
      <c r="R988" s="157"/>
      <c r="S988" s="157" t="s">
        <v>195</v>
      </c>
      <c r="T988" s="157" t="s">
        <v>195</v>
      </c>
      <c r="U988" s="157">
        <v>0.22600000000000001</v>
      </c>
      <c r="V988" s="157">
        <f>ROUND(E988*U988,2)</f>
        <v>38.47</v>
      </c>
      <c r="W988" s="157"/>
      <c r="X988" s="157" t="s">
        <v>196</v>
      </c>
      <c r="Y988" s="147"/>
      <c r="Z988" s="147"/>
      <c r="AA988" s="147"/>
      <c r="AB988" s="147"/>
      <c r="AC988" s="147"/>
      <c r="AD988" s="147"/>
      <c r="AE988" s="147"/>
      <c r="AF988" s="147"/>
      <c r="AG988" s="147" t="s">
        <v>197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5">
      <c r="A989" s="154"/>
      <c r="B989" s="155"/>
      <c r="C989" s="190" t="s">
        <v>896</v>
      </c>
      <c r="D989" s="159"/>
      <c r="E989" s="160">
        <v>162.80000000000001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199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5">
      <c r="A990" s="154"/>
      <c r="B990" s="155"/>
      <c r="C990" s="190" t="s">
        <v>897</v>
      </c>
      <c r="D990" s="159"/>
      <c r="E990" s="160">
        <v>7.4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47"/>
      <c r="Z990" s="147"/>
      <c r="AA990" s="147"/>
      <c r="AB990" s="147"/>
      <c r="AC990" s="147"/>
      <c r="AD990" s="147"/>
      <c r="AE990" s="147"/>
      <c r="AF990" s="147"/>
      <c r="AG990" s="147" t="s">
        <v>199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5">
      <c r="A991" s="174">
        <v>125</v>
      </c>
      <c r="B991" s="175" t="s">
        <v>898</v>
      </c>
      <c r="C991" s="189" t="s">
        <v>899</v>
      </c>
      <c r="D991" s="176" t="s">
        <v>194</v>
      </c>
      <c r="E991" s="177">
        <v>19.138500000000001</v>
      </c>
      <c r="F991" s="178"/>
      <c r="G991" s="179">
        <f>ROUND(E991*F991,2)</f>
        <v>0</v>
      </c>
      <c r="H991" s="158"/>
      <c r="I991" s="157">
        <f>ROUND(E991*H991,2)</f>
        <v>0</v>
      </c>
      <c r="J991" s="158"/>
      <c r="K991" s="157">
        <f>ROUND(E991*J991,2)</f>
        <v>0</v>
      </c>
      <c r="L991" s="157">
        <v>21</v>
      </c>
      <c r="M991" s="157">
        <f>G991*(1+L991/100)</f>
        <v>0</v>
      </c>
      <c r="N991" s="157">
        <v>3.141E-2</v>
      </c>
      <c r="O991" s="157">
        <f>ROUND(E991*N991,2)</f>
        <v>0.6</v>
      </c>
      <c r="P991" s="157">
        <v>0</v>
      </c>
      <c r="Q991" s="157">
        <f>ROUND(E991*P991,2)</f>
        <v>0</v>
      </c>
      <c r="R991" s="157"/>
      <c r="S991" s="157" t="s">
        <v>195</v>
      </c>
      <c r="T991" s="157" t="s">
        <v>195</v>
      </c>
      <c r="U991" s="157">
        <v>0.49</v>
      </c>
      <c r="V991" s="157">
        <f>ROUND(E991*U991,2)</f>
        <v>9.3800000000000008</v>
      </c>
      <c r="W991" s="157"/>
      <c r="X991" s="157" t="s">
        <v>196</v>
      </c>
      <c r="Y991" s="147"/>
      <c r="Z991" s="147"/>
      <c r="AA991" s="147"/>
      <c r="AB991" s="147"/>
      <c r="AC991" s="147"/>
      <c r="AD991" s="147"/>
      <c r="AE991" s="147"/>
      <c r="AF991" s="147"/>
      <c r="AG991" s="147" t="s">
        <v>197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5">
      <c r="A992" s="154"/>
      <c r="B992" s="155"/>
      <c r="C992" s="191" t="s">
        <v>284</v>
      </c>
      <c r="D992" s="161"/>
      <c r="E992" s="162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199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0.399999999999999" outlineLevel="1" x14ac:dyDescent="0.25">
      <c r="A993" s="154"/>
      <c r="B993" s="155"/>
      <c r="C993" s="192" t="s">
        <v>864</v>
      </c>
      <c r="D993" s="161"/>
      <c r="E993" s="162">
        <v>30.28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199</v>
      </c>
      <c r="AH993" s="147">
        <v>2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ht="20.399999999999999" outlineLevel="1" x14ac:dyDescent="0.25">
      <c r="A994" s="154"/>
      <c r="B994" s="155"/>
      <c r="C994" s="192" t="s">
        <v>865</v>
      </c>
      <c r="D994" s="161"/>
      <c r="E994" s="162">
        <v>10.545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199</v>
      </c>
      <c r="AH994" s="147">
        <v>2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ht="20.399999999999999" outlineLevel="1" x14ac:dyDescent="0.25">
      <c r="A995" s="154"/>
      <c r="B995" s="155"/>
      <c r="C995" s="192" t="s">
        <v>866</v>
      </c>
      <c r="D995" s="161"/>
      <c r="E995" s="162">
        <v>7.96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199</v>
      </c>
      <c r="AH995" s="147">
        <v>2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ht="20.399999999999999" outlineLevel="1" x14ac:dyDescent="0.25">
      <c r="A996" s="154"/>
      <c r="B996" s="155"/>
      <c r="C996" s="192" t="s">
        <v>867</v>
      </c>
      <c r="D996" s="161"/>
      <c r="E996" s="162">
        <v>1.43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199</v>
      </c>
      <c r="AH996" s="147">
        <v>2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5">
      <c r="A997" s="154"/>
      <c r="B997" s="155"/>
      <c r="C997" s="192" t="s">
        <v>868</v>
      </c>
      <c r="D997" s="161"/>
      <c r="E997" s="162">
        <v>1.7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199</v>
      </c>
      <c r="AH997" s="147">
        <v>2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0.399999999999999" outlineLevel="1" x14ac:dyDescent="0.25">
      <c r="A998" s="154"/>
      <c r="B998" s="155"/>
      <c r="C998" s="192" t="s">
        <v>869</v>
      </c>
      <c r="D998" s="161"/>
      <c r="E998" s="162">
        <v>4.74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199</v>
      </c>
      <c r="AH998" s="147">
        <v>2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0.399999999999999" outlineLevel="1" x14ac:dyDescent="0.25">
      <c r="A999" s="154"/>
      <c r="B999" s="155"/>
      <c r="C999" s="192" t="s">
        <v>870</v>
      </c>
      <c r="D999" s="161"/>
      <c r="E999" s="162">
        <v>1.17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199</v>
      </c>
      <c r="AH999" s="147">
        <v>2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0.399999999999999" outlineLevel="1" x14ac:dyDescent="0.25">
      <c r="A1000" s="154"/>
      <c r="B1000" s="155"/>
      <c r="C1000" s="192" t="s">
        <v>871</v>
      </c>
      <c r="D1000" s="161"/>
      <c r="E1000" s="162">
        <v>2.08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199</v>
      </c>
      <c r="AH1000" s="147">
        <v>2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ht="20.399999999999999" outlineLevel="1" x14ac:dyDescent="0.25">
      <c r="A1001" s="154"/>
      <c r="B1001" s="155"/>
      <c r="C1001" s="192" t="s">
        <v>872</v>
      </c>
      <c r="D1001" s="161"/>
      <c r="E1001" s="162">
        <v>1.17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199</v>
      </c>
      <c r="AH1001" s="147">
        <v>2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ht="20.399999999999999" outlineLevel="1" x14ac:dyDescent="0.25">
      <c r="A1002" s="154"/>
      <c r="B1002" s="155"/>
      <c r="C1002" s="192" t="s">
        <v>873</v>
      </c>
      <c r="D1002" s="161"/>
      <c r="E1002" s="162">
        <v>2.72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199</v>
      </c>
      <c r="AH1002" s="147">
        <v>2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5">
      <c r="A1003" s="154"/>
      <c r="B1003" s="155"/>
      <c r="C1003" s="193" t="s">
        <v>293</v>
      </c>
      <c r="D1003" s="163"/>
      <c r="E1003" s="164">
        <v>63.795000000000002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199</v>
      </c>
      <c r="AH1003" s="147">
        <v>3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5">
      <c r="A1004" s="154"/>
      <c r="B1004" s="155"/>
      <c r="C1004" s="191" t="s">
        <v>294</v>
      </c>
      <c r="D1004" s="161"/>
      <c r="E1004" s="162"/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199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54"/>
      <c r="B1005" s="155"/>
      <c r="C1005" s="190" t="s">
        <v>900</v>
      </c>
      <c r="D1005" s="159"/>
      <c r="E1005" s="160">
        <v>19.138500000000001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199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5">
      <c r="A1006" s="174">
        <v>126</v>
      </c>
      <c r="B1006" s="175" t="s">
        <v>901</v>
      </c>
      <c r="C1006" s="189" t="s">
        <v>902</v>
      </c>
      <c r="D1006" s="176" t="s">
        <v>194</v>
      </c>
      <c r="E1006" s="177">
        <v>13.186</v>
      </c>
      <c r="F1006" s="178"/>
      <c r="G1006" s="179">
        <f>ROUND(E1006*F1006,2)</f>
        <v>0</v>
      </c>
      <c r="H1006" s="158"/>
      <c r="I1006" s="157">
        <f>ROUND(E1006*H1006,2)</f>
        <v>0</v>
      </c>
      <c r="J1006" s="158"/>
      <c r="K1006" s="157">
        <f>ROUND(E1006*J1006,2)</f>
        <v>0</v>
      </c>
      <c r="L1006" s="157">
        <v>21</v>
      </c>
      <c r="M1006" s="157">
        <f>G1006*(1+L1006/100)</f>
        <v>0</v>
      </c>
      <c r="N1006" s="157">
        <v>4.165E-2</v>
      </c>
      <c r="O1006" s="157">
        <f>ROUND(E1006*N1006,2)</f>
        <v>0.55000000000000004</v>
      </c>
      <c r="P1006" s="157">
        <v>0</v>
      </c>
      <c r="Q1006" s="157">
        <f>ROUND(E1006*P1006,2)</f>
        <v>0</v>
      </c>
      <c r="R1006" s="157"/>
      <c r="S1006" s="157" t="s">
        <v>195</v>
      </c>
      <c r="T1006" s="157" t="s">
        <v>195</v>
      </c>
      <c r="U1006" s="157">
        <v>0.52</v>
      </c>
      <c r="V1006" s="157">
        <f>ROUND(E1006*U1006,2)</f>
        <v>6.86</v>
      </c>
      <c r="W1006" s="157"/>
      <c r="X1006" s="157" t="s">
        <v>196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197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54"/>
      <c r="B1007" s="155"/>
      <c r="C1007" s="190" t="s">
        <v>805</v>
      </c>
      <c r="D1007" s="159"/>
      <c r="E1007" s="160">
        <v>4.32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199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5">
      <c r="A1008" s="154"/>
      <c r="B1008" s="155"/>
      <c r="C1008" s="190" t="s">
        <v>806</v>
      </c>
      <c r="D1008" s="159"/>
      <c r="E1008" s="160">
        <v>5.6159999999999997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199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5">
      <c r="A1009" s="154"/>
      <c r="B1009" s="155"/>
      <c r="C1009" s="190" t="s">
        <v>807</v>
      </c>
      <c r="D1009" s="159"/>
      <c r="E1009" s="160">
        <v>3.25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199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5">
      <c r="A1010" s="174">
        <v>127</v>
      </c>
      <c r="B1010" s="175" t="s">
        <v>903</v>
      </c>
      <c r="C1010" s="189" t="s">
        <v>904</v>
      </c>
      <c r="D1010" s="176" t="s">
        <v>232</v>
      </c>
      <c r="E1010" s="177">
        <v>212.89</v>
      </c>
      <c r="F1010" s="178"/>
      <c r="G1010" s="179">
        <f>ROUND(E1010*F1010,2)</f>
        <v>0</v>
      </c>
      <c r="H1010" s="158"/>
      <c r="I1010" s="157">
        <f>ROUND(E1010*H1010,2)</f>
        <v>0</v>
      </c>
      <c r="J1010" s="158"/>
      <c r="K1010" s="157">
        <f>ROUND(E1010*J1010,2)</f>
        <v>0</v>
      </c>
      <c r="L1010" s="157">
        <v>21</v>
      </c>
      <c r="M1010" s="157">
        <f>G1010*(1+L1010/100)</f>
        <v>0</v>
      </c>
      <c r="N1010" s="157">
        <v>1.2800000000000001E-3</v>
      </c>
      <c r="O1010" s="157">
        <f>ROUND(E1010*N1010,2)</f>
        <v>0.27</v>
      </c>
      <c r="P1010" s="157">
        <v>0</v>
      </c>
      <c r="Q1010" s="157">
        <f>ROUND(E1010*P1010,2)</f>
        <v>0</v>
      </c>
      <c r="R1010" s="157"/>
      <c r="S1010" s="157" t="s">
        <v>195</v>
      </c>
      <c r="T1010" s="157" t="s">
        <v>195</v>
      </c>
      <c r="U1010" s="157">
        <v>9.1999999999999998E-2</v>
      </c>
      <c r="V1010" s="157">
        <f>ROUND(E1010*U1010,2)</f>
        <v>19.59</v>
      </c>
      <c r="W1010" s="157"/>
      <c r="X1010" s="157" t="s">
        <v>196</v>
      </c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197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30.6" outlineLevel="1" x14ac:dyDescent="0.25">
      <c r="A1011" s="154"/>
      <c r="B1011" s="155"/>
      <c r="C1011" s="190" t="s">
        <v>577</v>
      </c>
      <c r="D1011" s="159"/>
      <c r="E1011" s="160">
        <v>21.02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199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0.399999999999999" outlineLevel="1" x14ac:dyDescent="0.25">
      <c r="A1012" s="154"/>
      <c r="B1012" s="155"/>
      <c r="C1012" s="190" t="s">
        <v>578</v>
      </c>
      <c r="D1012" s="159"/>
      <c r="E1012" s="160">
        <v>18.82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199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ht="20.399999999999999" outlineLevel="1" x14ac:dyDescent="0.25">
      <c r="A1013" s="154"/>
      <c r="B1013" s="155"/>
      <c r="C1013" s="190" t="s">
        <v>823</v>
      </c>
      <c r="D1013" s="159"/>
      <c r="E1013" s="160">
        <v>4.8099999999999996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199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ht="20.399999999999999" outlineLevel="1" x14ac:dyDescent="0.25">
      <c r="A1014" s="154"/>
      <c r="B1014" s="155"/>
      <c r="C1014" s="190" t="s">
        <v>824</v>
      </c>
      <c r="D1014" s="159"/>
      <c r="E1014" s="160">
        <v>3.86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199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ht="20.399999999999999" outlineLevel="1" x14ac:dyDescent="0.25">
      <c r="A1015" s="154"/>
      <c r="B1015" s="155"/>
      <c r="C1015" s="190" t="s">
        <v>905</v>
      </c>
      <c r="D1015" s="159"/>
      <c r="E1015" s="160">
        <v>6.84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199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0.399999999999999" outlineLevel="1" x14ac:dyDescent="0.25">
      <c r="A1016" s="154"/>
      <c r="B1016" s="155"/>
      <c r="C1016" s="190" t="s">
        <v>576</v>
      </c>
      <c r="D1016" s="159"/>
      <c r="E1016" s="160">
        <v>9.6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199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5">
      <c r="A1017" s="154"/>
      <c r="B1017" s="155"/>
      <c r="C1017" s="195" t="s">
        <v>879</v>
      </c>
      <c r="D1017" s="165"/>
      <c r="E1017" s="166">
        <v>64.95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199</v>
      </c>
      <c r="AH1017" s="147">
        <v>1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0.399999999999999" outlineLevel="1" x14ac:dyDescent="0.25">
      <c r="A1018" s="154"/>
      <c r="B1018" s="155"/>
      <c r="C1018" s="190" t="s">
        <v>906</v>
      </c>
      <c r="D1018" s="159"/>
      <c r="E1018" s="160">
        <v>16.7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199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0.399999999999999" outlineLevel="1" x14ac:dyDescent="0.25">
      <c r="A1019" s="154"/>
      <c r="B1019" s="155"/>
      <c r="C1019" s="190" t="s">
        <v>907</v>
      </c>
      <c r="D1019" s="159"/>
      <c r="E1019" s="160">
        <v>24.22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199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0.399999999999999" outlineLevel="1" x14ac:dyDescent="0.25">
      <c r="A1020" s="154"/>
      <c r="B1020" s="155"/>
      <c r="C1020" s="190" t="s">
        <v>908</v>
      </c>
      <c r="D1020" s="159"/>
      <c r="E1020" s="160">
        <v>21.5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199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0.399999999999999" outlineLevel="1" x14ac:dyDescent="0.25">
      <c r="A1021" s="154"/>
      <c r="B1021" s="155"/>
      <c r="C1021" s="190" t="s">
        <v>909</v>
      </c>
      <c r="D1021" s="159"/>
      <c r="E1021" s="160">
        <v>28.32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199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ht="20.399999999999999" outlineLevel="1" x14ac:dyDescent="0.25">
      <c r="A1022" s="154"/>
      <c r="B1022" s="155"/>
      <c r="C1022" s="190" t="s">
        <v>910</v>
      </c>
      <c r="D1022" s="159"/>
      <c r="E1022" s="160">
        <v>12.3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199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ht="20.399999999999999" outlineLevel="1" x14ac:dyDescent="0.25">
      <c r="A1023" s="154"/>
      <c r="B1023" s="155"/>
      <c r="C1023" s="190" t="s">
        <v>911</v>
      </c>
      <c r="D1023" s="159"/>
      <c r="E1023" s="160">
        <v>4.9000000000000004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199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ht="20.399999999999999" outlineLevel="1" x14ac:dyDescent="0.25">
      <c r="A1024" s="154"/>
      <c r="B1024" s="155"/>
      <c r="C1024" s="190" t="s">
        <v>912</v>
      </c>
      <c r="D1024" s="159"/>
      <c r="E1024" s="160">
        <v>5.4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199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ht="20.399999999999999" outlineLevel="1" x14ac:dyDescent="0.25">
      <c r="A1025" s="154"/>
      <c r="B1025" s="155"/>
      <c r="C1025" s="190" t="s">
        <v>913</v>
      </c>
      <c r="D1025" s="159"/>
      <c r="E1025" s="160">
        <v>5.8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199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0.399999999999999" outlineLevel="1" x14ac:dyDescent="0.25">
      <c r="A1026" s="154"/>
      <c r="B1026" s="155"/>
      <c r="C1026" s="190" t="s">
        <v>914</v>
      </c>
      <c r="D1026" s="159"/>
      <c r="E1026" s="160">
        <v>4.4000000000000004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199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20.399999999999999" outlineLevel="1" x14ac:dyDescent="0.25">
      <c r="A1027" s="154"/>
      <c r="B1027" s="155"/>
      <c r="C1027" s="190" t="s">
        <v>915</v>
      </c>
      <c r="D1027" s="159"/>
      <c r="E1027" s="160">
        <v>5.8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199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ht="20.399999999999999" outlineLevel="1" x14ac:dyDescent="0.25">
      <c r="A1028" s="154"/>
      <c r="B1028" s="155"/>
      <c r="C1028" s="190" t="s">
        <v>916</v>
      </c>
      <c r="D1028" s="159"/>
      <c r="E1028" s="160">
        <v>4.4000000000000004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199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ht="20.399999999999999" outlineLevel="1" x14ac:dyDescent="0.25">
      <c r="A1029" s="154"/>
      <c r="B1029" s="155"/>
      <c r="C1029" s="190" t="s">
        <v>917</v>
      </c>
      <c r="D1029" s="159"/>
      <c r="E1029" s="160">
        <v>6.6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199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5">
      <c r="A1030" s="154"/>
      <c r="B1030" s="155"/>
      <c r="C1030" s="195" t="s">
        <v>879</v>
      </c>
      <c r="D1030" s="165"/>
      <c r="E1030" s="166">
        <v>140.34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199</v>
      </c>
      <c r="AH1030" s="147">
        <v>1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5">
      <c r="A1031" s="154"/>
      <c r="B1031" s="155"/>
      <c r="C1031" s="190" t="s">
        <v>918</v>
      </c>
      <c r="D1031" s="159"/>
      <c r="E1031" s="160">
        <v>7.6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199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5">
      <c r="A1032" s="174">
        <v>128</v>
      </c>
      <c r="B1032" s="175" t="s">
        <v>919</v>
      </c>
      <c r="C1032" s="189" t="s">
        <v>920</v>
      </c>
      <c r="D1032" s="176" t="s">
        <v>232</v>
      </c>
      <c r="E1032" s="177">
        <v>212.89</v>
      </c>
      <c r="F1032" s="178"/>
      <c r="G1032" s="179">
        <f>ROUND(E1032*F1032,2)</f>
        <v>0</v>
      </c>
      <c r="H1032" s="158"/>
      <c r="I1032" s="157">
        <f>ROUND(E1032*H1032,2)</f>
        <v>0</v>
      </c>
      <c r="J1032" s="158"/>
      <c r="K1032" s="157">
        <f>ROUND(E1032*J1032,2)</f>
        <v>0</v>
      </c>
      <c r="L1032" s="157">
        <v>21</v>
      </c>
      <c r="M1032" s="157">
        <f>G1032*(1+L1032/100)</f>
        <v>0</v>
      </c>
      <c r="N1032" s="157">
        <v>4.8000000000000001E-4</v>
      </c>
      <c r="O1032" s="157">
        <f>ROUND(E1032*N1032,2)</f>
        <v>0.1</v>
      </c>
      <c r="P1032" s="157">
        <v>0</v>
      </c>
      <c r="Q1032" s="157">
        <f>ROUND(E1032*P1032,2)</f>
        <v>0</v>
      </c>
      <c r="R1032" s="157"/>
      <c r="S1032" s="157" t="s">
        <v>195</v>
      </c>
      <c r="T1032" s="157" t="s">
        <v>195</v>
      </c>
      <c r="U1032" s="157">
        <v>4.2000000000000003E-2</v>
      </c>
      <c r="V1032" s="157">
        <f>ROUND(E1032*U1032,2)</f>
        <v>8.94</v>
      </c>
      <c r="W1032" s="157"/>
      <c r="X1032" s="157" t="s">
        <v>196</v>
      </c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197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5">
      <c r="A1033" s="154"/>
      <c r="B1033" s="155"/>
      <c r="C1033" s="190" t="s">
        <v>921</v>
      </c>
      <c r="D1033" s="159"/>
      <c r="E1033" s="160">
        <v>212.89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199</v>
      </c>
      <c r="AH1033" s="147">
        <v>5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5">
      <c r="A1034" s="174">
        <v>129</v>
      </c>
      <c r="B1034" s="175" t="s">
        <v>922</v>
      </c>
      <c r="C1034" s="189" t="s">
        <v>923</v>
      </c>
      <c r="D1034" s="176" t="s">
        <v>194</v>
      </c>
      <c r="E1034" s="177">
        <v>63.795000000000002</v>
      </c>
      <c r="F1034" s="178"/>
      <c r="G1034" s="179">
        <f>ROUND(E1034*F1034,2)</f>
        <v>0</v>
      </c>
      <c r="H1034" s="158"/>
      <c r="I1034" s="157">
        <f>ROUND(E1034*H1034,2)</f>
        <v>0</v>
      </c>
      <c r="J1034" s="158"/>
      <c r="K1034" s="157">
        <f>ROUND(E1034*J1034,2)</f>
        <v>0</v>
      </c>
      <c r="L1034" s="157">
        <v>21</v>
      </c>
      <c r="M1034" s="157">
        <f>G1034*(1+L1034/100)</f>
        <v>0</v>
      </c>
      <c r="N1034" s="157">
        <v>2.0000000000000001E-4</v>
      </c>
      <c r="O1034" s="157">
        <f>ROUND(E1034*N1034,2)</f>
        <v>0.01</v>
      </c>
      <c r="P1034" s="157">
        <v>0</v>
      </c>
      <c r="Q1034" s="157">
        <f>ROUND(E1034*P1034,2)</f>
        <v>0</v>
      </c>
      <c r="R1034" s="157"/>
      <c r="S1034" s="157" t="s">
        <v>195</v>
      </c>
      <c r="T1034" s="157" t="s">
        <v>195</v>
      </c>
      <c r="U1034" s="157">
        <v>8.5000000000000006E-2</v>
      </c>
      <c r="V1034" s="157">
        <f>ROUND(E1034*U1034,2)</f>
        <v>5.42</v>
      </c>
      <c r="W1034" s="157"/>
      <c r="X1034" s="157" t="s">
        <v>196</v>
      </c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197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5">
      <c r="A1035" s="154"/>
      <c r="B1035" s="155"/>
      <c r="C1035" s="190" t="s">
        <v>924</v>
      </c>
      <c r="D1035" s="159"/>
      <c r="E1035" s="160">
        <v>63.795000000000002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199</v>
      </c>
      <c r="AH1035" s="147">
        <v>5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5">
      <c r="A1036" s="174">
        <v>130</v>
      </c>
      <c r="B1036" s="175" t="s">
        <v>925</v>
      </c>
      <c r="C1036" s="189" t="s">
        <v>926</v>
      </c>
      <c r="D1036" s="176" t="s">
        <v>194</v>
      </c>
      <c r="E1036" s="177">
        <v>63.795000000000002</v>
      </c>
      <c r="F1036" s="178"/>
      <c r="G1036" s="179">
        <f>ROUND(E1036*F1036,2)</f>
        <v>0</v>
      </c>
      <c r="H1036" s="158"/>
      <c r="I1036" s="157">
        <f>ROUND(E1036*H1036,2)</f>
        <v>0</v>
      </c>
      <c r="J1036" s="158"/>
      <c r="K1036" s="157">
        <f>ROUND(E1036*J1036,2)</f>
        <v>0</v>
      </c>
      <c r="L1036" s="157">
        <v>21</v>
      </c>
      <c r="M1036" s="157">
        <f>G1036*(1+L1036/100)</f>
        <v>0</v>
      </c>
      <c r="N1036" s="157">
        <v>6.9999999999999994E-5</v>
      </c>
      <c r="O1036" s="157">
        <f>ROUND(E1036*N1036,2)</f>
        <v>0</v>
      </c>
      <c r="P1036" s="157">
        <v>0</v>
      </c>
      <c r="Q1036" s="157">
        <f>ROUND(E1036*P1036,2)</f>
        <v>0</v>
      </c>
      <c r="R1036" s="157"/>
      <c r="S1036" s="157" t="s">
        <v>195</v>
      </c>
      <c r="T1036" s="157" t="s">
        <v>195</v>
      </c>
      <c r="U1036" s="157">
        <v>0.14399999999999999</v>
      </c>
      <c r="V1036" s="157">
        <f>ROUND(E1036*U1036,2)</f>
        <v>9.19</v>
      </c>
      <c r="W1036" s="157"/>
      <c r="X1036" s="157" t="s">
        <v>196</v>
      </c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197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5">
      <c r="A1037" s="154"/>
      <c r="B1037" s="155"/>
      <c r="C1037" s="191" t="s">
        <v>284</v>
      </c>
      <c r="D1037" s="161"/>
      <c r="E1037" s="162"/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199</v>
      </c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ht="20.399999999999999" outlineLevel="1" x14ac:dyDescent="0.25">
      <c r="A1038" s="154"/>
      <c r="B1038" s="155"/>
      <c r="C1038" s="192" t="s">
        <v>864</v>
      </c>
      <c r="D1038" s="161"/>
      <c r="E1038" s="162">
        <v>30.28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199</v>
      </c>
      <c r="AH1038" s="147">
        <v>2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0.399999999999999" outlineLevel="1" x14ac:dyDescent="0.25">
      <c r="A1039" s="154"/>
      <c r="B1039" s="155"/>
      <c r="C1039" s="192" t="s">
        <v>865</v>
      </c>
      <c r="D1039" s="161"/>
      <c r="E1039" s="162">
        <v>10.545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199</v>
      </c>
      <c r="AH1039" s="147">
        <v>2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0.399999999999999" outlineLevel="1" x14ac:dyDescent="0.25">
      <c r="A1040" s="154"/>
      <c r="B1040" s="155"/>
      <c r="C1040" s="192" t="s">
        <v>866</v>
      </c>
      <c r="D1040" s="161"/>
      <c r="E1040" s="162">
        <v>7.96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199</v>
      </c>
      <c r="AH1040" s="147">
        <v>2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ht="20.399999999999999" outlineLevel="1" x14ac:dyDescent="0.25">
      <c r="A1041" s="154"/>
      <c r="B1041" s="155"/>
      <c r="C1041" s="192" t="s">
        <v>867</v>
      </c>
      <c r="D1041" s="161"/>
      <c r="E1041" s="162">
        <v>1.43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199</v>
      </c>
      <c r="AH1041" s="147">
        <v>2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5">
      <c r="A1042" s="154"/>
      <c r="B1042" s="155"/>
      <c r="C1042" s="192" t="s">
        <v>868</v>
      </c>
      <c r="D1042" s="161"/>
      <c r="E1042" s="162">
        <v>1.7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199</v>
      </c>
      <c r="AH1042" s="147">
        <v>2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ht="20.399999999999999" outlineLevel="1" x14ac:dyDescent="0.25">
      <c r="A1043" s="154"/>
      <c r="B1043" s="155"/>
      <c r="C1043" s="192" t="s">
        <v>869</v>
      </c>
      <c r="D1043" s="161"/>
      <c r="E1043" s="162">
        <v>4.74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199</v>
      </c>
      <c r="AH1043" s="147">
        <v>2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ht="20.399999999999999" outlineLevel="1" x14ac:dyDescent="0.25">
      <c r="A1044" s="154"/>
      <c r="B1044" s="155"/>
      <c r="C1044" s="192" t="s">
        <v>870</v>
      </c>
      <c r="D1044" s="161"/>
      <c r="E1044" s="162">
        <v>1.17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199</v>
      </c>
      <c r="AH1044" s="147">
        <v>2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20.399999999999999" outlineLevel="1" x14ac:dyDescent="0.25">
      <c r="A1045" s="154"/>
      <c r="B1045" s="155"/>
      <c r="C1045" s="192" t="s">
        <v>871</v>
      </c>
      <c r="D1045" s="161"/>
      <c r="E1045" s="162">
        <v>2.08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199</v>
      </c>
      <c r="AH1045" s="147">
        <v>2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0.399999999999999" outlineLevel="1" x14ac:dyDescent="0.25">
      <c r="A1046" s="154"/>
      <c r="B1046" s="155"/>
      <c r="C1046" s="192" t="s">
        <v>872</v>
      </c>
      <c r="D1046" s="161"/>
      <c r="E1046" s="162">
        <v>1.17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199</v>
      </c>
      <c r="AH1046" s="147">
        <v>2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ht="20.399999999999999" outlineLevel="1" x14ac:dyDescent="0.25">
      <c r="A1047" s="154"/>
      <c r="B1047" s="155"/>
      <c r="C1047" s="192" t="s">
        <v>873</v>
      </c>
      <c r="D1047" s="161"/>
      <c r="E1047" s="162">
        <v>2.72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199</v>
      </c>
      <c r="AH1047" s="147">
        <v>2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5">
      <c r="A1048" s="154"/>
      <c r="B1048" s="155"/>
      <c r="C1048" s="193" t="s">
        <v>293</v>
      </c>
      <c r="D1048" s="163"/>
      <c r="E1048" s="164">
        <v>63.795000000000002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199</v>
      </c>
      <c r="AH1048" s="147">
        <v>3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5">
      <c r="A1049" s="154"/>
      <c r="B1049" s="155"/>
      <c r="C1049" s="191" t="s">
        <v>294</v>
      </c>
      <c r="D1049" s="161"/>
      <c r="E1049" s="162"/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199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5">
      <c r="A1050" s="154"/>
      <c r="B1050" s="155"/>
      <c r="C1050" s="190" t="s">
        <v>927</v>
      </c>
      <c r="D1050" s="159"/>
      <c r="E1050" s="160">
        <v>63.795000000000002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199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x14ac:dyDescent="0.25">
      <c r="A1051" s="168" t="s">
        <v>190</v>
      </c>
      <c r="B1051" s="169" t="s">
        <v>78</v>
      </c>
      <c r="C1051" s="188" t="s">
        <v>79</v>
      </c>
      <c r="D1051" s="170"/>
      <c r="E1051" s="171"/>
      <c r="F1051" s="172"/>
      <c r="G1051" s="173">
        <f>SUMIF(AG1052:AG1081,"&lt;&gt;NOR",G1052:G1081)</f>
        <v>0</v>
      </c>
      <c r="H1051" s="167"/>
      <c r="I1051" s="167">
        <f>SUM(I1052:I1081)</f>
        <v>0</v>
      </c>
      <c r="J1051" s="167"/>
      <c r="K1051" s="167">
        <f>SUM(K1052:K1081)</f>
        <v>0</v>
      </c>
      <c r="L1051" s="167"/>
      <c r="M1051" s="167">
        <f>SUM(M1052:M1081)</f>
        <v>0</v>
      </c>
      <c r="N1051" s="167"/>
      <c r="O1051" s="167">
        <f>SUM(O1052:O1081)</f>
        <v>0.39</v>
      </c>
      <c r="P1051" s="167"/>
      <c r="Q1051" s="167">
        <f>SUM(Q1052:Q1081)</f>
        <v>0</v>
      </c>
      <c r="R1051" s="167"/>
      <c r="S1051" s="167"/>
      <c r="T1051" s="167"/>
      <c r="U1051" s="167"/>
      <c r="V1051" s="167">
        <f>SUM(V1052:V1081)</f>
        <v>22.520000000000003</v>
      </c>
      <c r="W1051" s="167"/>
      <c r="X1051" s="167"/>
      <c r="AG1051" t="s">
        <v>191</v>
      </c>
    </row>
    <row r="1052" spans="1:60" ht="20.399999999999999" outlineLevel="1" x14ac:dyDescent="0.25">
      <c r="A1052" s="174">
        <v>131</v>
      </c>
      <c r="B1052" s="175" t="s">
        <v>928</v>
      </c>
      <c r="C1052" s="189" t="s">
        <v>929</v>
      </c>
      <c r="D1052" s="176" t="s">
        <v>239</v>
      </c>
      <c r="E1052" s="177">
        <v>5</v>
      </c>
      <c r="F1052" s="178"/>
      <c r="G1052" s="179">
        <f>ROUND(E1052*F1052,2)</f>
        <v>0</v>
      </c>
      <c r="H1052" s="158"/>
      <c r="I1052" s="157">
        <f>ROUND(E1052*H1052,2)</f>
        <v>0</v>
      </c>
      <c r="J1052" s="158"/>
      <c r="K1052" s="157">
        <f>ROUND(E1052*J1052,2)</f>
        <v>0</v>
      </c>
      <c r="L1052" s="157">
        <v>21</v>
      </c>
      <c r="M1052" s="157">
        <f>G1052*(1+L1052/100)</f>
        <v>0</v>
      </c>
      <c r="N1052" s="157">
        <v>2.937E-2</v>
      </c>
      <c r="O1052" s="157">
        <f>ROUND(E1052*N1052,2)</f>
        <v>0.15</v>
      </c>
      <c r="P1052" s="157">
        <v>0</v>
      </c>
      <c r="Q1052" s="157">
        <f>ROUND(E1052*P1052,2)</f>
        <v>0</v>
      </c>
      <c r="R1052" s="157"/>
      <c r="S1052" s="157" t="s">
        <v>195</v>
      </c>
      <c r="T1052" s="157" t="s">
        <v>195</v>
      </c>
      <c r="U1052" s="157">
        <v>1.86</v>
      </c>
      <c r="V1052" s="157">
        <f>ROUND(E1052*U1052,2)</f>
        <v>9.3000000000000007</v>
      </c>
      <c r="W1052" s="157"/>
      <c r="X1052" s="157" t="s">
        <v>196</v>
      </c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197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ht="20.399999999999999" outlineLevel="1" x14ac:dyDescent="0.25">
      <c r="A1053" s="154"/>
      <c r="B1053" s="155"/>
      <c r="C1053" s="190" t="s">
        <v>930</v>
      </c>
      <c r="D1053" s="159"/>
      <c r="E1053" s="160">
        <v>1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199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ht="20.399999999999999" outlineLevel="1" x14ac:dyDescent="0.25">
      <c r="A1054" s="154"/>
      <c r="B1054" s="155"/>
      <c r="C1054" s="190" t="s">
        <v>931</v>
      </c>
      <c r="D1054" s="159"/>
      <c r="E1054" s="160">
        <v>1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199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ht="20.399999999999999" outlineLevel="1" x14ac:dyDescent="0.25">
      <c r="A1055" s="154"/>
      <c r="B1055" s="155"/>
      <c r="C1055" s="190" t="s">
        <v>932</v>
      </c>
      <c r="D1055" s="159"/>
      <c r="E1055" s="160">
        <v>1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199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ht="20.399999999999999" outlineLevel="1" x14ac:dyDescent="0.25">
      <c r="A1056" s="154"/>
      <c r="B1056" s="155"/>
      <c r="C1056" s="190" t="s">
        <v>933</v>
      </c>
      <c r="D1056" s="159"/>
      <c r="E1056" s="160">
        <v>1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199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ht="20.399999999999999" outlineLevel="1" x14ac:dyDescent="0.25">
      <c r="A1057" s="154"/>
      <c r="B1057" s="155"/>
      <c r="C1057" s="190" t="s">
        <v>934</v>
      </c>
      <c r="D1057" s="159"/>
      <c r="E1057" s="160">
        <v>1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199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ht="20.399999999999999" outlineLevel="1" x14ac:dyDescent="0.25">
      <c r="A1058" s="174">
        <v>132</v>
      </c>
      <c r="B1058" s="175" t="s">
        <v>935</v>
      </c>
      <c r="C1058" s="189" t="s">
        <v>936</v>
      </c>
      <c r="D1058" s="176" t="s">
        <v>239</v>
      </c>
      <c r="E1058" s="177">
        <v>3</v>
      </c>
      <c r="F1058" s="178"/>
      <c r="G1058" s="179">
        <f>ROUND(E1058*F1058,2)</f>
        <v>0</v>
      </c>
      <c r="H1058" s="158"/>
      <c r="I1058" s="157">
        <f>ROUND(E1058*H1058,2)</f>
        <v>0</v>
      </c>
      <c r="J1058" s="158"/>
      <c r="K1058" s="157">
        <f>ROUND(E1058*J1058,2)</f>
        <v>0</v>
      </c>
      <c r="L1058" s="157">
        <v>21</v>
      </c>
      <c r="M1058" s="157">
        <f>G1058*(1+L1058/100)</f>
        <v>0</v>
      </c>
      <c r="N1058" s="157">
        <v>2.9569999999999999E-2</v>
      </c>
      <c r="O1058" s="157">
        <f>ROUND(E1058*N1058,2)</f>
        <v>0.09</v>
      </c>
      <c r="P1058" s="157">
        <v>0</v>
      </c>
      <c r="Q1058" s="157">
        <f>ROUND(E1058*P1058,2)</f>
        <v>0</v>
      </c>
      <c r="R1058" s="157"/>
      <c r="S1058" s="157" t="s">
        <v>195</v>
      </c>
      <c r="T1058" s="157" t="s">
        <v>195</v>
      </c>
      <c r="U1058" s="157">
        <v>1.86</v>
      </c>
      <c r="V1058" s="157">
        <f>ROUND(E1058*U1058,2)</f>
        <v>5.58</v>
      </c>
      <c r="W1058" s="157"/>
      <c r="X1058" s="157" t="s">
        <v>196</v>
      </c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197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ht="20.399999999999999" outlineLevel="1" x14ac:dyDescent="0.25">
      <c r="A1059" s="154"/>
      <c r="B1059" s="155"/>
      <c r="C1059" s="190" t="s">
        <v>937</v>
      </c>
      <c r="D1059" s="159"/>
      <c r="E1059" s="160">
        <v>1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199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ht="20.399999999999999" outlineLevel="1" x14ac:dyDescent="0.25">
      <c r="A1060" s="154"/>
      <c r="B1060" s="155"/>
      <c r="C1060" s="190" t="s">
        <v>938</v>
      </c>
      <c r="D1060" s="159"/>
      <c r="E1060" s="160">
        <v>1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199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ht="20.399999999999999" outlineLevel="1" x14ac:dyDescent="0.25">
      <c r="A1061" s="154"/>
      <c r="B1061" s="155"/>
      <c r="C1061" s="190" t="s">
        <v>939</v>
      </c>
      <c r="D1061" s="159"/>
      <c r="E1061" s="160">
        <v>1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199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ht="20.399999999999999" outlineLevel="1" x14ac:dyDescent="0.25">
      <c r="A1062" s="174">
        <v>133</v>
      </c>
      <c r="B1062" s="175" t="s">
        <v>940</v>
      </c>
      <c r="C1062" s="189" t="s">
        <v>941</v>
      </c>
      <c r="D1062" s="176" t="s">
        <v>239</v>
      </c>
      <c r="E1062" s="177">
        <v>1</v>
      </c>
      <c r="F1062" s="178"/>
      <c r="G1062" s="179">
        <f>ROUND(E1062*F1062,2)</f>
        <v>0</v>
      </c>
      <c r="H1062" s="158"/>
      <c r="I1062" s="157">
        <f>ROUND(E1062*H1062,2)</f>
        <v>0</v>
      </c>
      <c r="J1062" s="158"/>
      <c r="K1062" s="157">
        <f>ROUND(E1062*J1062,2)</f>
        <v>0</v>
      </c>
      <c r="L1062" s="157">
        <v>21</v>
      </c>
      <c r="M1062" s="157">
        <f>G1062*(1+L1062/100)</f>
        <v>0</v>
      </c>
      <c r="N1062" s="157">
        <v>2.9770000000000001E-2</v>
      </c>
      <c r="O1062" s="157">
        <f>ROUND(E1062*N1062,2)</f>
        <v>0.03</v>
      </c>
      <c r="P1062" s="157">
        <v>0</v>
      </c>
      <c r="Q1062" s="157">
        <f>ROUND(E1062*P1062,2)</f>
        <v>0</v>
      </c>
      <c r="R1062" s="157"/>
      <c r="S1062" s="157" t="s">
        <v>195</v>
      </c>
      <c r="T1062" s="157" t="s">
        <v>195</v>
      </c>
      <c r="U1062" s="157">
        <v>1.86</v>
      </c>
      <c r="V1062" s="157">
        <f>ROUND(E1062*U1062,2)</f>
        <v>1.86</v>
      </c>
      <c r="W1062" s="157"/>
      <c r="X1062" s="157" t="s">
        <v>196</v>
      </c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197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0.399999999999999" outlineLevel="1" x14ac:dyDescent="0.25">
      <c r="A1063" s="154"/>
      <c r="B1063" s="155"/>
      <c r="C1063" s="190" t="s">
        <v>942</v>
      </c>
      <c r="D1063" s="159"/>
      <c r="E1063" s="160">
        <v>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199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ht="20.399999999999999" outlineLevel="1" x14ac:dyDescent="0.25">
      <c r="A1064" s="174">
        <v>134</v>
      </c>
      <c r="B1064" s="175" t="s">
        <v>943</v>
      </c>
      <c r="C1064" s="189" t="s">
        <v>944</v>
      </c>
      <c r="D1064" s="176" t="s">
        <v>232</v>
      </c>
      <c r="E1064" s="177">
        <v>13.6</v>
      </c>
      <c r="F1064" s="178"/>
      <c r="G1064" s="179">
        <f>ROUND(E1064*F1064,2)</f>
        <v>0</v>
      </c>
      <c r="H1064" s="158"/>
      <c r="I1064" s="157">
        <f>ROUND(E1064*H1064,2)</f>
        <v>0</v>
      </c>
      <c r="J1064" s="158"/>
      <c r="K1064" s="157">
        <f>ROUND(E1064*J1064,2)</f>
        <v>0</v>
      </c>
      <c r="L1064" s="157">
        <v>21</v>
      </c>
      <c r="M1064" s="157">
        <f>G1064*(1+L1064/100)</f>
        <v>0</v>
      </c>
      <c r="N1064" s="157">
        <v>8.7600000000000004E-3</v>
      </c>
      <c r="O1064" s="157">
        <f>ROUND(E1064*N1064,2)</f>
        <v>0.12</v>
      </c>
      <c r="P1064" s="157">
        <v>0</v>
      </c>
      <c r="Q1064" s="157">
        <f>ROUND(E1064*P1064,2)</f>
        <v>0</v>
      </c>
      <c r="R1064" s="157"/>
      <c r="S1064" s="157" t="s">
        <v>195</v>
      </c>
      <c r="T1064" s="157" t="s">
        <v>195</v>
      </c>
      <c r="U1064" s="157">
        <v>0.42499999999999999</v>
      </c>
      <c r="V1064" s="157">
        <f>ROUND(E1064*U1064,2)</f>
        <v>5.78</v>
      </c>
      <c r="W1064" s="157"/>
      <c r="X1064" s="157" t="s">
        <v>196</v>
      </c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197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5">
      <c r="A1065" s="154"/>
      <c r="B1065" s="155"/>
      <c r="C1065" s="191" t="s">
        <v>284</v>
      </c>
      <c r="D1065" s="161"/>
      <c r="E1065" s="162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199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5">
      <c r="A1066" s="154"/>
      <c r="B1066" s="155"/>
      <c r="C1066" s="192" t="s">
        <v>652</v>
      </c>
      <c r="D1066" s="161"/>
      <c r="E1066" s="162">
        <v>3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199</v>
      </c>
      <c r="AH1066" s="147">
        <v>2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5">
      <c r="A1067" s="154"/>
      <c r="B1067" s="155"/>
      <c r="C1067" s="192" t="s">
        <v>653</v>
      </c>
      <c r="D1067" s="161"/>
      <c r="E1067" s="162">
        <v>0.6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199</v>
      </c>
      <c r="AH1067" s="147">
        <v>2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5">
      <c r="A1068" s="154"/>
      <c r="B1068" s="155"/>
      <c r="C1068" s="192" t="s">
        <v>654</v>
      </c>
      <c r="D1068" s="161"/>
      <c r="E1068" s="162">
        <v>0.6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199</v>
      </c>
      <c r="AH1068" s="147">
        <v>2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5">
      <c r="A1069" s="154"/>
      <c r="B1069" s="155"/>
      <c r="C1069" s="192" t="s">
        <v>655</v>
      </c>
      <c r="D1069" s="161"/>
      <c r="E1069" s="162">
        <v>0.6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199</v>
      </c>
      <c r="AH1069" s="147">
        <v>2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5">
      <c r="A1070" s="154"/>
      <c r="B1070" s="155"/>
      <c r="C1070" s="192" t="s">
        <v>656</v>
      </c>
      <c r="D1070" s="161"/>
      <c r="E1070" s="162">
        <v>0.6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199</v>
      </c>
      <c r="AH1070" s="147">
        <v>2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5">
      <c r="A1071" s="154"/>
      <c r="B1071" s="155"/>
      <c r="C1071" s="192" t="s">
        <v>657</v>
      </c>
      <c r="D1071" s="161"/>
      <c r="E1071" s="162">
        <v>0.6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199</v>
      </c>
      <c r="AH1071" s="147">
        <v>2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5">
      <c r="A1072" s="154"/>
      <c r="B1072" s="155"/>
      <c r="C1072" s="192" t="s">
        <v>658</v>
      </c>
      <c r="D1072" s="161"/>
      <c r="E1072" s="162">
        <v>0.6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199</v>
      </c>
      <c r="AH1072" s="147">
        <v>2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5">
      <c r="A1073" s="154"/>
      <c r="B1073" s="155"/>
      <c r="C1073" s="192" t="s">
        <v>659</v>
      </c>
      <c r="D1073" s="161"/>
      <c r="E1073" s="162">
        <v>3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199</v>
      </c>
      <c r="AH1073" s="147">
        <v>2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5">
      <c r="A1074" s="154"/>
      <c r="B1074" s="155"/>
      <c r="C1074" s="192" t="s">
        <v>660</v>
      </c>
      <c r="D1074" s="161"/>
      <c r="E1074" s="162">
        <v>1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199</v>
      </c>
      <c r="AH1074" s="147">
        <v>2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5">
      <c r="A1075" s="154"/>
      <c r="B1075" s="155"/>
      <c r="C1075" s="192" t="s">
        <v>661</v>
      </c>
      <c r="D1075" s="161"/>
      <c r="E1075" s="162">
        <v>0.6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199</v>
      </c>
      <c r="AH1075" s="147">
        <v>2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5">
      <c r="A1076" s="154"/>
      <c r="B1076" s="155"/>
      <c r="C1076" s="192" t="s">
        <v>662</v>
      </c>
      <c r="D1076" s="161"/>
      <c r="E1076" s="162">
        <v>0.6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199</v>
      </c>
      <c r="AH1076" s="147">
        <v>2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5">
      <c r="A1077" s="154"/>
      <c r="B1077" s="155"/>
      <c r="C1077" s="192" t="s">
        <v>663</v>
      </c>
      <c r="D1077" s="161"/>
      <c r="E1077" s="162">
        <v>0.9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199</v>
      </c>
      <c r="AH1077" s="147">
        <v>2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5">
      <c r="A1078" s="154"/>
      <c r="B1078" s="155"/>
      <c r="C1078" s="192" t="s">
        <v>664</v>
      </c>
      <c r="D1078" s="161"/>
      <c r="E1078" s="162">
        <v>0.9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199</v>
      </c>
      <c r="AH1078" s="147">
        <v>2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5">
      <c r="A1079" s="154"/>
      <c r="B1079" s="155"/>
      <c r="C1079" s="193" t="s">
        <v>293</v>
      </c>
      <c r="D1079" s="163"/>
      <c r="E1079" s="164">
        <v>13.6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199</v>
      </c>
      <c r="AH1079" s="147">
        <v>3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5">
      <c r="A1080" s="154"/>
      <c r="B1080" s="155"/>
      <c r="C1080" s="191" t="s">
        <v>294</v>
      </c>
      <c r="D1080" s="161"/>
      <c r="E1080" s="162"/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199</v>
      </c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5">
      <c r="A1081" s="154"/>
      <c r="B1081" s="155"/>
      <c r="C1081" s="190" t="s">
        <v>945</v>
      </c>
      <c r="D1081" s="159"/>
      <c r="E1081" s="160">
        <v>13.6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199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x14ac:dyDescent="0.25">
      <c r="A1082" s="168" t="s">
        <v>190</v>
      </c>
      <c r="B1082" s="169" t="s">
        <v>84</v>
      </c>
      <c r="C1082" s="188" t="s">
        <v>85</v>
      </c>
      <c r="D1082" s="170"/>
      <c r="E1082" s="171"/>
      <c r="F1082" s="172"/>
      <c r="G1082" s="173">
        <f>SUMIF(AG1083:AG1125,"&lt;&gt;NOR",G1083:G1125)</f>
        <v>0</v>
      </c>
      <c r="H1082" s="167"/>
      <c r="I1082" s="167">
        <f>SUM(I1083:I1125)</f>
        <v>0</v>
      </c>
      <c r="J1082" s="167"/>
      <c r="K1082" s="167">
        <f>SUM(K1083:K1125)</f>
        <v>0</v>
      </c>
      <c r="L1082" s="167"/>
      <c r="M1082" s="167">
        <f>SUM(M1083:M1125)</f>
        <v>0</v>
      </c>
      <c r="N1082" s="167"/>
      <c r="O1082" s="167">
        <f>SUM(O1083:O1125)</f>
        <v>0.31</v>
      </c>
      <c r="P1082" s="167"/>
      <c r="Q1082" s="167">
        <f>SUM(Q1083:Q1125)</f>
        <v>0</v>
      </c>
      <c r="R1082" s="167"/>
      <c r="S1082" s="167"/>
      <c r="T1082" s="167"/>
      <c r="U1082" s="167"/>
      <c r="V1082" s="167">
        <f>SUM(V1083:V1125)</f>
        <v>85.14</v>
      </c>
      <c r="W1082" s="167"/>
      <c r="X1082" s="167"/>
      <c r="AG1082" t="s">
        <v>191</v>
      </c>
    </row>
    <row r="1083" spans="1:60" ht="20.399999999999999" outlineLevel="1" x14ac:dyDescent="0.25">
      <c r="A1083" s="174">
        <v>135</v>
      </c>
      <c r="B1083" s="175" t="s">
        <v>946</v>
      </c>
      <c r="C1083" s="189" t="s">
        <v>947</v>
      </c>
      <c r="D1083" s="176" t="s">
        <v>194</v>
      </c>
      <c r="E1083" s="177">
        <v>186.76627999999999</v>
      </c>
      <c r="F1083" s="178"/>
      <c r="G1083" s="179">
        <f>ROUND(E1083*F1083,2)</f>
        <v>0</v>
      </c>
      <c r="H1083" s="158"/>
      <c r="I1083" s="157">
        <f>ROUND(E1083*H1083,2)</f>
        <v>0</v>
      </c>
      <c r="J1083" s="158"/>
      <c r="K1083" s="157">
        <f>ROUND(E1083*J1083,2)</f>
        <v>0</v>
      </c>
      <c r="L1083" s="157">
        <v>21</v>
      </c>
      <c r="M1083" s="157">
        <f>G1083*(1+L1083/100)</f>
        <v>0</v>
      </c>
      <c r="N1083" s="157">
        <v>0</v>
      </c>
      <c r="O1083" s="157">
        <f>ROUND(E1083*N1083,2)</f>
        <v>0</v>
      </c>
      <c r="P1083" s="157">
        <v>0</v>
      </c>
      <c r="Q1083" s="157">
        <f>ROUND(E1083*P1083,2)</f>
        <v>0</v>
      </c>
      <c r="R1083" s="157"/>
      <c r="S1083" s="157" t="s">
        <v>195</v>
      </c>
      <c r="T1083" s="157" t="s">
        <v>195</v>
      </c>
      <c r="U1083" s="157">
        <v>0.11700000000000001</v>
      </c>
      <c r="V1083" s="157">
        <f>ROUND(E1083*U1083,2)</f>
        <v>21.85</v>
      </c>
      <c r="W1083" s="157"/>
      <c r="X1083" s="157" t="s">
        <v>196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197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5">
      <c r="A1084" s="154"/>
      <c r="B1084" s="155"/>
      <c r="C1084" s="191" t="s">
        <v>284</v>
      </c>
      <c r="D1084" s="161"/>
      <c r="E1084" s="162"/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199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ht="20.399999999999999" outlineLevel="1" x14ac:dyDescent="0.25">
      <c r="A1085" s="154"/>
      <c r="B1085" s="155"/>
      <c r="C1085" s="192" t="s">
        <v>948</v>
      </c>
      <c r="D1085" s="161"/>
      <c r="E1085" s="162">
        <v>87.504379999999998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199</v>
      </c>
      <c r="AH1085" s="147">
        <v>2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20.399999999999999" outlineLevel="1" x14ac:dyDescent="0.25">
      <c r="A1086" s="154"/>
      <c r="B1086" s="155"/>
      <c r="C1086" s="192" t="s">
        <v>949</v>
      </c>
      <c r="D1086" s="161"/>
      <c r="E1086" s="162">
        <v>50.862900000000003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199</v>
      </c>
      <c r="AH1086" s="147">
        <v>2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5">
      <c r="A1087" s="154"/>
      <c r="B1087" s="155"/>
      <c r="C1087" s="192" t="s">
        <v>950</v>
      </c>
      <c r="D1087" s="161"/>
      <c r="E1087" s="162">
        <v>11.035</v>
      </c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199</v>
      </c>
      <c r="AH1087" s="147">
        <v>2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5">
      <c r="A1088" s="154"/>
      <c r="B1088" s="155"/>
      <c r="C1088" s="192" t="s">
        <v>951</v>
      </c>
      <c r="D1088" s="161"/>
      <c r="E1088" s="162">
        <v>9.36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199</v>
      </c>
      <c r="AH1088" s="147">
        <v>2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5">
      <c r="A1089" s="154"/>
      <c r="B1089" s="155"/>
      <c r="C1089" s="192" t="s">
        <v>952</v>
      </c>
      <c r="D1089" s="161"/>
      <c r="E1089" s="162">
        <v>1.55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199</v>
      </c>
      <c r="AH1089" s="147">
        <v>2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5">
      <c r="A1090" s="154"/>
      <c r="B1090" s="155"/>
      <c r="C1090" s="192" t="s">
        <v>953</v>
      </c>
      <c r="D1090" s="161"/>
      <c r="E1090" s="162">
        <v>0.91800000000000004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199</v>
      </c>
      <c r="AH1090" s="147">
        <v>2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54"/>
      <c r="B1091" s="155"/>
      <c r="C1091" s="192" t="s">
        <v>954</v>
      </c>
      <c r="D1091" s="161"/>
      <c r="E1091" s="162">
        <v>23.295999999999999</v>
      </c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199</v>
      </c>
      <c r="AH1091" s="147">
        <v>2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5">
      <c r="A1092" s="154"/>
      <c r="B1092" s="155"/>
      <c r="C1092" s="192" t="s">
        <v>955</v>
      </c>
      <c r="D1092" s="161"/>
      <c r="E1092" s="162">
        <v>2.2400000000000002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199</v>
      </c>
      <c r="AH1092" s="147">
        <v>2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5">
      <c r="A1093" s="154"/>
      <c r="B1093" s="155"/>
      <c r="C1093" s="193" t="s">
        <v>293</v>
      </c>
      <c r="D1093" s="163"/>
      <c r="E1093" s="164">
        <v>186.76627999999999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199</v>
      </c>
      <c r="AH1093" s="147">
        <v>3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5">
      <c r="A1094" s="154"/>
      <c r="B1094" s="155"/>
      <c r="C1094" s="191" t="s">
        <v>294</v>
      </c>
      <c r="D1094" s="161"/>
      <c r="E1094" s="162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199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5">
      <c r="A1095" s="154"/>
      <c r="B1095" s="155"/>
      <c r="C1095" s="190" t="s">
        <v>956</v>
      </c>
      <c r="D1095" s="159"/>
      <c r="E1095" s="160">
        <v>186.76627999999999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199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ht="20.399999999999999" outlineLevel="1" x14ac:dyDescent="0.25">
      <c r="A1096" s="174">
        <v>136</v>
      </c>
      <c r="B1096" s="175" t="s">
        <v>957</v>
      </c>
      <c r="C1096" s="189" t="s">
        <v>958</v>
      </c>
      <c r="D1096" s="176" t="s">
        <v>194</v>
      </c>
      <c r="E1096" s="177">
        <v>373.53255999999999</v>
      </c>
      <c r="F1096" s="178"/>
      <c r="G1096" s="179">
        <f>ROUND(E1096*F1096,2)</f>
        <v>0</v>
      </c>
      <c r="H1096" s="158"/>
      <c r="I1096" s="157">
        <f>ROUND(E1096*H1096,2)</f>
        <v>0</v>
      </c>
      <c r="J1096" s="158"/>
      <c r="K1096" s="157">
        <f>ROUND(E1096*J1096,2)</f>
        <v>0</v>
      </c>
      <c r="L1096" s="157">
        <v>21</v>
      </c>
      <c r="M1096" s="157">
        <f>G1096*(1+L1096/100)</f>
        <v>0</v>
      </c>
      <c r="N1096" s="157">
        <v>0</v>
      </c>
      <c r="O1096" s="157">
        <f>ROUND(E1096*N1096,2)</f>
        <v>0</v>
      </c>
      <c r="P1096" s="157">
        <v>0</v>
      </c>
      <c r="Q1096" s="157">
        <f>ROUND(E1096*P1096,2)</f>
        <v>0</v>
      </c>
      <c r="R1096" s="157"/>
      <c r="S1096" s="157" t="s">
        <v>195</v>
      </c>
      <c r="T1096" s="157" t="s">
        <v>195</v>
      </c>
      <c r="U1096" s="157">
        <v>0</v>
      </c>
      <c r="V1096" s="157">
        <f>ROUND(E1096*U1096,2)</f>
        <v>0</v>
      </c>
      <c r="W1096" s="157"/>
      <c r="X1096" s="157" t="s">
        <v>196</v>
      </c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197</v>
      </c>
      <c r="AH1096" s="147"/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5">
      <c r="A1097" s="154"/>
      <c r="B1097" s="155"/>
      <c r="C1097" s="190" t="s">
        <v>959</v>
      </c>
      <c r="D1097" s="159"/>
      <c r="E1097" s="160">
        <v>373.53255999999999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199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80">
        <v>137</v>
      </c>
      <c r="B1098" s="181" t="s">
        <v>960</v>
      </c>
      <c r="C1098" s="194" t="s">
        <v>961</v>
      </c>
      <c r="D1098" s="182" t="s">
        <v>962</v>
      </c>
      <c r="E1098" s="183">
        <v>20</v>
      </c>
      <c r="F1098" s="184"/>
      <c r="G1098" s="185">
        <f>ROUND(E1098*F1098,2)</f>
        <v>0</v>
      </c>
      <c r="H1098" s="158"/>
      <c r="I1098" s="157">
        <f>ROUND(E1098*H1098,2)</f>
        <v>0</v>
      </c>
      <c r="J1098" s="158"/>
      <c r="K1098" s="157">
        <f>ROUND(E1098*J1098,2)</f>
        <v>0</v>
      </c>
      <c r="L1098" s="157">
        <v>21</v>
      </c>
      <c r="M1098" s="157">
        <f>G1098*(1+L1098/100)</f>
        <v>0</v>
      </c>
      <c r="N1098" s="157">
        <v>0</v>
      </c>
      <c r="O1098" s="157">
        <f>ROUND(E1098*N1098,2)</f>
        <v>0</v>
      </c>
      <c r="P1098" s="157">
        <v>0</v>
      </c>
      <c r="Q1098" s="157">
        <f>ROUND(E1098*P1098,2)</f>
        <v>0</v>
      </c>
      <c r="R1098" s="157"/>
      <c r="S1098" s="157" t="s">
        <v>195</v>
      </c>
      <c r="T1098" s="157" t="s">
        <v>195</v>
      </c>
      <c r="U1098" s="157">
        <v>0</v>
      </c>
      <c r="V1098" s="157">
        <f>ROUND(E1098*U1098,2)</f>
        <v>0</v>
      </c>
      <c r="W1098" s="157"/>
      <c r="X1098" s="157" t="s">
        <v>196</v>
      </c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197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ht="20.399999999999999" outlineLevel="1" x14ac:dyDescent="0.25">
      <c r="A1099" s="174">
        <v>138</v>
      </c>
      <c r="B1099" s="175" t="s">
        <v>963</v>
      </c>
      <c r="C1099" s="189" t="s">
        <v>964</v>
      </c>
      <c r="D1099" s="176" t="s">
        <v>194</v>
      </c>
      <c r="E1099" s="177">
        <v>186.76627999999999</v>
      </c>
      <c r="F1099" s="178"/>
      <c r="G1099" s="179">
        <f>ROUND(E1099*F1099,2)</f>
        <v>0</v>
      </c>
      <c r="H1099" s="158"/>
      <c r="I1099" s="157">
        <f>ROUND(E1099*H1099,2)</f>
        <v>0</v>
      </c>
      <c r="J1099" s="158"/>
      <c r="K1099" s="157">
        <f>ROUND(E1099*J1099,2)</f>
        <v>0</v>
      </c>
      <c r="L1099" s="157">
        <v>21</v>
      </c>
      <c r="M1099" s="157">
        <f>G1099*(1+L1099/100)</f>
        <v>0</v>
      </c>
      <c r="N1099" s="157">
        <v>0</v>
      </c>
      <c r="O1099" s="157">
        <f>ROUND(E1099*N1099,2)</f>
        <v>0</v>
      </c>
      <c r="P1099" s="157">
        <v>0</v>
      </c>
      <c r="Q1099" s="157">
        <f>ROUND(E1099*P1099,2)</f>
        <v>0</v>
      </c>
      <c r="R1099" s="157"/>
      <c r="S1099" s="157" t="s">
        <v>195</v>
      </c>
      <c r="T1099" s="157" t="s">
        <v>195</v>
      </c>
      <c r="U1099" s="157">
        <v>0.08</v>
      </c>
      <c r="V1099" s="157">
        <f>ROUND(E1099*U1099,2)</f>
        <v>14.94</v>
      </c>
      <c r="W1099" s="157"/>
      <c r="X1099" s="157" t="s">
        <v>196</v>
      </c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197</v>
      </c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5">
      <c r="A1100" s="154"/>
      <c r="B1100" s="155"/>
      <c r="C1100" s="190" t="s">
        <v>965</v>
      </c>
      <c r="D1100" s="159"/>
      <c r="E1100" s="160">
        <v>186.76627999999999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199</v>
      </c>
      <c r="AH1100" s="147">
        <v>5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5">
      <c r="A1101" s="174">
        <v>139</v>
      </c>
      <c r="B1101" s="175" t="s">
        <v>966</v>
      </c>
      <c r="C1101" s="189" t="s">
        <v>967</v>
      </c>
      <c r="D1101" s="176" t="s">
        <v>194</v>
      </c>
      <c r="E1101" s="177">
        <v>183.76499999999999</v>
      </c>
      <c r="F1101" s="178"/>
      <c r="G1101" s="179">
        <f>ROUND(E1101*F1101,2)</f>
        <v>0</v>
      </c>
      <c r="H1101" s="158"/>
      <c r="I1101" s="157">
        <f>ROUND(E1101*H1101,2)</f>
        <v>0</v>
      </c>
      <c r="J1101" s="158"/>
      <c r="K1101" s="157">
        <f>ROUND(E1101*J1101,2)</f>
        <v>0</v>
      </c>
      <c r="L1101" s="157">
        <v>21</v>
      </c>
      <c r="M1101" s="157">
        <f>G1101*(1+L1101/100)</f>
        <v>0</v>
      </c>
      <c r="N1101" s="157">
        <v>1.58E-3</v>
      </c>
      <c r="O1101" s="157">
        <f>ROUND(E1101*N1101,2)</f>
        <v>0.28999999999999998</v>
      </c>
      <c r="P1101" s="157">
        <v>0</v>
      </c>
      <c r="Q1101" s="157">
        <f>ROUND(E1101*P1101,2)</f>
        <v>0</v>
      </c>
      <c r="R1101" s="157"/>
      <c r="S1101" s="157" t="s">
        <v>195</v>
      </c>
      <c r="T1101" s="157" t="s">
        <v>195</v>
      </c>
      <c r="U1101" s="157">
        <v>0.214</v>
      </c>
      <c r="V1101" s="157">
        <f>ROUND(E1101*U1101,2)</f>
        <v>39.33</v>
      </c>
      <c r="W1101" s="157"/>
      <c r="X1101" s="157" t="s">
        <v>196</v>
      </c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197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ht="20.399999999999999" outlineLevel="1" x14ac:dyDescent="0.25">
      <c r="A1102" s="154"/>
      <c r="B1102" s="155"/>
      <c r="C1102" s="190" t="s">
        <v>877</v>
      </c>
      <c r="D1102" s="159"/>
      <c r="E1102" s="160">
        <v>3.04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199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20.399999999999999" outlineLevel="1" x14ac:dyDescent="0.25">
      <c r="A1103" s="154"/>
      <c r="B1103" s="155"/>
      <c r="C1103" s="190" t="s">
        <v>878</v>
      </c>
      <c r="D1103" s="159"/>
      <c r="E1103" s="160">
        <v>4.55</v>
      </c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199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ht="20.399999999999999" outlineLevel="1" x14ac:dyDescent="0.25">
      <c r="A1104" s="154"/>
      <c r="B1104" s="155"/>
      <c r="C1104" s="190" t="s">
        <v>892</v>
      </c>
      <c r="D1104" s="159"/>
      <c r="E1104" s="160">
        <v>27.42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199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ht="20.399999999999999" outlineLevel="1" x14ac:dyDescent="0.25">
      <c r="A1105" s="154"/>
      <c r="B1105" s="155"/>
      <c r="C1105" s="190" t="s">
        <v>893</v>
      </c>
      <c r="D1105" s="159"/>
      <c r="E1105" s="160">
        <v>21.42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199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5">
      <c r="A1106" s="154"/>
      <c r="B1106" s="155"/>
      <c r="C1106" s="195" t="s">
        <v>879</v>
      </c>
      <c r="D1106" s="165"/>
      <c r="E1106" s="166">
        <v>56.43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199</v>
      </c>
      <c r="AH1106" s="147">
        <v>1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5">
      <c r="A1107" s="154"/>
      <c r="B1107" s="155"/>
      <c r="C1107" s="190" t="s">
        <v>880</v>
      </c>
      <c r="D1107" s="159"/>
      <c r="E1107" s="160">
        <v>15.75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199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ht="20.399999999999999" outlineLevel="1" x14ac:dyDescent="0.25">
      <c r="A1108" s="154"/>
      <c r="B1108" s="155"/>
      <c r="C1108" s="190" t="s">
        <v>968</v>
      </c>
      <c r="D1108" s="159"/>
      <c r="E1108" s="160">
        <v>30.28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199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ht="20.399999999999999" outlineLevel="1" x14ac:dyDescent="0.25">
      <c r="A1109" s="154"/>
      <c r="B1109" s="155"/>
      <c r="C1109" s="190" t="s">
        <v>969</v>
      </c>
      <c r="D1109" s="159"/>
      <c r="E1109" s="160">
        <v>10.545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199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ht="20.399999999999999" outlineLevel="1" x14ac:dyDescent="0.25">
      <c r="A1110" s="154"/>
      <c r="B1110" s="155"/>
      <c r="C1110" s="190" t="s">
        <v>881</v>
      </c>
      <c r="D1110" s="159"/>
      <c r="E1110" s="160">
        <v>47.79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199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0.399999999999999" outlineLevel="1" x14ac:dyDescent="0.25">
      <c r="A1111" s="154"/>
      <c r="B1111" s="155"/>
      <c r="C1111" s="190" t="s">
        <v>970</v>
      </c>
      <c r="D1111" s="159"/>
      <c r="E1111" s="160">
        <v>7.96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199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ht="20.399999999999999" outlineLevel="1" x14ac:dyDescent="0.25">
      <c r="A1112" s="154"/>
      <c r="B1112" s="155"/>
      <c r="C1112" s="190" t="s">
        <v>971</v>
      </c>
      <c r="D1112" s="159"/>
      <c r="E1112" s="160">
        <v>1.43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199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5">
      <c r="A1113" s="154"/>
      <c r="B1113" s="155"/>
      <c r="C1113" s="190" t="s">
        <v>972</v>
      </c>
      <c r="D1113" s="159"/>
      <c r="E1113" s="160">
        <v>1.7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199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20.399999999999999" outlineLevel="1" x14ac:dyDescent="0.25">
      <c r="A1114" s="154"/>
      <c r="B1114" s="155"/>
      <c r="C1114" s="190" t="s">
        <v>973</v>
      </c>
      <c r="D1114" s="159"/>
      <c r="E1114" s="160">
        <v>4.74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199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20.399999999999999" outlineLevel="1" x14ac:dyDescent="0.25">
      <c r="A1115" s="154"/>
      <c r="B1115" s="155"/>
      <c r="C1115" s="190" t="s">
        <v>974</v>
      </c>
      <c r="D1115" s="159"/>
      <c r="E1115" s="160">
        <v>1.17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199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ht="20.399999999999999" outlineLevel="1" x14ac:dyDescent="0.25">
      <c r="A1116" s="154"/>
      <c r="B1116" s="155"/>
      <c r="C1116" s="190" t="s">
        <v>975</v>
      </c>
      <c r="D1116" s="159"/>
      <c r="E1116" s="160">
        <v>2.08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199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ht="20.399999999999999" outlineLevel="1" x14ac:dyDescent="0.25">
      <c r="A1117" s="154"/>
      <c r="B1117" s="155"/>
      <c r="C1117" s="190" t="s">
        <v>976</v>
      </c>
      <c r="D1117" s="159"/>
      <c r="E1117" s="160">
        <v>1.17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199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ht="20.399999999999999" outlineLevel="1" x14ac:dyDescent="0.25">
      <c r="A1118" s="154"/>
      <c r="B1118" s="155"/>
      <c r="C1118" s="190" t="s">
        <v>977</v>
      </c>
      <c r="D1118" s="159"/>
      <c r="E1118" s="160">
        <v>2.72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199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54"/>
      <c r="B1119" s="155"/>
      <c r="C1119" s="195" t="s">
        <v>879</v>
      </c>
      <c r="D1119" s="165"/>
      <c r="E1119" s="166">
        <v>127.33499999999999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199</v>
      </c>
      <c r="AH1119" s="147">
        <v>1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5">
      <c r="A1120" s="174">
        <v>140</v>
      </c>
      <c r="B1120" s="175" t="s">
        <v>978</v>
      </c>
      <c r="C1120" s="189" t="s">
        <v>979</v>
      </c>
      <c r="D1120" s="176" t="s">
        <v>194</v>
      </c>
      <c r="E1120" s="177">
        <v>186.76627999999999</v>
      </c>
      <c r="F1120" s="178"/>
      <c r="G1120" s="179">
        <f>ROUND(E1120*F1120,2)</f>
        <v>0</v>
      </c>
      <c r="H1120" s="158"/>
      <c r="I1120" s="157">
        <f>ROUND(E1120*H1120,2)</f>
        <v>0</v>
      </c>
      <c r="J1120" s="158"/>
      <c r="K1120" s="157">
        <f>ROUND(E1120*J1120,2)</f>
        <v>0</v>
      </c>
      <c r="L1120" s="157">
        <v>21</v>
      </c>
      <c r="M1120" s="157">
        <f>G1120*(1+L1120/100)</f>
        <v>0</v>
      </c>
      <c r="N1120" s="157">
        <v>0</v>
      </c>
      <c r="O1120" s="157">
        <f>ROUND(E1120*N1120,2)</f>
        <v>0</v>
      </c>
      <c r="P1120" s="157">
        <v>0</v>
      </c>
      <c r="Q1120" s="157">
        <f>ROUND(E1120*P1120,2)</f>
        <v>0</v>
      </c>
      <c r="R1120" s="157"/>
      <c r="S1120" s="157" t="s">
        <v>195</v>
      </c>
      <c r="T1120" s="157" t="s">
        <v>195</v>
      </c>
      <c r="U1120" s="157">
        <v>3.0300000000000001E-2</v>
      </c>
      <c r="V1120" s="157">
        <f>ROUND(E1120*U1120,2)</f>
        <v>5.66</v>
      </c>
      <c r="W1120" s="157"/>
      <c r="X1120" s="157" t="s">
        <v>196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197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5">
      <c r="A1121" s="154"/>
      <c r="B1121" s="155"/>
      <c r="C1121" s="190" t="s">
        <v>965</v>
      </c>
      <c r="D1121" s="159"/>
      <c r="E1121" s="160">
        <v>186.76627999999999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199</v>
      </c>
      <c r="AH1121" s="147">
        <v>5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5">
      <c r="A1122" s="174">
        <v>141</v>
      </c>
      <c r="B1122" s="175" t="s">
        <v>980</v>
      </c>
      <c r="C1122" s="189" t="s">
        <v>981</v>
      </c>
      <c r="D1122" s="176" t="s">
        <v>194</v>
      </c>
      <c r="E1122" s="177">
        <v>373.53255999999999</v>
      </c>
      <c r="F1122" s="178"/>
      <c r="G1122" s="179">
        <f>ROUND(E1122*F1122,2)</f>
        <v>0</v>
      </c>
      <c r="H1122" s="158"/>
      <c r="I1122" s="157">
        <f>ROUND(E1122*H1122,2)</f>
        <v>0</v>
      </c>
      <c r="J1122" s="158"/>
      <c r="K1122" s="157">
        <f>ROUND(E1122*J1122,2)</f>
        <v>0</v>
      </c>
      <c r="L1122" s="157">
        <v>21</v>
      </c>
      <c r="M1122" s="157">
        <f>G1122*(1+L1122/100)</f>
        <v>0</v>
      </c>
      <c r="N1122" s="157">
        <v>5.0000000000000002E-5</v>
      </c>
      <c r="O1122" s="157">
        <f>ROUND(E1122*N1122,2)</f>
        <v>0.02</v>
      </c>
      <c r="P1122" s="157">
        <v>0</v>
      </c>
      <c r="Q1122" s="157">
        <f>ROUND(E1122*P1122,2)</f>
        <v>0</v>
      </c>
      <c r="R1122" s="157"/>
      <c r="S1122" s="157" t="s">
        <v>195</v>
      </c>
      <c r="T1122" s="157" t="s">
        <v>195</v>
      </c>
      <c r="U1122" s="157">
        <v>0</v>
      </c>
      <c r="V1122" s="157">
        <f>ROUND(E1122*U1122,2)</f>
        <v>0</v>
      </c>
      <c r="W1122" s="157"/>
      <c r="X1122" s="157" t="s">
        <v>196</v>
      </c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197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5">
      <c r="A1123" s="154"/>
      <c r="B1123" s="155"/>
      <c r="C1123" s="190" t="s">
        <v>982</v>
      </c>
      <c r="D1123" s="159"/>
      <c r="E1123" s="160">
        <v>373.53255999999999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199</v>
      </c>
      <c r="AH1123" s="147">
        <v>5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5">
      <c r="A1124" s="174">
        <v>142</v>
      </c>
      <c r="B1124" s="175" t="s">
        <v>983</v>
      </c>
      <c r="C1124" s="189" t="s">
        <v>984</v>
      </c>
      <c r="D1124" s="176" t="s">
        <v>194</v>
      </c>
      <c r="E1124" s="177">
        <v>186.76627999999999</v>
      </c>
      <c r="F1124" s="178"/>
      <c r="G1124" s="179">
        <f>ROUND(E1124*F1124,2)</f>
        <v>0</v>
      </c>
      <c r="H1124" s="158"/>
      <c r="I1124" s="157">
        <f>ROUND(E1124*H1124,2)</f>
        <v>0</v>
      </c>
      <c r="J1124" s="158"/>
      <c r="K1124" s="157">
        <f>ROUND(E1124*J1124,2)</f>
        <v>0</v>
      </c>
      <c r="L1124" s="157">
        <v>21</v>
      </c>
      <c r="M1124" s="157">
        <f>G1124*(1+L1124/100)</f>
        <v>0</v>
      </c>
      <c r="N1124" s="157">
        <v>0</v>
      </c>
      <c r="O1124" s="157">
        <f>ROUND(E1124*N1124,2)</f>
        <v>0</v>
      </c>
      <c r="P1124" s="157">
        <v>0</v>
      </c>
      <c r="Q1124" s="157">
        <f>ROUND(E1124*P1124,2)</f>
        <v>0</v>
      </c>
      <c r="R1124" s="157"/>
      <c r="S1124" s="157" t="s">
        <v>195</v>
      </c>
      <c r="T1124" s="157" t="s">
        <v>195</v>
      </c>
      <c r="U1124" s="157">
        <v>1.7999999999999999E-2</v>
      </c>
      <c r="V1124" s="157">
        <f>ROUND(E1124*U1124,2)</f>
        <v>3.36</v>
      </c>
      <c r="W1124" s="157"/>
      <c r="X1124" s="157" t="s">
        <v>196</v>
      </c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197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5">
      <c r="A1125" s="154"/>
      <c r="B1125" s="155"/>
      <c r="C1125" s="190" t="s">
        <v>985</v>
      </c>
      <c r="D1125" s="159"/>
      <c r="E1125" s="160">
        <v>186.76627999999999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199</v>
      </c>
      <c r="AH1125" s="147">
        <v>5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26.4" x14ac:dyDescent="0.25">
      <c r="A1126" s="168" t="s">
        <v>190</v>
      </c>
      <c r="B1126" s="169" t="s">
        <v>86</v>
      </c>
      <c r="C1126" s="188" t="s">
        <v>87</v>
      </c>
      <c r="D1126" s="170"/>
      <c r="E1126" s="171"/>
      <c r="F1126" s="172"/>
      <c r="G1126" s="173">
        <f>SUMIF(AG1127:AG1149,"&lt;&gt;NOR",G1127:G1149)</f>
        <v>0</v>
      </c>
      <c r="H1126" s="167"/>
      <c r="I1126" s="167">
        <f>SUM(I1127:I1149)</f>
        <v>0</v>
      </c>
      <c r="J1126" s="167"/>
      <c r="K1126" s="167">
        <f>SUM(K1127:K1149)</f>
        <v>0</v>
      </c>
      <c r="L1126" s="167"/>
      <c r="M1126" s="167">
        <f>SUM(M1127:M1149)</f>
        <v>0</v>
      </c>
      <c r="N1126" s="167"/>
      <c r="O1126" s="167">
        <f>SUM(O1127:O1149)</f>
        <v>6.0000000000000005E-2</v>
      </c>
      <c r="P1126" s="167"/>
      <c r="Q1126" s="167">
        <f>SUM(Q1127:Q1149)</f>
        <v>0</v>
      </c>
      <c r="R1126" s="167"/>
      <c r="S1126" s="167"/>
      <c r="T1126" s="167"/>
      <c r="U1126" s="167"/>
      <c r="V1126" s="167">
        <f>SUM(V1127:V1149)</f>
        <v>58.26</v>
      </c>
      <c r="W1126" s="167"/>
      <c r="X1126" s="167"/>
      <c r="AG1126" t="s">
        <v>191</v>
      </c>
    </row>
    <row r="1127" spans="1:60" outlineLevel="1" x14ac:dyDescent="0.25">
      <c r="A1127" s="174">
        <v>143</v>
      </c>
      <c r="B1127" s="175" t="s">
        <v>986</v>
      </c>
      <c r="C1127" s="189" t="s">
        <v>987</v>
      </c>
      <c r="D1127" s="176" t="s">
        <v>194</v>
      </c>
      <c r="E1127" s="177">
        <v>183.76499999999999</v>
      </c>
      <c r="F1127" s="178"/>
      <c r="G1127" s="179">
        <f>ROUND(E1127*F1127,2)</f>
        <v>0</v>
      </c>
      <c r="H1127" s="158"/>
      <c r="I1127" s="157">
        <f>ROUND(E1127*H1127,2)</f>
        <v>0</v>
      </c>
      <c r="J1127" s="158"/>
      <c r="K1127" s="157">
        <f>ROUND(E1127*J1127,2)</f>
        <v>0</v>
      </c>
      <c r="L1127" s="157">
        <v>21</v>
      </c>
      <c r="M1127" s="157">
        <f>G1127*(1+L1127/100)</f>
        <v>0</v>
      </c>
      <c r="N1127" s="157">
        <v>4.0000000000000003E-5</v>
      </c>
      <c r="O1127" s="157">
        <f>ROUND(E1127*N1127,2)</f>
        <v>0.01</v>
      </c>
      <c r="P1127" s="157">
        <v>0</v>
      </c>
      <c r="Q1127" s="157">
        <f>ROUND(E1127*P1127,2)</f>
        <v>0</v>
      </c>
      <c r="R1127" s="157"/>
      <c r="S1127" s="157" t="s">
        <v>195</v>
      </c>
      <c r="T1127" s="157" t="s">
        <v>195</v>
      </c>
      <c r="U1127" s="157">
        <v>0.308</v>
      </c>
      <c r="V1127" s="157">
        <f>ROUND(E1127*U1127,2)</f>
        <v>56.6</v>
      </c>
      <c r="W1127" s="157"/>
      <c r="X1127" s="157" t="s">
        <v>196</v>
      </c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197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ht="20.399999999999999" outlineLevel="1" x14ac:dyDescent="0.25">
      <c r="A1128" s="154"/>
      <c r="B1128" s="155"/>
      <c r="C1128" s="190" t="s">
        <v>877</v>
      </c>
      <c r="D1128" s="159"/>
      <c r="E1128" s="160">
        <v>3.04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199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20.399999999999999" outlineLevel="1" x14ac:dyDescent="0.25">
      <c r="A1129" s="154"/>
      <c r="B1129" s="155"/>
      <c r="C1129" s="190" t="s">
        <v>878</v>
      </c>
      <c r="D1129" s="159"/>
      <c r="E1129" s="160">
        <v>4.55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199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20.399999999999999" outlineLevel="1" x14ac:dyDescent="0.25">
      <c r="A1130" s="154"/>
      <c r="B1130" s="155"/>
      <c r="C1130" s="190" t="s">
        <v>892</v>
      </c>
      <c r="D1130" s="159"/>
      <c r="E1130" s="160">
        <v>27.42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199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20.399999999999999" outlineLevel="1" x14ac:dyDescent="0.25">
      <c r="A1131" s="154"/>
      <c r="B1131" s="155"/>
      <c r="C1131" s="190" t="s">
        <v>893</v>
      </c>
      <c r="D1131" s="159"/>
      <c r="E1131" s="160">
        <v>21.42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199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5">
      <c r="A1132" s="154"/>
      <c r="B1132" s="155"/>
      <c r="C1132" s="195" t="s">
        <v>879</v>
      </c>
      <c r="D1132" s="165"/>
      <c r="E1132" s="166">
        <v>56.43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199</v>
      </c>
      <c r="AH1132" s="147">
        <v>1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5">
      <c r="A1133" s="154"/>
      <c r="B1133" s="155"/>
      <c r="C1133" s="190" t="s">
        <v>880</v>
      </c>
      <c r="D1133" s="159"/>
      <c r="E1133" s="160">
        <v>15.75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199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0.399999999999999" outlineLevel="1" x14ac:dyDescent="0.25">
      <c r="A1134" s="154"/>
      <c r="B1134" s="155"/>
      <c r="C1134" s="190" t="s">
        <v>968</v>
      </c>
      <c r="D1134" s="159"/>
      <c r="E1134" s="160">
        <v>30.28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199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ht="20.399999999999999" outlineLevel="1" x14ac:dyDescent="0.25">
      <c r="A1135" s="154"/>
      <c r="B1135" s="155"/>
      <c r="C1135" s="190" t="s">
        <v>969</v>
      </c>
      <c r="D1135" s="159"/>
      <c r="E1135" s="160">
        <v>10.545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199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ht="20.399999999999999" outlineLevel="1" x14ac:dyDescent="0.25">
      <c r="A1136" s="154"/>
      <c r="B1136" s="155"/>
      <c r="C1136" s="190" t="s">
        <v>881</v>
      </c>
      <c r="D1136" s="159"/>
      <c r="E1136" s="160">
        <v>47.79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199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0.399999999999999" outlineLevel="1" x14ac:dyDescent="0.25">
      <c r="A1137" s="154"/>
      <c r="B1137" s="155"/>
      <c r="C1137" s="190" t="s">
        <v>970</v>
      </c>
      <c r="D1137" s="159"/>
      <c r="E1137" s="160">
        <v>7.96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199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0.399999999999999" outlineLevel="1" x14ac:dyDescent="0.25">
      <c r="A1138" s="154"/>
      <c r="B1138" s="155"/>
      <c r="C1138" s="190" t="s">
        <v>971</v>
      </c>
      <c r="D1138" s="159"/>
      <c r="E1138" s="160">
        <v>1.43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199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5">
      <c r="A1139" s="154"/>
      <c r="B1139" s="155"/>
      <c r="C1139" s="190" t="s">
        <v>972</v>
      </c>
      <c r="D1139" s="159"/>
      <c r="E1139" s="160">
        <v>1.7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199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ht="20.399999999999999" outlineLevel="1" x14ac:dyDescent="0.25">
      <c r="A1140" s="154"/>
      <c r="B1140" s="155"/>
      <c r="C1140" s="190" t="s">
        <v>973</v>
      </c>
      <c r="D1140" s="159"/>
      <c r="E1140" s="160">
        <v>4.74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199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ht="20.399999999999999" outlineLevel="1" x14ac:dyDescent="0.25">
      <c r="A1141" s="154"/>
      <c r="B1141" s="155"/>
      <c r="C1141" s="190" t="s">
        <v>974</v>
      </c>
      <c r="D1141" s="159"/>
      <c r="E1141" s="160">
        <v>1.17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199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ht="20.399999999999999" outlineLevel="1" x14ac:dyDescent="0.25">
      <c r="A1142" s="154"/>
      <c r="B1142" s="155"/>
      <c r="C1142" s="190" t="s">
        <v>975</v>
      </c>
      <c r="D1142" s="159"/>
      <c r="E1142" s="160">
        <v>2.08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199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ht="20.399999999999999" outlineLevel="1" x14ac:dyDescent="0.25">
      <c r="A1143" s="154"/>
      <c r="B1143" s="155"/>
      <c r="C1143" s="190" t="s">
        <v>976</v>
      </c>
      <c r="D1143" s="159"/>
      <c r="E1143" s="160">
        <v>1.17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199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ht="20.399999999999999" outlineLevel="1" x14ac:dyDescent="0.25">
      <c r="A1144" s="154"/>
      <c r="B1144" s="155"/>
      <c r="C1144" s="190" t="s">
        <v>977</v>
      </c>
      <c r="D1144" s="159"/>
      <c r="E1144" s="160">
        <v>2.72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199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5">
      <c r="A1145" s="154"/>
      <c r="B1145" s="155"/>
      <c r="C1145" s="195" t="s">
        <v>879</v>
      </c>
      <c r="D1145" s="165"/>
      <c r="E1145" s="166">
        <v>127.33499999999999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199</v>
      </c>
      <c r="AH1145" s="147">
        <v>1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5">
      <c r="A1146" s="180">
        <v>144</v>
      </c>
      <c r="B1146" s="181" t="s">
        <v>988</v>
      </c>
      <c r="C1146" s="194" t="s">
        <v>989</v>
      </c>
      <c r="D1146" s="182" t="s">
        <v>239</v>
      </c>
      <c r="E1146" s="183">
        <v>3</v>
      </c>
      <c r="F1146" s="184"/>
      <c r="G1146" s="185">
        <f>ROUND(E1146*F1146,2)</f>
        <v>0</v>
      </c>
      <c r="H1146" s="158"/>
      <c r="I1146" s="157">
        <f>ROUND(E1146*H1146,2)</f>
        <v>0</v>
      </c>
      <c r="J1146" s="158"/>
      <c r="K1146" s="157">
        <f>ROUND(E1146*J1146,2)</f>
        <v>0</v>
      </c>
      <c r="L1146" s="157">
        <v>21</v>
      </c>
      <c r="M1146" s="157">
        <f>G1146*(1+L1146/100)</f>
        <v>0</v>
      </c>
      <c r="N1146" s="157">
        <v>1.0000000000000001E-5</v>
      </c>
      <c r="O1146" s="157">
        <f>ROUND(E1146*N1146,2)</f>
        <v>0</v>
      </c>
      <c r="P1146" s="157">
        <v>0</v>
      </c>
      <c r="Q1146" s="157">
        <f>ROUND(E1146*P1146,2)</f>
        <v>0</v>
      </c>
      <c r="R1146" s="157"/>
      <c r="S1146" s="157" t="s">
        <v>195</v>
      </c>
      <c r="T1146" s="157" t="s">
        <v>195</v>
      </c>
      <c r="U1146" s="157">
        <v>0.17</v>
      </c>
      <c r="V1146" s="157">
        <f>ROUND(E1146*U1146,2)</f>
        <v>0.51</v>
      </c>
      <c r="W1146" s="157"/>
      <c r="X1146" s="157" t="s">
        <v>196</v>
      </c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197</v>
      </c>
      <c r="AH1146" s="147"/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5">
      <c r="A1147" s="180">
        <v>145</v>
      </c>
      <c r="B1147" s="181" t="s">
        <v>990</v>
      </c>
      <c r="C1147" s="194" t="s">
        <v>991</v>
      </c>
      <c r="D1147" s="182" t="s">
        <v>239</v>
      </c>
      <c r="E1147" s="183">
        <v>3</v>
      </c>
      <c r="F1147" s="184"/>
      <c r="G1147" s="185">
        <f>ROUND(E1147*F1147,2)</f>
        <v>0</v>
      </c>
      <c r="H1147" s="158"/>
      <c r="I1147" s="157">
        <f>ROUND(E1147*H1147,2)</f>
        <v>0</v>
      </c>
      <c r="J1147" s="158"/>
      <c r="K1147" s="157">
        <f>ROUND(E1147*J1147,2)</f>
        <v>0</v>
      </c>
      <c r="L1147" s="157">
        <v>21</v>
      </c>
      <c r="M1147" s="157">
        <f>G1147*(1+L1147/100)</f>
        <v>0</v>
      </c>
      <c r="N1147" s="157">
        <v>0</v>
      </c>
      <c r="O1147" s="157">
        <f>ROUND(E1147*N1147,2)</f>
        <v>0</v>
      </c>
      <c r="P1147" s="157">
        <v>0</v>
      </c>
      <c r="Q1147" s="157">
        <f>ROUND(E1147*P1147,2)</f>
        <v>0</v>
      </c>
      <c r="R1147" s="157"/>
      <c r="S1147" s="157" t="s">
        <v>195</v>
      </c>
      <c r="T1147" s="157" t="s">
        <v>195</v>
      </c>
      <c r="U1147" s="157">
        <v>0.11890000000000001</v>
      </c>
      <c r="V1147" s="157">
        <f>ROUND(E1147*U1147,2)</f>
        <v>0.36</v>
      </c>
      <c r="W1147" s="157"/>
      <c r="X1147" s="157" t="s">
        <v>196</v>
      </c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197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5">
      <c r="A1148" s="180">
        <v>146</v>
      </c>
      <c r="B1148" s="181" t="s">
        <v>992</v>
      </c>
      <c r="C1148" s="194" t="s">
        <v>993</v>
      </c>
      <c r="D1148" s="182" t="s">
        <v>239</v>
      </c>
      <c r="E1148" s="183">
        <v>3</v>
      </c>
      <c r="F1148" s="184"/>
      <c r="G1148" s="185">
        <f>ROUND(E1148*F1148,2)</f>
        <v>0</v>
      </c>
      <c r="H1148" s="158"/>
      <c r="I1148" s="157">
        <f>ROUND(E1148*H1148,2)</f>
        <v>0</v>
      </c>
      <c r="J1148" s="158"/>
      <c r="K1148" s="157">
        <f>ROUND(E1148*J1148,2)</f>
        <v>0</v>
      </c>
      <c r="L1148" s="157">
        <v>21</v>
      </c>
      <c r="M1148" s="157">
        <f>G1148*(1+L1148/100)</f>
        <v>0</v>
      </c>
      <c r="N1148" s="157">
        <v>0</v>
      </c>
      <c r="O1148" s="157">
        <f>ROUND(E1148*N1148,2)</f>
        <v>0</v>
      </c>
      <c r="P1148" s="157">
        <v>0</v>
      </c>
      <c r="Q1148" s="157">
        <f>ROUND(E1148*P1148,2)</f>
        <v>0</v>
      </c>
      <c r="R1148" s="157"/>
      <c r="S1148" s="157" t="s">
        <v>195</v>
      </c>
      <c r="T1148" s="157" t="s">
        <v>195</v>
      </c>
      <c r="U1148" s="157">
        <v>0.26419999999999999</v>
      </c>
      <c r="V1148" s="157">
        <f>ROUND(E1148*U1148,2)</f>
        <v>0.79</v>
      </c>
      <c r="W1148" s="157"/>
      <c r="X1148" s="157" t="s">
        <v>196</v>
      </c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197</v>
      </c>
      <c r="AH1148" s="147"/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5">
      <c r="A1149" s="180">
        <v>147</v>
      </c>
      <c r="B1149" s="181" t="s">
        <v>994</v>
      </c>
      <c r="C1149" s="194" t="s">
        <v>995</v>
      </c>
      <c r="D1149" s="182" t="s">
        <v>239</v>
      </c>
      <c r="E1149" s="183">
        <v>3</v>
      </c>
      <c r="F1149" s="184"/>
      <c r="G1149" s="185">
        <f>ROUND(E1149*F1149,2)</f>
        <v>0</v>
      </c>
      <c r="H1149" s="158"/>
      <c r="I1149" s="157">
        <f>ROUND(E1149*H1149,2)</f>
        <v>0</v>
      </c>
      <c r="J1149" s="158"/>
      <c r="K1149" s="157">
        <f>ROUND(E1149*J1149,2)</f>
        <v>0</v>
      </c>
      <c r="L1149" s="157">
        <v>21</v>
      </c>
      <c r="M1149" s="157">
        <f>G1149*(1+L1149/100)</f>
        <v>0</v>
      </c>
      <c r="N1149" s="157">
        <v>1.66E-2</v>
      </c>
      <c r="O1149" s="157">
        <f>ROUND(E1149*N1149,2)</f>
        <v>0.05</v>
      </c>
      <c r="P1149" s="157">
        <v>0</v>
      </c>
      <c r="Q1149" s="157">
        <f>ROUND(E1149*P1149,2)</f>
        <v>0</v>
      </c>
      <c r="R1149" s="157" t="s">
        <v>226</v>
      </c>
      <c r="S1149" s="157" t="s">
        <v>195</v>
      </c>
      <c r="T1149" s="157" t="s">
        <v>195</v>
      </c>
      <c r="U1149" s="157">
        <v>0</v>
      </c>
      <c r="V1149" s="157">
        <f>ROUND(E1149*U1149,2)</f>
        <v>0</v>
      </c>
      <c r="W1149" s="157"/>
      <c r="X1149" s="157" t="s">
        <v>227</v>
      </c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228</v>
      </c>
      <c r="AH1149" s="147"/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x14ac:dyDescent="0.25">
      <c r="A1150" s="168" t="s">
        <v>190</v>
      </c>
      <c r="B1150" s="169" t="s">
        <v>88</v>
      </c>
      <c r="C1150" s="188" t="s">
        <v>89</v>
      </c>
      <c r="D1150" s="170"/>
      <c r="E1150" s="171"/>
      <c r="F1150" s="172"/>
      <c r="G1150" s="173">
        <f>SUMIF(AG1151:AG1429,"&lt;&gt;NOR",G1151:G1429)</f>
        <v>0</v>
      </c>
      <c r="H1150" s="167"/>
      <c r="I1150" s="167">
        <f>SUM(I1151:I1429)</f>
        <v>0</v>
      </c>
      <c r="J1150" s="167"/>
      <c r="K1150" s="167">
        <f>SUM(K1151:K1429)</f>
        <v>0</v>
      </c>
      <c r="L1150" s="167"/>
      <c r="M1150" s="167">
        <f>SUM(M1151:M1429)</f>
        <v>0</v>
      </c>
      <c r="N1150" s="167"/>
      <c r="O1150" s="167">
        <f>SUM(O1151:O1429)</f>
        <v>0.75</v>
      </c>
      <c r="P1150" s="167"/>
      <c r="Q1150" s="167">
        <f>SUM(Q1151:Q1429)</f>
        <v>127.92000000000002</v>
      </c>
      <c r="R1150" s="167"/>
      <c r="S1150" s="167"/>
      <c r="T1150" s="167"/>
      <c r="U1150" s="167"/>
      <c r="V1150" s="167">
        <f>SUM(V1151:V1429)</f>
        <v>636.95999999999981</v>
      </c>
      <c r="W1150" s="167"/>
      <c r="X1150" s="167"/>
      <c r="AG1150" t="s">
        <v>191</v>
      </c>
    </row>
    <row r="1151" spans="1:60" outlineLevel="1" x14ac:dyDescent="0.25">
      <c r="A1151" s="174">
        <v>148</v>
      </c>
      <c r="B1151" s="175" t="s">
        <v>996</v>
      </c>
      <c r="C1151" s="189" t="s">
        <v>997</v>
      </c>
      <c r="D1151" s="176" t="s">
        <v>232</v>
      </c>
      <c r="E1151" s="177">
        <v>24.67</v>
      </c>
      <c r="F1151" s="178"/>
      <c r="G1151" s="179">
        <f>ROUND(E1151*F1151,2)</f>
        <v>0</v>
      </c>
      <c r="H1151" s="158"/>
      <c r="I1151" s="157">
        <f>ROUND(E1151*H1151,2)</f>
        <v>0</v>
      </c>
      <c r="J1151" s="158"/>
      <c r="K1151" s="157">
        <f>ROUND(E1151*J1151,2)</f>
        <v>0</v>
      </c>
      <c r="L1151" s="157">
        <v>21</v>
      </c>
      <c r="M1151" s="157">
        <f>G1151*(1+L1151/100)</f>
        <v>0</v>
      </c>
      <c r="N1151" s="157">
        <v>0</v>
      </c>
      <c r="O1151" s="157">
        <f>ROUND(E1151*N1151,2)</f>
        <v>0</v>
      </c>
      <c r="P1151" s="157">
        <v>0</v>
      </c>
      <c r="Q1151" s="157">
        <f>ROUND(E1151*P1151,2)</f>
        <v>0</v>
      </c>
      <c r="R1151" s="157"/>
      <c r="S1151" s="157" t="s">
        <v>195</v>
      </c>
      <c r="T1151" s="157" t="s">
        <v>195</v>
      </c>
      <c r="U1151" s="157">
        <v>7.3999999999999996E-2</v>
      </c>
      <c r="V1151" s="157">
        <f>ROUND(E1151*U1151,2)</f>
        <v>1.83</v>
      </c>
      <c r="W1151" s="157"/>
      <c r="X1151" s="157" t="s">
        <v>196</v>
      </c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197</v>
      </c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0.399999999999999" outlineLevel="1" x14ac:dyDescent="0.25">
      <c r="A1152" s="154"/>
      <c r="B1152" s="155"/>
      <c r="C1152" s="190" t="s">
        <v>998</v>
      </c>
      <c r="D1152" s="159"/>
      <c r="E1152" s="160">
        <v>24.67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199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5">
      <c r="A1153" s="174">
        <v>149</v>
      </c>
      <c r="B1153" s="175" t="s">
        <v>999</v>
      </c>
      <c r="C1153" s="189" t="s">
        <v>1000</v>
      </c>
      <c r="D1153" s="176" t="s">
        <v>206</v>
      </c>
      <c r="E1153" s="177">
        <v>3.24</v>
      </c>
      <c r="F1153" s="178"/>
      <c r="G1153" s="179">
        <f>ROUND(E1153*F1153,2)</f>
        <v>0</v>
      </c>
      <c r="H1153" s="158"/>
      <c r="I1153" s="157">
        <f>ROUND(E1153*H1153,2)</f>
        <v>0</v>
      </c>
      <c r="J1153" s="158"/>
      <c r="K1153" s="157">
        <f>ROUND(E1153*J1153,2)</f>
        <v>0</v>
      </c>
      <c r="L1153" s="157">
        <v>21</v>
      </c>
      <c r="M1153" s="157">
        <f>G1153*(1+L1153/100)</f>
        <v>0</v>
      </c>
      <c r="N1153" s="157">
        <v>0</v>
      </c>
      <c r="O1153" s="157">
        <f>ROUND(E1153*N1153,2)</f>
        <v>0</v>
      </c>
      <c r="P1153" s="157">
        <v>2.4</v>
      </c>
      <c r="Q1153" s="157">
        <f>ROUND(E1153*P1153,2)</f>
        <v>7.78</v>
      </c>
      <c r="R1153" s="157"/>
      <c r="S1153" s="157" t="s">
        <v>195</v>
      </c>
      <c r="T1153" s="157" t="s">
        <v>195</v>
      </c>
      <c r="U1153" s="157">
        <v>13.301</v>
      </c>
      <c r="V1153" s="157">
        <f>ROUND(E1153*U1153,2)</f>
        <v>43.1</v>
      </c>
      <c r="W1153" s="157"/>
      <c r="X1153" s="157" t="s">
        <v>196</v>
      </c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197</v>
      </c>
      <c r="AH1153" s="147"/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5">
      <c r="A1154" s="154"/>
      <c r="B1154" s="155"/>
      <c r="C1154" s="190" t="s">
        <v>1001</v>
      </c>
      <c r="D1154" s="159"/>
      <c r="E1154" s="160">
        <v>3.24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199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5">
      <c r="A1155" s="174">
        <v>150</v>
      </c>
      <c r="B1155" s="175" t="s">
        <v>1002</v>
      </c>
      <c r="C1155" s="189" t="s">
        <v>1003</v>
      </c>
      <c r="D1155" s="176" t="s">
        <v>194</v>
      </c>
      <c r="E1155" s="177">
        <v>18.137499999999999</v>
      </c>
      <c r="F1155" s="178"/>
      <c r="G1155" s="179">
        <f>ROUND(E1155*F1155,2)</f>
        <v>0</v>
      </c>
      <c r="H1155" s="158"/>
      <c r="I1155" s="157">
        <f>ROUND(E1155*H1155,2)</f>
        <v>0</v>
      </c>
      <c r="J1155" s="158"/>
      <c r="K1155" s="157">
        <f>ROUND(E1155*J1155,2)</f>
        <v>0</v>
      </c>
      <c r="L1155" s="157">
        <v>21</v>
      </c>
      <c r="M1155" s="157">
        <f>G1155*(1+L1155/100)</f>
        <v>0</v>
      </c>
      <c r="N1155" s="157">
        <v>6.7000000000000002E-4</v>
      </c>
      <c r="O1155" s="157">
        <f>ROUND(E1155*N1155,2)</f>
        <v>0.01</v>
      </c>
      <c r="P1155" s="157">
        <v>0.184</v>
      </c>
      <c r="Q1155" s="157">
        <f>ROUND(E1155*P1155,2)</f>
        <v>3.34</v>
      </c>
      <c r="R1155" s="157"/>
      <c r="S1155" s="157" t="s">
        <v>195</v>
      </c>
      <c r="T1155" s="157" t="s">
        <v>195</v>
      </c>
      <c r="U1155" s="157">
        <v>0.22700000000000001</v>
      </c>
      <c r="V1155" s="157">
        <f>ROUND(E1155*U1155,2)</f>
        <v>4.12</v>
      </c>
      <c r="W1155" s="157"/>
      <c r="X1155" s="157" t="s">
        <v>196</v>
      </c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197</v>
      </c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5">
      <c r="A1156" s="154"/>
      <c r="B1156" s="155"/>
      <c r="C1156" s="190" t="s">
        <v>1004</v>
      </c>
      <c r="D1156" s="159"/>
      <c r="E1156" s="160">
        <v>8.25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199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ht="20.399999999999999" outlineLevel="1" x14ac:dyDescent="0.25">
      <c r="A1157" s="154"/>
      <c r="B1157" s="155"/>
      <c r="C1157" s="190" t="s">
        <v>1005</v>
      </c>
      <c r="D1157" s="159"/>
      <c r="E1157" s="160">
        <v>9.8874999999999993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199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5">
      <c r="A1158" s="174">
        <v>151</v>
      </c>
      <c r="B1158" s="175" t="s">
        <v>1006</v>
      </c>
      <c r="C1158" s="189" t="s">
        <v>1007</v>
      </c>
      <c r="D1158" s="176" t="s">
        <v>194</v>
      </c>
      <c r="E1158" s="177">
        <v>79.805000000000007</v>
      </c>
      <c r="F1158" s="178"/>
      <c r="G1158" s="179">
        <f>ROUND(E1158*F1158,2)</f>
        <v>0</v>
      </c>
      <c r="H1158" s="158"/>
      <c r="I1158" s="157">
        <f>ROUND(E1158*H1158,2)</f>
        <v>0</v>
      </c>
      <c r="J1158" s="158"/>
      <c r="K1158" s="157">
        <f>ROUND(E1158*J1158,2)</f>
        <v>0</v>
      </c>
      <c r="L1158" s="157">
        <v>21</v>
      </c>
      <c r="M1158" s="157">
        <f>G1158*(1+L1158/100)</f>
        <v>0</v>
      </c>
      <c r="N1158" s="157">
        <v>6.7000000000000002E-4</v>
      </c>
      <c r="O1158" s="157">
        <f>ROUND(E1158*N1158,2)</f>
        <v>0.05</v>
      </c>
      <c r="P1158" s="157">
        <v>0.31900000000000001</v>
      </c>
      <c r="Q1158" s="157">
        <f>ROUND(E1158*P1158,2)</f>
        <v>25.46</v>
      </c>
      <c r="R1158" s="157"/>
      <c r="S1158" s="157" t="s">
        <v>195</v>
      </c>
      <c r="T1158" s="157" t="s">
        <v>195</v>
      </c>
      <c r="U1158" s="157">
        <v>0.317</v>
      </c>
      <c r="V1158" s="157">
        <f>ROUND(E1158*U1158,2)</f>
        <v>25.3</v>
      </c>
      <c r="W1158" s="157"/>
      <c r="X1158" s="157" t="s">
        <v>196</v>
      </c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197</v>
      </c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5">
      <c r="A1159" s="154"/>
      <c r="B1159" s="155"/>
      <c r="C1159" s="190" t="s">
        <v>1008</v>
      </c>
      <c r="D1159" s="159"/>
      <c r="E1159" s="160">
        <v>6.08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199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ht="20.399999999999999" outlineLevel="1" x14ac:dyDescent="0.25">
      <c r="A1160" s="154"/>
      <c r="B1160" s="155"/>
      <c r="C1160" s="190" t="s">
        <v>1009</v>
      </c>
      <c r="D1160" s="159"/>
      <c r="E1160" s="160">
        <v>73.724999999999994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199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5">
      <c r="A1161" s="174">
        <v>152</v>
      </c>
      <c r="B1161" s="175" t="s">
        <v>1010</v>
      </c>
      <c r="C1161" s="189" t="s">
        <v>1011</v>
      </c>
      <c r="D1161" s="176" t="s">
        <v>206</v>
      </c>
      <c r="E1161" s="177">
        <v>2.7593999999999999</v>
      </c>
      <c r="F1161" s="178"/>
      <c r="G1161" s="179">
        <f>ROUND(E1161*F1161,2)</f>
        <v>0</v>
      </c>
      <c r="H1161" s="158"/>
      <c r="I1161" s="157">
        <f>ROUND(E1161*H1161,2)</f>
        <v>0</v>
      </c>
      <c r="J1161" s="158"/>
      <c r="K1161" s="157">
        <f>ROUND(E1161*J1161,2)</f>
        <v>0</v>
      </c>
      <c r="L1161" s="157">
        <v>21</v>
      </c>
      <c r="M1161" s="157">
        <f>G1161*(1+L1161/100)</f>
        <v>0</v>
      </c>
      <c r="N1161" s="157">
        <v>1.2800000000000001E-3</v>
      </c>
      <c r="O1161" s="157">
        <f>ROUND(E1161*N1161,2)</f>
        <v>0</v>
      </c>
      <c r="P1161" s="157">
        <v>1.8</v>
      </c>
      <c r="Q1161" s="157">
        <f>ROUND(E1161*P1161,2)</f>
        <v>4.97</v>
      </c>
      <c r="R1161" s="157"/>
      <c r="S1161" s="157" t="s">
        <v>195</v>
      </c>
      <c r="T1161" s="157" t="s">
        <v>195</v>
      </c>
      <c r="U1161" s="157">
        <v>1.52</v>
      </c>
      <c r="V1161" s="157">
        <f>ROUND(E1161*U1161,2)</f>
        <v>4.1900000000000004</v>
      </c>
      <c r="W1161" s="157"/>
      <c r="X1161" s="157" t="s">
        <v>196</v>
      </c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197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5">
      <c r="A1162" s="154"/>
      <c r="B1162" s="155"/>
      <c r="C1162" s="190" t="s">
        <v>1012</v>
      </c>
      <c r="D1162" s="159"/>
      <c r="E1162" s="160">
        <v>2.7593999999999999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199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5">
      <c r="A1163" s="174">
        <v>153</v>
      </c>
      <c r="B1163" s="175" t="s">
        <v>1013</v>
      </c>
      <c r="C1163" s="189" t="s">
        <v>1014</v>
      </c>
      <c r="D1163" s="176" t="s">
        <v>206</v>
      </c>
      <c r="E1163" s="177">
        <v>0.37463000000000002</v>
      </c>
      <c r="F1163" s="178"/>
      <c r="G1163" s="179">
        <f>ROUND(E1163*F1163,2)</f>
        <v>0</v>
      </c>
      <c r="H1163" s="158"/>
      <c r="I1163" s="157">
        <f>ROUND(E1163*H1163,2)</f>
        <v>0</v>
      </c>
      <c r="J1163" s="158"/>
      <c r="K1163" s="157">
        <f>ROUND(E1163*J1163,2)</f>
        <v>0</v>
      </c>
      <c r="L1163" s="157">
        <v>21</v>
      </c>
      <c r="M1163" s="157">
        <f>G1163*(1+L1163/100)</f>
        <v>0</v>
      </c>
      <c r="N1163" s="157">
        <v>1.2489999999999999E-2</v>
      </c>
      <c r="O1163" s="157">
        <f>ROUND(E1163*N1163,2)</f>
        <v>0</v>
      </c>
      <c r="P1163" s="157">
        <v>1.8</v>
      </c>
      <c r="Q1163" s="157">
        <f>ROUND(E1163*P1163,2)</f>
        <v>0.67</v>
      </c>
      <c r="R1163" s="157"/>
      <c r="S1163" s="157" t="s">
        <v>195</v>
      </c>
      <c r="T1163" s="157" t="s">
        <v>195</v>
      </c>
      <c r="U1163" s="157">
        <v>3.3149999999999999</v>
      </c>
      <c r="V1163" s="157">
        <f>ROUND(E1163*U1163,2)</f>
        <v>1.24</v>
      </c>
      <c r="W1163" s="157"/>
      <c r="X1163" s="157" t="s">
        <v>196</v>
      </c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197</v>
      </c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5">
      <c r="A1164" s="154"/>
      <c r="B1164" s="155"/>
      <c r="C1164" s="190" t="s">
        <v>1015</v>
      </c>
      <c r="D1164" s="159"/>
      <c r="E1164" s="160">
        <v>0.37463000000000002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199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5">
      <c r="A1165" s="174">
        <v>154</v>
      </c>
      <c r="B1165" s="175" t="s">
        <v>1016</v>
      </c>
      <c r="C1165" s="189" t="s">
        <v>1017</v>
      </c>
      <c r="D1165" s="176" t="s">
        <v>206</v>
      </c>
      <c r="E1165" s="177">
        <v>0.24299999999999999</v>
      </c>
      <c r="F1165" s="178"/>
      <c r="G1165" s="179">
        <f>ROUND(E1165*F1165,2)</f>
        <v>0</v>
      </c>
      <c r="H1165" s="158"/>
      <c r="I1165" s="157">
        <f>ROUND(E1165*H1165,2)</f>
        <v>0</v>
      </c>
      <c r="J1165" s="158"/>
      <c r="K1165" s="157">
        <f>ROUND(E1165*J1165,2)</f>
        <v>0</v>
      </c>
      <c r="L1165" s="157">
        <v>21</v>
      </c>
      <c r="M1165" s="157">
        <f>G1165*(1+L1165/100)</f>
        <v>0</v>
      </c>
      <c r="N1165" s="157">
        <v>1.634E-2</v>
      </c>
      <c r="O1165" s="157">
        <f>ROUND(E1165*N1165,2)</f>
        <v>0</v>
      </c>
      <c r="P1165" s="157">
        <v>2.4</v>
      </c>
      <c r="Q1165" s="157">
        <f>ROUND(E1165*P1165,2)</f>
        <v>0.57999999999999996</v>
      </c>
      <c r="R1165" s="157"/>
      <c r="S1165" s="157" t="s">
        <v>195</v>
      </c>
      <c r="T1165" s="157" t="s">
        <v>195</v>
      </c>
      <c r="U1165" s="157">
        <v>11.907</v>
      </c>
      <c r="V1165" s="157">
        <f>ROUND(E1165*U1165,2)</f>
        <v>2.89</v>
      </c>
      <c r="W1165" s="157"/>
      <c r="X1165" s="157" t="s">
        <v>196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197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5">
      <c r="A1166" s="154"/>
      <c r="B1166" s="155"/>
      <c r="C1166" s="190" t="s">
        <v>1018</v>
      </c>
      <c r="D1166" s="159"/>
      <c r="E1166" s="160">
        <v>2.7E-2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199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5">
      <c r="A1167" s="154"/>
      <c r="B1167" s="155"/>
      <c r="C1167" s="190" t="s">
        <v>1019</v>
      </c>
      <c r="D1167" s="159"/>
      <c r="E1167" s="160">
        <v>0.216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199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5">
      <c r="A1168" s="174">
        <v>155</v>
      </c>
      <c r="B1168" s="175" t="s">
        <v>1020</v>
      </c>
      <c r="C1168" s="189" t="s">
        <v>1021</v>
      </c>
      <c r="D1168" s="176" t="s">
        <v>206</v>
      </c>
      <c r="E1168" s="177">
        <v>0.45</v>
      </c>
      <c r="F1168" s="178"/>
      <c r="G1168" s="179">
        <f>ROUND(E1168*F1168,2)</f>
        <v>0</v>
      </c>
      <c r="H1168" s="158"/>
      <c r="I1168" s="157">
        <f>ROUND(E1168*H1168,2)</f>
        <v>0</v>
      </c>
      <c r="J1168" s="158"/>
      <c r="K1168" s="157">
        <f>ROUND(E1168*J1168,2)</f>
        <v>0</v>
      </c>
      <c r="L1168" s="157">
        <v>21</v>
      </c>
      <c r="M1168" s="157">
        <f>G1168*(1+L1168/100)</f>
        <v>0</v>
      </c>
      <c r="N1168" s="157">
        <v>1.0789999999999999E-2</v>
      </c>
      <c r="O1168" s="157">
        <f>ROUND(E1168*N1168,2)</f>
        <v>0</v>
      </c>
      <c r="P1168" s="157">
        <v>2.4</v>
      </c>
      <c r="Q1168" s="157">
        <f>ROUND(E1168*P1168,2)</f>
        <v>1.08</v>
      </c>
      <c r="R1168" s="157"/>
      <c r="S1168" s="157" t="s">
        <v>195</v>
      </c>
      <c r="T1168" s="157" t="s">
        <v>195</v>
      </c>
      <c r="U1168" s="157">
        <v>9.6709999999999994</v>
      </c>
      <c r="V1168" s="157">
        <f>ROUND(E1168*U1168,2)</f>
        <v>4.3499999999999996</v>
      </c>
      <c r="W1168" s="157"/>
      <c r="X1168" s="157" t="s">
        <v>196</v>
      </c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197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5">
      <c r="A1169" s="154"/>
      <c r="B1169" s="155"/>
      <c r="C1169" s="190" t="s">
        <v>1022</v>
      </c>
      <c r="D1169" s="159"/>
      <c r="E1169" s="160">
        <v>0.13500000000000001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199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5">
      <c r="A1170" s="154"/>
      <c r="B1170" s="155"/>
      <c r="C1170" s="190" t="s">
        <v>1023</v>
      </c>
      <c r="D1170" s="159"/>
      <c r="E1170" s="160">
        <v>0.315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199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5">
      <c r="A1171" s="174">
        <v>156</v>
      </c>
      <c r="B1171" s="175" t="s">
        <v>1024</v>
      </c>
      <c r="C1171" s="189" t="s">
        <v>1025</v>
      </c>
      <c r="D1171" s="176" t="s">
        <v>206</v>
      </c>
      <c r="E1171" s="177">
        <v>10.845599999999999</v>
      </c>
      <c r="F1171" s="178"/>
      <c r="G1171" s="179">
        <f>ROUND(E1171*F1171,2)</f>
        <v>0</v>
      </c>
      <c r="H1171" s="158"/>
      <c r="I1171" s="157">
        <f>ROUND(E1171*H1171,2)</f>
        <v>0</v>
      </c>
      <c r="J1171" s="158"/>
      <c r="K1171" s="157">
        <f>ROUND(E1171*J1171,2)</f>
        <v>0</v>
      </c>
      <c r="L1171" s="157">
        <v>21</v>
      </c>
      <c r="M1171" s="157">
        <f>G1171*(1+L1171/100)</f>
        <v>0</v>
      </c>
      <c r="N1171" s="157">
        <v>0</v>
      </c>
      <c r="O1171" s="157">
        <f>ROUND(E1171*N1171,2)</f>
        <v>0</v>
      </c>
      <c r="P1171" s="157">
        <v>2.2000000000000002</v>
      </c>
      <c r="Q1171" s="157">
        <f>ROUND(E1171*P1171,2)</f>
        <v>23.86</v>
      </c>
      <c r="R1171" s="157"/>
      <c r="S1171" s="157" t="s">
        <v>195</v>
      </c>
      <c r="T1171" s="157" t="s">
        <v>195</v>
      </c>
      <c r="U1171" s="157">
        <v>7.1950000000000003</v>
      </c>
      <c r="V1171" s="157">
        <f>ROUND(E1171*U1171,2)</f>
        <v>78.03</v>
      </c>
      <c r="W1171" s="157"/>
      <c r="X1171" s="157" t="s">
        <v>196</v>
      </c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197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5">
      <c r="A1172" s="154"/>
      <c r="B1172" s="155"/>
      <c r="C1172" s="191" t="s">
        <v>284</v>
      </c>
      <c r="D1172" s="161"/>
      <c r="E1172" s="162"/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199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ht="20.399999999999999" outlineLevel="1" x14ac:dyDescent="0.25">
      <c r="A1173" s="154"/>
      <c r="B1173" s="155"/>
      <c r="C1173" s="192" t="s">
        <v>445</v>
      </c>
      <c r="D1173" s="161"/>
      <c r="E1173" s="162">
        <v>3.04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199</v>
      </c>
      <c r="AH1173" s="147">
        <v>2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ht="20.399999999999999" outlineLevel="1" x14ac:dyDescent="0.25">
      <c r="A1174" s="154"/>
      <c r="B1174" s="155"/>
      <c r="C1174" s="192" t="s">
        <v>446</v>
      </c>
      <c r="D1174" s="161"/>
      <c r="E1174" s="162">
        <v>4.55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199</v>
      </c>
      <c r="AH1174" s="147">
        <v>2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ht="20.399999999999999" outlineLevel="1" x14ac:dyDescent="0.25">
      <c r="A1175" s="154"/>
      <c r="B1175" s="155"/>
      <c r="C1175" s="192" t="s">
        <v>447</v>
      </c>
      <c r="D1175" s="161"/>
      <c r="E1175" s="162">
        <v>27.42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199</v>
      </c>
      <c r="AH1175" s="147">
        <v>2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ht="20.399999999999999" outlineLevel="1" x14ac:dyDescent="0.25">
      <c r="A1176" s="154"/>
      <c r="B1176" s="155"/>
      <c r="C1176" s="192" t="s">
        <v>448</v>
      </c>
      <c r="D1176" s="161"/>
      <c r="E1176" s="162">
        <v>21.42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199</v>
      </c>
      <c r="AH1176" s="147">
        <v>2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5">
      <c r="A1177" s="154"/>
      <c r="B1177" s="155"/>
      <c r="C1177" s="193" t="s">
        <v>293</v>
      </c>
      <c r="D1177" s="163"/>
      <c r="E1177" s="164">
        <v>56.43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199</v>
      </c>
      <c r="AH1177" s="147">
        <v>3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5">
      <c r="A1178" s="154"/>
      <c r="B1178" s="155"/>
      <c r="C1178" s="191" t="s">
        <v>294</v>
      </c>
      <c r="D1178" s="161"/>
      <c r="E1178" s="162"/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199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5">
      <c r="A1179" s="154"/>
      <c r="B1179" s="155"/>
      <c r="C1179" s="190" t="s">
        <v>1026</v>
      </c>
      <c r="D1179" s="159"/>
      <c r="E1179" s="160">
        <v>4.5144000000000002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199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5">
      <c r="A1180" s="154"/>
      <c r="B1180" s="155"/>
      <c r="C1180" s="191" t="s">
        <v>284</v>
      </c>
      <c r="D1180" s="161"/>
      <c r="E1180" s="162"/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199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5">
      <c r="A1181" s="154"/>
      <c r="B1181" s="155"/>
      <c r="C1181" s="192" t="s">
        <v>1027</v>
      </c>
      <c r="D1181" s="161"/>
      <c r="E1181" s="162">
        <v>15.75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199</v>
      </c>
      <c r="AH1181" s="147">
        <v>2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ht="20.399999999999999" outlineLevel="1" x14ac:dyDescent="0.25">
      <c r="A1182" s="154"/>
      <c r="B1182" s="155"/>
      <c r="C1182" s="192" t="s">
        <v>1028</v>
      </c>
      <c r="D1182" s="161"/>
      <c r="E1182" s="162">
        <v>47.79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199</v>
      </c>
      <c r="AH1182" s="147">
        <v>2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5">
      <c r="A1183" s="154"/>
      <c r="B1183" s="155"/>
      <c r="C1183" s="193" t="s">
        <v>293</v>
      </c>
      <c r="D1183" s="163"/>
      <c r="E1183" s="164">
        <v>63.54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199</v>
      </c>
      <c r="AH1183" s="147">
        <v>3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5">
      <c r="A1184" s="154"/>
      <c r="B1184" s="155"/>
      <c r="C1184" s="191" t="s">
        <v>294</v>
      </c>
      <c r="D1184" s="161"/>
      <c r="E1184" s="162"/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199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5">
      <c r="A1185" s="154"/>
      <c r="B1185" s="155"/>
      <c r="C1185" s="190" t="s">
        <v>1029</v>
      </c>
      <c r="D1185" s="159"/>
      <c r="E1185" s="160">
        <v>5.0831999999999997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199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5">
      <c r="A1186" s="154"/>
      <c r="B1186" s="155"/>
      <c r="C1186" s="190" t="s">
        <v>1030</v>
      </c>
      <c r="D1186" s="159"/>
      <c r="E1186" s="160">
        <v>1.248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199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5">
      <c r="A1187" s="174">
        <v>157</v>
      </c>
      <c r="B1187" s="175" t="s">
        <v>1031</v>
      </c>
      <c r="C1187" s="189" t="s">
        <v>1032</v>
      </c>
      <c r="D1187" s="176" t="s">
        <v>206</v>
      </c>
      <c r="E1187" s="177">
        <v>10.845599999999999</v>
      </c>
      <c r="F1187" s="178"/>
      <c r="G1187" s="179">
        <f>ROUND(E1187*F1187,2)</f>
        <v>0</v>
      </c>
      <c r="H1187" s="158"/>
      <c r="I1187" s="157">
        <f>ROUND(E1187*H1187,2)</f>
        <v>0</v>
      </c>
      <c r="J1187" s="158"/>
      <c r="K1187" s="157">
        <f>ROUND(E1187*J1187,2)</f>
        <v>0</v>
      </c>
      <c r="L1187" s="157">
        <v>21</v>
      </c>
      <c r="M1187" s="157">
        <f>G1187*(1+L1187/100)</f>
        <v>0</v>
      </c>
      <c r="N1187" s="157">
        <v>0</v>
      </c>
      <c r="O1187" s="157">
        <f>ROUND(E1187*N1187,2)</f>
        <v>0</v>
      </c>
      <c r="P1187" s="157">
        <v>0</v>
      </c>
      <c r="Q1187" s="157">
        <f>ROUND(E1187*P1187,2)</f>
        <v>0</v>
      </c>
      <c r="R1187" s="157"/>
      <c r="S1187" s="157" t="s">
        <v>195</v>
      </c>
      <c r="T1187" s="157" t="s">
        <v>195</v>
      </c>
      <c r="U1187" s="157">
        <v>4.8280000000000003</v>
      </c>
      <c r="V1187" s="157">
        <f>ROUND(E1187*U1187,2)</f>
        <v>52.36</v>
      </c>
      <c r="W1187" s="157"/>
      <c r="X1187" s="157" t="s">
        <v>196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197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5">
      <c r="A1188" s="154"/>
      <c r="B1188" s="155"/>
      <c r="C1188" s="190" t="s">
        <v>1033</v>
      </c>
      <c r="D1188" s="159"/>
      <c r="E1188" s="160">
        <v>10.845599999999999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199</v>
      </c>
      <c r="AH1188" s="147">
        <v>5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5">
      <c r="A1189" s="174">
        <v>158</v>
      </c>
      <c r="B1189" s="175" t="s">
        <v>1034</v>
      </c>
      <c r="C1189" s="189" t="s">
        <v>1035</v>
      </c>
      <c r="D1189" s="176" t="s">
        <v>194</v>
      </c>
      <c r="E1189" s="177">
        <v>63.795000000000002</v>
      </c>
      <c r="F1189" s="178"/>
      <c r="G1189" s="179">
        <f>ROUND(E1189*F1189,2)</f>
        <v>0</v>
      </c>
      <c r="H1189" s="158"/>
      <c r="I1189" s="157">
        <f>ROUND(E1189*H1189,2)</f>
        <v>0</v>
      </c>
      <c r="J1189" s="158"/>
      <c r="K1189" s="157">
        <f>ROUND(E1189*J1189,2)</f>
        <v>0</v>
      </c>
      <c r="L1189" s="157">
        <v>21</v>
      </c>
      <c r="M1189" s="157">
        <f>G1189*(1+L1189/100)</f>
        <v>0</v>
      </c>
      <c r="N1189" s="157">
        <v>0</v>
      </c>
      <c r="O1189" s="157">
        <f>ROUND(E1189*N1189,2)</f>
        <v>0</v>
      </c>
      <c r="P1189" s="157">
        <v>1.0499999999999999E-3</v>
      </c>
      <c r="Q1189" s="157">
        <f>ROUND(E1189*P1189,2)</f>
        <v>7.0000000000000007E-2</v>
      </c>
      <c r="R1189" s="157"/>
      <c r="S1189" s="157" t="s">
        <v>195</v>
      </c>
      <c r="T1189" s="157" t="s">
        <v>195</v>
      </c>
      <c r="U1189" s="157">
        <v>9.9000000000000005E-2</v>
      </c>
      <c r="V1189" s="157">
        <f>ROUND(E1189*U1189,2)</f>
        <v>6.32</v>
      </c>
      <c r="W1189" s="157"/>
      <c r="X1189" s="157" t="s">
        <v>196</v>
      </c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197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5">
      <c r="A1190" s="154"/>
      <c r="B1190" s="155"/>
      <c r="C1190" s="191" t="s">
        <v>284</v>
      </c>
      <c r="D1190" s="161"/>
      <c r="E1190" s="162"/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199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ht="20.399999999999999" outlineLevel="1" x14ac:dyDescent="0.25">
      <c r="A1191" s="154"/>
      <c r="B1191" s="155"/>
      <c r="C1191" s="192" t="s">
        <v>864</v>
      </c>
      <c r="D1191" s="161"/>
      <c r="E1191" s="162">
        <v>30.28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199</v>
      </c>
      <c r="AH1191" s="147">
        <v>2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ht="20.399999999999999" outlineLevel="1" x14ac:dyDescent="0.25">
      <c r="A1192" s="154"/>
      <c r="B1192" s="155"/>
      <c r="C1192" s="192" t="s">
        <v>865</v>
      </c>
      <c r="D1192" s="161"/>
      <c r="E1192" s="162">
        <v>10.545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199</v>
      </c>
      <c r="AH1192" s="147">
        <v>2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ht="20.399999999999999" outlineLevel="1" x14ac:dyDescent="0.25">
      <c r="A1193" s="154"/>
      <c r="B1193" s="155"/>
      <c r="C1193" s="192" t="s">
        <v>866</v>
      </c>
      <c r="D1193" s="161"/>
      <c r="E1193" s="162">
        <v>7.96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199</v>
      </c>
      <c r="AH1193" s="147">
        <v>2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ht="20.399999999999999" outlineLevel="1" x14ac:dyDescent="0.25">
      <c r="A1194" s="154"/>
      <c r="B1194" s="155"/>
      <c r="C1194" s="192" t="s">
        <v>867</v>
      </c>
      <c r="D1194" s="161"/>
      <c r="E1194" s="162">
        <v>1.43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199</v>
      </c>
      <c r="AH1194" s="147">
        <v>2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5">
      <c r="A1195" s="154"/>
      <c r="B1195" s="155"/>
      <c r="C1195" s="192" t="s">
        <v>868</v>
      </c>
      <c r="D1195" s="161"/>
      <c r="E1195" s="162">
        <v>1.7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199</v>
      </c>
      <c r="AH1195" s="147">
        <v>2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ht="20.399999999999999" outlineLevel="1" x14ac:dyDescent="0.25">
      <c r="A1196" s="154"/>
      <c r="B1196" s="155"/>
      <c r="C1196" s="192" t="s">
        <v>869</v>
      </c>
      <c r="D1196" s="161"/>
      <c r="E1196" s="162">
        <v>4.74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199</v>
      </c>
      <c r="AH1196" s="147">
        <v>2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ht="20.399999999999999" outlineLevel="1" x14ac:dyDescent="0.25">
      <c r="A1197" s="154"/>
      <c r="B1197" s="155"/>
      <c r="C1197" s="192" t="s">
        <v>870</v>
      </c>
      <c r="D1197" s="161"/>
      <c r="E1197" s="162">
        <v>1.17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199</v>
      </c>
      <c r="AH1197" s="147">
        <v>2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ht="20.399999999999999" outlineLevel="1" x14ac:dyDescent="0.25">
      <c r="A1198" s="154"/>
      <c r="B1198" s="155"/>
      <c r="C1198" s="192" t="s">
        <v>871</v>
      </c>
      <c r="D1198" s="161"/>
      <c r="E1198" s="162">
        <v>2.08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199</v>
      </c>
      <c r="AH1198" s="147">
        <v>2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ht="20.399999999999999" outlineLevel="1" x14ac:dyDescent="0.25">
      <c r="A1199" s="154"/>
      <c r="B1199" s="155"/>
      <c r="C1199" s="192" t="s">
        <v>872</v>
      </c>
      <c r="D1199" s="161"/>
      <c r="E1199" s="162">
        <v>1.17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199</v>
      </c>
      <c r="AH1199" s="147">
        <v>2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ht="20.399999999999999" outlineLevel="1" x14ac:dyDescent="0.25">
      <c r="A1200" s="154"/>
      <c r="B1200" s="155"/>
      <c r="C1200" s="192" t="s">
        <v>873</v>
      </c>
      <c r="D1200" s="161"/>
      <c r="E1200" s="162">
        <v>2.72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199</v>
      </c>
      <c r="AH1200" s="147">
        <v>2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5">
      <c r="A1201" s="154"/>
      <c r="B1201" s="155"/>
      <c r="C1201" s="193" t="s">
        <v>293</v>
      </c>
      <c r="D1201" s="163"/>
      <c r="E1201" s="164">
        <v>63.795000000000002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199</v>
      </c>
      <c r="AH1201" s="147">
        <v>3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5">
      <c r="A1202" s="154"/>
      <c r="B1202" s="155"/>
      <c r="C1202" s="191" t="s">
        <v>294</v>
      </c>
      <c r="D1202" s="161"/>
      <c r="E1202" s="162"/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199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5">
      <c r="A1203" s="154"/>
      <c r="B1203" s="155"/>
      <c r="C1203" s="190" t="s">
        <v>1036</v>
      </c>
      <c r="D1203" s="159"/>
      <c r="E1203" s="160">
        <v>63.795000000000002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199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5">
      <c r="A1204" s="174">
        <v>159</v>
      </c>
      <c r="B1204" s="175" t="s">
        <v>1037</v>
      </c>
      <c r="C1204" s="189" t="s">
        <v>1038</v>
      </c>
      <c r="D1204" s="176" t="s">
        <v>194</v>
      </c>
      <c r="E1204" s="177">
        <v>83.848500000000001</v>
      </c>
      <c r="F1204" s="178"/>
      <c r="G1204" s="179">
        <f>ROUND(E1204*F1204,2)</f>
        <v>0</v>
      </c>
      <c r="H1204" s="158"/>
      <c r="I1204" s="157">
        <f>ROUND(E1204*H1204,2)</f>
        <v>0</v>
      </c>
      <c r="J1204" s="158"/>
      <c r="K1204" s="157">
        <f>ROUND(E1204*J1204,2)</f>
        <v>0</v>
      </c>
      <c r="L1204" s="157">
        <v>21</v>
      </c>
      <c r="M1204" s="157">
        <f>G1204*(1+L1204/100)</f>
        <v>0</v>
      </c>
      <c r="N1204" s="157">
        <v>0</v>
      </c>
      <c r="O1204" s="157">
        <f>ROUND(E1204*N1204,2)</f>
        <v>0</v>
      </c>
      <c r="P1204" s="157">
        <v>8.6999999999999994E-2</v>
      </c>
      <c r="Q1204" s="157">
        <f>ROUND(E1204*P1204,2)</f>
        <v>7.29</v>
      </c>
      <c r="R1204" s="157"/>
      <c r="S1204" s="157" t="s">
        <v>195</v>
      </c>
      <c r="T1204" s="157" t="s">
        <v>195</v>
      </c>
      <c r="U1204" s="157">
        <v>0.25900000000000001</v>
      </c>
      <c r="V1204" s="157">
        <f>ROUND(E1204*U1204,2)</f>
        <v>21.72</v>
      </c>
      <c r="W1204" s="157"/>
      <c r="X1204" s="157" t="s">
        <v>196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197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5">
      <c r="A1205" s="154"/>
      <c r="B1205" s="155"/>
      <c r="C1205" s="190" t="s">
        <v>1039</v>
      </c>
      <c r="D1205" s="159"/>
      <c r="E1205" s="160">
        <v>1.17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199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5">
      <c r="A1206" s="154"/>
      <c r="B1206" s="155"/>
      <c r="C1206" s="190" t="s">
        <v>880</v>
      </c>
      <c r="D1206" s="159"/>
      <c r="E1206" s="160">
        <v>15.75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199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ht="20.399999999999999" outlineLevel="1" x14ac:dyDescent="0.25">
      <c r="A1207" s="154"/>
      <c r="B1207" s="155"/>
      <c r="C1207" s="190" t="s">
        <v>881</v>
      </c>
      <c r="D1207" s="159"/>
      <c r="E1207" s="160">
        <v>47.79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199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5">
      <c r="A1208" s="154"/>
      <c r="B1208" s="155"/>
      <c r="C1208" s="191" t="s">
        <v>284</v>
      </c>
      <c r="D1208" s="161"/>
      <c r="E1208" s="162"/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199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ht="20.399999999999999" outlineLevel="1" x14ac:dyDescent="0.25">
      <c r="A1209" s="154"/>
      <c r="B1209" s="155"/>
      <c r="C1209" s="192" t="s">
        <v>864</v>
      </c>
      <c r="D1209" s="161"/>
      <c r="E1209" s="162">
        <v>30.28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199</v>
      </c>
      <c r="AH1209" s="147">
        <v>2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ht="20.399999999999999" outlineLevel="1" x14ac:dyDescent="0.25">
      <c r="A1210" s="154"/>
      <c r="B1210" s="155"/>
      <c r="C1210" s="192" t="s">
        <v>865</v>
      </c>
      <c r="D1210" s="161"/>
      <c r="E1210" s="162">
        <v>10.545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199</v>
      </c>
      <c r="AH1210" s="147">
        <v>2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ht="20.399999999999999" outlineLevel="1" x14ac:dyDescent="0.25">
      <c r="A1211" s="154"/>
      <c r="B1211" s="155"/>
      <c r="C1211" s="192" t="s">
        <v>866</v>
      </c>
      <c r="D1211" s="161"/>
      <c r="E1211" s="162">
        <v>7.96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199</v>
      </c>
      <c r="AH1211" s="147">
        <v>2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ht="20.399999999999999" outlineLevel="1" x14ac:dyDescent="0.25">
      <c r="A1212" s="154"/>
      <c r="B1212" s="155"/>
      <c r="C1212" s="192" t="s">
        <v>867</v>
      </c>
      <c r="D1212" s="161"/>
      <c r="E1212" s="162">
        <v>1.43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199</v>
      </c>
      <c r="AH1212" s="147">
        <v>2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5">
      <c r="A1213" s="154"/>
      <c r="B1213" s="155"/>
      <c r="C1213" s="192" t="s">
        <v>868</v>
      </c>
      <c r="D1213" s="161"/>
      <c r="E1213" s="162">
        <v>1.7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199</v>
      </c>
      <c r="AH1213" s="147">
        <v>2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ht="20.399999999999999" outlineLevel="1" x14ac:dyDescent="0.25">
      <c r="A1214" s="154"/>
      <c r="B1214" s="155"/>
      <c r="C1214" s="192" t="s">
        <v>869</v>
      </c>
      <c r="D1214" s="161"/>
      <c r="E1214" s="162">
        <v>4.74</v>
      </c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199</v>
      </c>
      <c r="AH1214" s="147">
        <v>2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ht="20.399999999999999" outlineLevel="1" x14ac:dyDescent="0.25">
      <c r="A1215" s="154"/>
      <c r="B1215" s="155"/>
      <c r="C1215" s="192" t="s">
        <v>870</v>
      </c>
      <c r="D1215" s="161"/>
      <c r="E1215" s="162">
        <v>1.17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199</v>
      </c>
      <c r="AH1215" s="147">
        <v>2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ht="20.399999999999999" outlineLevel="1" x14ac:dyDescent="0.25">
      <c r="A1216" s="154"/>
      <c r="B1216" s="155"/>
      <c r="C1216" s="192" t="s">
        <v>871</v>
      </c>
      <c r="D1216" s="161"/>
      <c r="E1216" s="162">
        <v>2.08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199</v>
      </c>
      <c r="AH1216" s="147">
        <v>2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ht="20.399999999999999" outlineLevel="1" x14ac:dyDescent="0.25">
      <c r="A1217" s="154"/>
      <c r="B1217" s="155"/>
      <c r="C1217" s="192" t="s">
        <v>872</v>
      </c>
      <c r="D1217" s="161"/>
      <c r="E1217" s="162">
        <v>1.17</v>
      </c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199</v>
      </c>
      <c r="AH1217" s="147">
        <v>2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ht="20.399999999999999" outlineLevel="1" x14ac:dyDescent="0.25">
      <c r="A1218" s="154"/>
      <c r="B1218" s="155"/>
      <c r="C1218" s="192" t="s">
        <v>873</v>
      </c>
      <c r="D1218" s="161"/>
      <c r="E1218" s="162">
        <v>2.72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199</v>
      </c>
      <c r="AH1218" s="147">
        <v>2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5">
      <c r="A1219" s="154"/>
      <c r="B1219" s="155"/>
      <c r="C1219" s="193" t="s">
        <v>293</v>
      </c>
      <c r="D1219" s="163"/>
      <c r="E1219" s="164">
        <v>63.795000000000002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199</v>
      </c>
      <c r="AH1219" s="147">
        <v>3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5">
      <c r="A1220" s="154"/>
      <c r="B1220" s="155"/>
      <c r="C1220" s="191" t="s">
        <v>294</v>
      </c>
      <c r="D1220" s="161"/>
      <c r="E1220" s="162"/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199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5">
      <c r="A1221" s="154"/>
      <c r="B1221" s="155"/>
      <c r="C1221" s="190" t="s">
        <v>1040</v>
      </c>
      <c r="D1221" s="159"/>
      <c r="E1221" s="160">
        <v>19.138500000000001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199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5">
      <c r="A1222" s="174">
        <v>160</v>
      </c>
      <c r="B1222" s="175" t="s">
        <v>1041</v>
      </c>
      <c r="C1222" s="189" t="s">
        <v>1042</v>
      </c>
      <c r="D1222" s="176" t="s">
        <v>232</v>
      </c>
      <c r="E1222" s="177">
        <v>99.8</v>
      </c>
      <c r="F1222" s="178"/>
      <c r="G1222" s="179">
        <f>ROUND(E1222*F1222,2)</f>
        <v>0</v>
      </c>
      <c r="H1222" s="158"/>
      <c r="I1222" s="157">
        <f>ROUND(E1222*H1222,2)</f>
        <v>0</v>
      </c>
      <c r="J1222" s="158"/>
      <c r="K1222" s="157">
        <f>ROUND(E1222*J1222,2)</f>
        <v>0</v>
      </c>
      <c r="L1222" s="157">
        <v>21</v>
      </c>
      <c r="M1222" s="157">
        <f>G1222*(1+L1222/100)</f>
        <v>0</v>
      </c>
      <c r="N1222" s="157">
        <v>0</v>
      </c>
      <c r="O1222" s="157">
        <f>ROUND(E1222*N1222,2)</f>
        <v>0</v>
      </c>
      <c r="P1222" s="157">
        <v>8.2400000000000008E-3</v>
      </c>
      <c r="Q1222" s="157">
        <f>ROUND(E1222*P1222,2)</f>
        <v>0.82</v>
      </c>
      <c r="R1222" s="157"/>
      <c r="S1222" s="157" t="s">
        <v>195</v>
      </c>
      <c r="T1222" s="157" t="s">
        <v>195</v>
      </c>
      <c r="U1222" s="157">
        <v>0.09</v>
      </c>
      <c r="V1222" s="157">
        <f>ROUND(E1222*U1222,2)</f>
        <v>8.98</v>
      </c>
      <c r="W1222" s="157"/>
      <c r="X1222" s="157" t="s">
        <v>196</v>
      </c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197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5">
      <c r="A1223" s="154"/>
      <c r="B1223" s="155"/>
      <c r="C1223" s="190" t="s">
        <v>1043</v>
      </c>
      <c r="D1223" s="159"/>
      <c r="E1223" s="160">
        <v>5.4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199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ht="20.399999999999999" outlineLevel="1" x14ac:dyDescent="0.25">
      <c r="A1224" s="154"/>
      <c r="B1224" s="155"/>
      <c r="C1224" s="190" t="s">
        <v>1044</v>
      </c>
      <c r="D1224" s="159"/>
      <c r="E1224" s="160">
        <v>46.7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57"/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199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5">
      <c r="A1225" s="154"/>
      <c r="B1225" s="155"/>
      <c r="C1225" s="190" t="s">
        <v>1045</v>
      </c>
      <c r="D1225" s="159"/>
      <c r="E1225" s="160">
        <v>47.7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199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25">
      <c r="A1226" s="174">
        <v>161</v>
      </c>
      <c r="B1226" s="175" t="s">
        <v>1046</v>
      </c>
      <c r="C1226" s="189" t="s">
        <v>1047</v>
      </c>
      <c r="D1226" s="176" t="s">
        <v>194</v>
      </c>
      <c r="E1226" s="177">
        <v>11.79</v>
      </c>
      <c r="F1226" s="178"/>
      <c r="G1226" s="179">
        <f>ROUND(E1226*F1226,2)</f>
        <v>0</v>
      </c>
      <c r="H1226" s="158"/>
      <c r="I1226" s="157">
        <f>ROUND(E1226*H1226,2)</f>
        <v>0</v>
      </c>
      <c r="J1226" s="158"/>
      <c r="K1226" s="157">
        <f>ROUND(E1226*J1226,2)</f>
        <v>0</v>
      </c>
      <c r="L1226" s="157">
        <v>21</v>
      </c>
      <c r="M1226" s="157">
        <f>G1226*(1+L1226/100)</f>
        <v>0</v>
      </c>
      <c r="N1226" s="157">
        <v>0</v>
      </c>
      <c r="O1226" s="157">
        <f>ROUND(E1226*N1226,2)</f>
        <v>0</v>
      </c>
      <c r="P1226" s="157">
        <v>5.5E-2</v>
      </c>
      <c r="Q1226" s="157">
        <f>ROUND(E1226*P1226,2)</f>
        <v>0.65</v>
      </c>
      <c r="R1226" s="157"/>
      <c r="S1226" s="157" t="s">
        <v>195</v>
      </c>
      <c r="T1226" s="157" t="s">
        <v>195</v>
      </c>
      <c r="U1226" s="157">
        <v>0.42499999999999999</v>
      </c>
      <c r="V1226" s="157">
        <f>ROUND(E1226*U1226,2)</f>
        <v>5.01</v>
      </c>
      <c r="W1226" s="157"/>
      <c r="X1226" s="157" t="s">
        <v>196</v>
      </c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197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5">
      <c r="A1227" s="154"/>
      <c r="B1227" s="155"/>
      <c r="C1227" s="190" t="s">
        <v>356</v>
      </c>
      <c r="D1227" s="159"/>
      <c r="E1227" s="160">
        <v>1.89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199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25">
      <c r="A1228" s="154"/>
      <c r="B1228" s="155"/>
      <c r="C1228" s="190" t="s">
        <v>357</v>
      </c>
      <c r="D1228" s="159"/>
      <c r="E1228" s="160">
        <v>1.89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57"/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199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5">
      <c r="A1229" s="154"/>
      <c r="B1229" s="155"/>
      <c r="C1229" s="190" t="s">
        <v>358</v>
      </c>
      <c r="D1229" s="159"/>
      <c r="E1229" s="160">
        <v>1.665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57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199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5">
      <c r="A1230" s="154"/>
      <c r="B1230" s="155"/>
      <c r="C1230" s="190" t="s">
        <v>359</v>
      </c>
      <c r="D1230" s="159"/>
      <c r="E1230" s="160">
        <v>1.71</v>
      </c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57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199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5">
      <c r="A1231" s="154"/>
      <c r="B1231" s="155"/>
      <c r="C1231" s="190" t="s">
        <v>360</v>
      </c>
      <c r="D1231" s="159"/>
      <c r="E1231" s="160">
        <v>0.85499999999999998</v>
      </c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199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5">
      <c r="A1232" s="154"/>
      <c r="B1232" s="155"/>
      <c r="C1232" s="190" t="s">
        <v>361</v>
      </c>
      <c r="D1232" s="159"/>
      <c r="E1232" s="160">
        <v>3.78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199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5">
      <c r="A1233" s="174">
        <v>162</v>
      </c>
      <c r="B1233" s="175" t="s">
        <v>1048</v>
      </c>
      <c r="C1233" s="189" t="s">
        <v>1049</v>
      </c>
      <c r="D1233" s="176" t="s">
        <v>239</v>
      </c>
      <c r="E1233" s="177">
        <v>11</v>
      </c>
      <c r="F1233" s="178"/>
      <c r="G1233" s="179">
        <f>ROUND(E1233*F1233,2)</f>
        <v>0</v>
      </c>
      <c r="H1233" s="158"/>
      <c r="I1233" s="157">
        <f>ROUND(E1233*H1233,2)</f>
        <v>0</v>
      </c>
      <c r="J1233" s="158"/>
      <c r="K1233" s="157">
        <f>ROUND(E1233*J1233,2)</f>
        <v>0</v>
      </c>
      <c r="L1233" s="157">
        <v>21</v>
      </c>
      <c r="M1233" s="157">
        <f>G1233*(1+L1233/100)</f>
        <v>0</v>
      </c>
      <c r="N1233" s="157">
        <v>0</v>
      </c>
      <c r="O1233" s="157">
        <f>ROUND(E1233*N1233,2)</f>
        <v>0</v>
      </c>
      <c r="P1233" s="157">
        <v>0</v>
      </c>
      <c r="Q1233" s="157">
        <f>ROUND(E1233*P1233,2)</f>
        <v>0</v>
      </c>
      <c r="R1233" s="157"/>
      <c r="S1233" s="157" t="s">
        <v>195</v>
      </c>
      <c r="T1233" s="157" t="s">
        <v>195</v>
      </c>
      <c r="U1233" s="157">
        <v>0.03</v>
      </c>
      <c r="V1233" s="157">
        <f>ROUND(E1233*U1233,2)</f>
        <v>0.33</v>
      </c>
      <c r="W1233" s="157"/>
      <c r="X1233" s="157" t="s">
        <v>196</v>
      </c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197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5">
      <c r="A1234" s="154"/>
      <c r="B1234" s="155"/>
      <c r="C1234" s="190" t="s">
        <v>1050</v>
      </c>
      <c r="D1234" s="159"/>
      <c r="E1234" s="160">
        <v>11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57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199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5">
      <c r="A1235" s="174">
        <v>163</v>
      </c>
      <c r="B1235" s="175" t="s">
        <v>1051</v>
      </c>
      <c r="C1235" s="189" t="s">
        <v>1052</v>
      </c>
      <c r="D1235" s="176" t="s">
        <v>239</v>
      </c>
      <c r="E1235" s="177">
        <v>11</v>
      </c>
      <c r="F1235" s="178"/>
      <c r="G1235" s="179">
        <f>ROUND(E1235*F1235,2)</f>
        <v>0</v>
      </c>
      <c r="H1235" s="158"/>
      <c r="I1235" s="157">
        <f>ROUND(E1235*H1235,2)</f>
        <v>0</v>
      </c>
      <c r="J1235" s="158"/>
      <c r="K1235" s="157">
        <f>ROUND(E1235*J1235,2)</f>
        <v>0</v>
      </c>
      <c r="L1235" s="157">
        <v>21</v>
      </c>
      <c r="M1235" s="157">
        <f>G1235*(1+L1235/100)</f>
        <v>0</v>
      </c>
      <c r="N1235" s="157">
        <v>0</v>
      </c>
      <c r="O1235" s="157">
        <f>ROUND(E1235*N1235,2)</f>
        <v>0</v>
      </c>
      <c r="P1235" s="157">
        <v>0</v>
      </c>
      <c r="Q1235" s="157">
        <f>ROUND(E1235*P1235,2)</f>
        <v>0</v>
      </c>
      <c r="R1235" s="157"/>
      <c r="S1235" s="157" t="s">
        <v>195</v>
      </c>
      <c r="T1235" s="157" t="s">
        <v>195</v>
      </c>
      <c r="U1235" s="157">
        <v>0.05</v>
      </c>
      <c r="V1235" s="157">
        <f>ROUND(E1235*U1235,2)</f>
        <v>0.55000000000000004</v>
      </c>
      <c r="W1235" s="157"/>
      <c r="X1235" s="157" t="s">
        <v>196</v>
      </c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197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5">
      <c r="A1236" s="154"/>
      <c r="B1236" s="155"/>
      <c r="C1236" s="190" t="s">
        <v>1053</v>
      </c>
      <c r="D1236" s="159"/>
      <c r="E1236" s="160">
        <v>3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199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5">
      <c r="A1237" s="154"/>
      <c r="B1237" s="155"/>
      <c r="C1237" s="190" t="s">
        <v>1054</v>
      </c>
      <c r="D1237" s="159"/>
      <c r="E1237" s="160">
        <v>8</v>
      </c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57"/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199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5">
      <c r="A1238" s="174">
        <v>164</v>
      </c>
      <c r="B1238" s="175" t="s">
        <v>1055</v>
      </c>
      <c r="C1238" s="189" t="s">
        <v>1056</v>
      </c>
      <c r="D1238" s="176" t="s">
        <v>194</v>
      </c>
      <c r="E1238" s="177">
        <v>8.91</v>
      </c>
      <c r="F1238" s="178"/>
      <c r="G1238" s="179">
        <f>ROUND(E1238*F1238,2)</f>
        <v>0</v>
      </c>
      <c r="H1238" s="158"/>
      <c r="I1238" s="157">
        <f>ROUND(E1238*H1238,2)</f>
        <v>0</v>
      </c>
      <c r="J1238" s="158"/>
      <c r="K1238" s="157">
        <f>ROUND(E1238*J1238,2)</f>
        <v>0</v>
      </c>
      <c r="L1238" s="157">
        <v>21</v>
      </c>
      <c r="M1238" s="157">
        <f>G1238*(1+L1238/100)</f>
        <v>0</v>
      </c>
      <c r="N1238" s="157">
        <v>2.1900000000000001E-3</v>
      </c>
      <c r="O1238" s="157">
        <f>ROUND(E1238*N1238,2)</f>
        <v>0.02</v>
      </c>
      <c r="P1238" s="157">
        <v>4.1000000000000002E-2</v>
      </c>
      <c r="Q1238" s="157">
        <f>ROUND(E1238*P1238,2)</f>
        <v>0.37</v>
      </c>
      <c r="R1238" s="157"/>
      <c r="S1238" s="157" t="s">
        <v>195</v>
      </c>
      <c r="T1238" s="157" t="s">
        <v>195</v>
      </c>
      <c r="U1238" s="157">
        <v>0.52</v>
      </c>
      <c r="V1238" s="157">
        <f>ROUND(E1238*U1238,2)</f>
        <v>4.63</v>
      </c>
      <c r="W1238" s="157"/>
      <c r="X1238" s="157" t="s">
        <v>196</v>
      </c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197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5">
      <c r="A1239" s="154"/>
      <c r="B1239" s="155"/>
      <c r="C1239" s="190" t="s">
        <v>1057</v>
      </c>
      <c r="D1239" s="159"/>
      <c r="E1239" s="160">
        <v>8.91</v>
      </c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57"/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199</v>
      </c>
      <c r="AH1239" s="147">
        <v>0</v>
      </c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5">
      <c r="A1240" s="174">
        <v>165</v>
      </c>
      <c r="B1240" s="175" t="s">
        <v>1058</v>
      </c>
      <c r="C1240" s="189" t="s">
        <v>1059</v>
      </c>
      <c r="D1240" s="176" t="s">
        <v>239</v>
      </c>
      <c r="E1240" s="177">
        <v>4</v>
      </c>
      <c r="F1240" s="178"/>
      <c r="G1240" s="179">
        <f>ROUND(E1240*F1240,2)</f>
        <v>0</v>
      </c>
      <c r="H1240" s="158"/>
      <c r="I1240" s="157">
        <f>ROUND(E1240*H1240,2)</f>
        <v>0</v>
      </c>
      <c r="J1240" s="158"/>
      <c r="K1240" s="157">
        <f>ROUND(E1240*J1240,2)</f>
        <v>0</v>
      </c>
      <c r="L1240" s="157">
        <v>21</v>
      </c>
      <c r="M1240" s="157">
        <f>G1240*(1+L1240/100)</f>
        <v>0</v>
      </c>
      <c r="N1240" s="157">
        <v>0</v>
      </c>
      <c r="O1240" s="157">
        <f>ROUND(E1240*N1240,2)</f>
        <v>0</v>
      </c>
      <c r="P1240" s="157">
        <v>0</v>
      </c>
      <c r="Q1240" s="157">
        <f>ROUND(E1240*P1240,2)</f>
        <v>0</v>
      </c>
      <c r="R1240" s="157"/>
      <c r="S1240" s="157" t="s">
        <v>195</v>
      </c>
      <c r="T1240" s="157" t="s">
        <v>195</v>
      </c>
      <c r="U1240" s="157">
        <v>0.06</v>
      </c>
      <c r="V1240" s="157">
        <f>ROUND(E1240*U1240,2)</f>
        <v>0.24</v>
      </c>
      <c r="W1240" s="157"/>
      <c r="X1240" s="157" t="s">
        <v>196</v>
      </c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197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5">
      <c r="A1241" s="154"/>
      <c r="B1241" s="155"/>
      <c r="C1241" s="190" t="s">
        <v>1060</v>
      </c>
      <c r="D1241" s="159"/>
      <c r="E1241" s="160">
        <v>4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199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5">
      <c r="A1242" s="174">
        <v>166</v>
      </c>
      <c r="B1242" s="175" t="s">
        <v>1061</v>
      </c>
      <c r="C1242" s="189" t="s">
        <v>1062</v>
      </c>
      <c r="D1242" s="176" t="s">
        <v>239</v>
      </c>
      <c r="E1242" s="177">
        <v>2</v>
      </c>
      <c r="F1242" s="178"/>
      <c r="G1242" s="179">
        <f>ROUND(E1242*F1242,2)</f>
        <v>0</v>
      </c>
      <c r="H1242" s="158"/>
      <c r="I1242" s="157">
        <f>ROUND(E1242*H1242,2)</f>
        <v>0</v>
      </c>
      <c r="J1242" s="158"/>
      <c r="K1242" s="157">
        <f>ROUND(E1242*J1242,2)</f>
        <v>0</v>
      </c>
      <c r="L1242" s="157">
        <v>21</v>
      </c>
      <c r="M1242" s="157">
        <f>G1242*(1+L1242/100)</f>
        <v>0</v>
      </c>
      <c r="N1242" s="157">
        <v>0</v>
      </c>
      <c r="O1242" s="157">
        <f>ROUND(E1242*N1242,2)</f>
        <v>0</v>
      </c>
      <c r="P1242" s="157">
        <v>0</v>
      </c>
      <c r="Q1242" s="157">
        <f>ROUND(E1242*P1242,2)</f>
        <v>0</v>
      </c>
      <c r="R1242" s="157"/>
      <c r="S1242" s="157" t="s">
        <v>195</v>
      </c>
      <c r="T1242" s="157" t="s">
        <v>195</v>
      </c>
      <c r="U1242" s="157">
        <v>0.08</v>
      </c>
      <c r="V1242" s="157">
        <f>ROUND(E1242*U1242,2)</f>
        <v>0.16</v>
      </c>
      <c r="W1242" s="157"/>
      <c r="X1242" s="157" t="s">
        <v>196</v>
      </c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197</v>
      </c>
      <c r="AH1242" s="147"/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5">
      <c r="A1243" s="154"/>
      <c r="B1243" s="155"/>
      <c r="C1243" s="190" t="s">
        <v>1063</v>
      </c>
      <c r="D1243" s="159"/>
      <c r="E1243" s="160">
        <v>2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199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5">
      <c r="A1244" s="174">
        <v>167</v>
      </c>
      <c r="B1244" s="175" t="s">
        <v>1064</v>
      </c>
      <c r="C1244" s="189" t="s">
        <v>1065</v>
      </c>
      <c r="D1244" s="176" t="s">
        <v>239</v>
      </c>
      <c r="E1244" s="177">
        <v>3</v>
      </c>
      <c r="F1244" s="178"/>
      <c r="G1244" s="179">
        <f>ROUND(E1244*F1244,2)</f>
        <v>0</v>
      </c>
      <c r="H1244" s="158"/>
      <c r="I1244" s="157">
        <f>ROUND(E1244*H1244,2)</f>
        <v>0</v>
      </c>
      <c r="J1244" s="158"/>
      <c r="K1244" s="157">
        <f>ROUND(E1244*J1244,2)</f>
        <v>0</v>
      </c>
      <c r="L1244" s="157">
        <v>21</v>
      </c>
      <c r="M1244" s="157">
        <f>G1244*(1+L1244/100)</f>
        <v>0</v>
      </c>
      <c r="N1244" s="157">
        <v>0</v>
      </c>
      <c r="O1244" s="157">
        <f>ROUND(E1244*N1244,2)</f>
        <v>0</v>
      </c>
      <c r="P1244" s="157">
        <v>0</v>
      </c>
      <c r="Q1244" s="157">
        <f>ROUND(E1244*P1244,2)</f>
        <v>0</v>
      </c>
      <c r="R1244" s="157"/>
      <c r="S1244" s="157" t="s">
        <v>195</v>
      </c>
      <c r="T1244" s="157" t="s">
        <v>195</v>
      </c>
      <c r="U1244" s="157">
        <v>0.14000000000000001</v>
      </c>
      <c r="V1244" s="157">
        <f>ROUND(E1244*U1244,2)</f>
        <v>0.42</v>
      </c>
      <c r="W1244" s="157"/>
      <c r="X1244" s="157" t="s">
        <v>196</v>
      </c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197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5">
      <c r="A1245" s="154"/>
      <c r="B1245" s="155"/>
      <c r="C1245" s="190" t="s">
        <v>1066</v>
      </c>
      <c r="D1245" s="159"/>
      <c r="E1245" s="160">
        <v>3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57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199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5">
      <c r="A1246" s="174">
        <v>168</v>
      </c>
      <c r="B1246" s="175" t="s">
        <v>1067</v>
      </c>
      <c r="C1246" s="189" t="s">
        <v>1068</v>
      </c>
      <c r="D1246" s="176" t="s">
        <v>194</v>
      </c>
      <c r="E1246" s="177">
        <v>1.9350000000000001</v>
      </c>
      <c r="F1246" s="178"/>
      <c r="G1246" s="179">
        <f>ROUND(E1246*F1246,2)</f>
        <v>0</v>
      </c>
      <c r="H1246" s="158"/>
      <c r="I1246" s="157">
        <f>ROUND(E1246*H1246,2)</f>
        <v>0</v>
      </c>
      <c r="J1246" s="158"/>
      <c r="K1246" s="157">
        <f>ROUND(E1246*J1246,2)</f>
        <v>0</v>
      </c>
      <c r="L1246" s="157">
        <v>21</v>
      </c>
      <c r="M1246" s="157">
        <f>G1246*(1+L1246/100)</f>
        <v>0</v>
      </c>
      <c r="N1246" s="157">
        <v>3.0400000000000002E-3</v>
      </c>
      <c r="O1246" s="157">
        <f>ROUND(E1246*N1246,2)</f>
        <v>0.01</v>
      </c>
      <c r="P1246" s="157">
        <v>6.5000000000000002E-2</v>
      </c>
      <c r="Q1246" s="157">
        <f>ROUND(E1246*P1246,2)</f>
        <v>0.13</v>
      </c>
      <c r="R1246" s="157"/>
      <c r="S1246" s="157" t="s">
        <v>195</v>
      </c>
      <c r="T1246" s="157" t="s">
        <v>195</v>
      </c>
      <c r="U1246" s="157">
        <v>0.91300000000000003</v>
      </c>
      <c r="V1246" s="157">
        <f>ROUND(E1246*U1246,2)</f>
        <v>1.77</v>
      </c>
      <c r="W1246" s="157"/>
      <c r="X1246" s="157" t="s">
        <v>196</v>
      </c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197</v>
      </c>
      <c r="AH1246" s="147"/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25">
      <c r="A1247" s="154"/>
      <c r="B1247" s="155"/>
      <c r="C1247" s="190" t="s">
        <v>1069</v>
      </c>
      <c r="D1247" s="159"/>
      <c r="E1247" s="160">
        <v>0.72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199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5">
      <c r="A1248" s="154"/>
      <c r="B1248" s="155"/>
      <c r="C1248" s="190" t="s">
        <v>1070</v>
      </c>
      <c r="D1248" s="159"/>
      <c r="E1248" s="160">
        <v>0.67500000000000004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199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5">
      <c r="A1249" s="154"/>
      <c r="B1249" s="155"/>
      <c r="C1249" s="190" t="s">
        <v>1071</v>
      </c>
      <c r="D1249" s="159"/>
      <c r="E1249" s="160">
        <v>0.54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199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25">
      <c r="A1250" s="174">
        <v>169</v>
      </c>
      <c r="B1250" s="175" t="s">
        <v>1072</v>
      </c>
      <c r="C1250" s="189" t="s">
        <v>1073</v>
      </c>
      <c r="D1250" s="176" t="s">
        <v>194</v>
      </c>
      <c r="E1250" s="177">
        <v>22</v>
      </c>
      <c r="F1250" s="178"/>
      <c r="G1250" s="179">
        <f>ROUND(E1250*F1250,2)</f>
        <v>0</v>
      </c>
      <c r="H1250" s="158"/>
      <c r="I1250" s="157">
        <f>ROUND(E1250*H1250,2)</f>
        <v>0</v>
      </c>
      <c r="J1250" s="158"/>
      <c r="K1250" s="157">
        <f>ROUND(E1250*J1250,2)</f>
        <v>0</v>
      </c>
      <c r="L1250" s="157">
        <v>21</v>
      </c>
      <c r="M1250" s="157">
        <f>G1250*(1+L1250/100)</f>
        <v>0</v>
      </c>
      <c r="N1250" s="157">
        <v>1.17E-3</v>
      </c>
      <c r="O1250" s="157">
        <f>ROUND(E1250*N1250,2)</f>
        <v>0.03</v>
      </c>
      <c r="P1250" s="157">
        <v>7.5999999999999998E-2</v>
      </c>
      <c r="Q1250" s="157">
        <f>ROUND(E1250*P1250,2)</f>
        <v>1.67</v>
      </c>
      <c r="R1250" s="157"/>
      <c r="S1250" s="157" t="s">
        <v>195</v>
      </c>
      <c r="T1250" s="157" t="s">
        <v>195</v>
      </c>
      <c r="U1250" s="157">
        <v>0.93899999999999995</v>
      </c>
      <c r="V1250" s="157">
        <f>ROUND(E1250*U1250,2)</f>
        <v>20.66</v>
      </c>
      <c r="W1250" s="157"/>
      <c r="X1250" s="157" t="s">
        <v>196</v>
      </c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197</v>
      </c>
      <c r="AH1250" s="147"/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25">
      <c r="A1251" s="154"/>
      <c r="B1251" s="155"/>
      <c r="C1251" s="190" t="s">
        <v>1074</v>
      </c>
      <c r="D1251" s="159"/>
      <c r="E1251" s="160">
        <v>6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199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5">
      <c r="A1252" s="154"/>
      <c r="B1252" s="155"/>
      <c r="C1252" s="190" t="s">
        <v>1075</v>
      </c>
      <c r="D1252" s="159"/>
      <c r="E1252" s="160">
        <v>16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199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5">
      <c r="A1253" s="174">
        <v>170</v>
      </c>
      <c r="B1253" s="175" t="s">
        <v>1076</v>
      </c>
      <c r="C1253" s="189" t="s">
        <v>1077</v>
      </c>
      <c r="D1253" s="176" t="s">
        <v>194</v>
      </c>
      <c r="E1253" s="177">
        <v>6.81</v>
      </c>
      <c r="F1253" s="178"/>
      <c r="G1253" s="179">
        <f>ROUND(E1253*F1253,2)</f>
        <v>0</v>
      </c>
      <c r="H1253" s="158"/>
      <c r="I1253" s="157">
        <f>ROUND(E1253*H1253,2)</f>
        <v>0</v>
      </c>
      <c r="J1253" s="158"/>
      <c r="K1253" s="157">
        <f>ROUND(E1253*J1253,2)</f>
        <v>0</v>
      </c>
      <c r="L1253" s="157">
        <v>21</v>
      </c>
      <c r="M1253" s="157">
        <f>G1253*(1+L1253/100)</f>
        <v>0</v>
      </c>
      <c r="N1253" s="157">
        <v>1E-3</v>
      </c>
      <c r="O1253" s="157">
        <f>ROUND(E1253*N1253,2)</f>
        <v>0.01</v>
      </c>
      <c r="P1253" s="157">
        <v>6.3E-2</v>
      </c>
      <c r="Q1253" s="157">
        <f>ROUND(E1253*P1253,2)</f>
        <v>0.43</v>
      </c>
      <c r="R1253" s="157"/>
      <c r="S1253" s="157" t="s">
        <v>195</v>
      </c>
      <c r="T1253" s="157" t="s">
        <v>195</v>
      </c>
      <c r="U1253" s="157">
        <v>0.71799999999999997</v>
      </c>
      <c r="V1253" s="157">
        <f>ROUND(E1253*U1253,2)</f>
        <v>4.8899999999999997</v>
      </c>
      <c r="W1253" s="157"/>
      <c r="X1253" s="157" t="s">
        <v>196</v>
      </c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197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5">
      <c r="A1254" s="154"/>
      <c r="B1254" s="155"/>
      <c r="C1254" s="190" t="s">
        <v>1078</v>
      </c>
      <c r="D1254" s="159"/>
      <c r="E1254" s="160">
        <v>6.81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199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1" x14ac:dyDescent="0.25">
      <c r="A1255" s="174">
        <v>171</v>
      </c>
      <c r="B1255" s="175" t="s">
        <v>1079</v>
      </c>
      <c r="C1255" s="189" t="s">
        <v>1080</v>
      </c>
      <c r="D1255" s="176" t="s">
        <v>194</v>
      </c>
      <c r="E1255" s="177">
        <v>35.1</v>
      </c>
      <c r="F1255" s="178"/>
      <c r="G1255" s="179">
        <f>ROUND(E1255*F1255,2)</f>
        <v>0</v>
      </c>
      <c r="H1255" s="158"/>
      <c r="I1255" s="157">
        <f>ROUND(E1255*H1255,2)</f>
        <v>0</v>
      </c>
      <c r="J1255" s="158"/>
      <c r="K1255" s="157">
        <f>ROUND(E1255*J1255,2)</f>
        <v>0</v>
      </c>
      <c r="L1255" s="157">
        <v>21</v>
      </c>
      <c r="M1255" s="157">
        <f>G1255*(1+L1255/100)</f>
        <v>0</v>
      </c>
      <c r="N1255" s="157">
        <v>4.8999999999999998E-4</v>
      </c>
      <c r="O1255" s="157">
        <f>ROUND(E1255*N1255,2)</f>
        <v>0.02</v>
      </c>
      <c r="P1255" s="157">
        <v>1.9E-2</v>
      </c>
      <c r="Q1255" s="157">
        <f>ROUND(E1255*P1255,2)</f>
        <v>0.67</v>
      </c>
      <c r="R1255" s="157"/>
      <c r="S1255" s="157" t="s">
        <v>195</v>
      </c>
      <c r="T1255" s="157" t="s">
        <v>195</v>
      </c>
      <c r="U1255" s="157">
        <v>0.33900000000000002</v>
      </c>
      <c r="V1255" s="157">
        <f>ROUND(E1255*U1255,2)</f>
        <v>11.9</v>
      </c>
      <c r="W1255" s="157"/>
      <c r="X1255" s="157" t="s">
        <v>196</v>
      </c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197</v>
      </c>
      <c r="AH1255" s="147"/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5">
      <c r="A1256" s="154"/>
      <c r="B1256" s="155"/>
      <c r="C1256" s="190" t="s">
        <v>1081</v>
      </c>
      <c r="D1256" s="159"/>
      <c r="E1256" s="160">
        <v>35.1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199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5">
      <c r="A1257" s="174">
        <v>172</v>
      </c>
      <c r="B1257" s="175" t="s">
        <v>1082</v>
      </c>
      <c r="C1257" s="189" t="s">
        <v>1083</v>
      </c>
      <c r="D1257" s="176" t="s">
        <v>232</v>
      </c>
      <c r="E1257" s="177">
        <v>12.9</v>
      </c>
      <c r="F1257" s="178"/>
      <c r="G1257" s="179">
        <f>ROUND(E1257*F1257,2)</f>
        <v>0</v>
      </c>
      <c r="H1257" s="158"/>
      <c r="I1257" s="157">
        <f>ROUND(E1257*H1257,2)</f>
        <v>0</v>
      </c>
      <c r="J1257" s="158"/>
      <c r="K1257" s="157">
        <f>ROUND(E1257*J1257,2)</f>
        <v>0</v>
      </c>
      <c r="L1257" s="157">
        <v>21</v>
      </c>
      <c r="M1257" s="157">
        <f>G1257*(1+L1257/100)</f>
        <v>0</v>
      </c>
      <c r="N1257" s="157">
        <v>0</v>
      </c>
      <c r="O1257" s="157">
        <f>ROUND(E1257*N1257,2)</f>
        <v>0</v>
      </c>
      <c r="P1257" s="157">
        <v>1.507E-2</v>
      </c>
      <c r="Q1257" s="157">
        <f>ROUND(E1257*P1257,2)</f>
        <v>0.19</v>
      </c>
      <c r="R1257" s="157"/>
      <c r="S1257" s="157" t="s">
        <v>195</v>
      </c>
      <c r="T1257" s="157" t="s">
        <v>195</v>
      </c>
      <c r="U1257" s="157">
        <v>0.11</v>
      </c>
      <c r="V1257" s="157">
        <f>ROUND(E1257*U1257,2)</f>
        <v>1.42</v>
      </c>
      <c r="W1257" s="157"/>
      <c r="X1257" s="157" t="s">
        <v>196</v>
      </c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197</v>
      </c>
      <c r="AH1257" s="147"/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5">
      <c r="A1258" s="154"/>
      <c r="B1258" s="155"/>
      <c r="C1258" s="190" t="s">
        <v>1084</v>
      </c>
      <c r="D1258" s="159"/>
      <c r="E1258" s="160">
        <v>1.2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199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5">
      <c r="A1259" s="154"/>
      <c r="B1259" s="155"/>
      <c r="C1259" s="190" t="s">
        <v>1085</v>
      </c>
      <c r="D1259" s="159"/>
      <c r="E1259" s="160">
        <v>0.9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199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5">
      <c r="A1260" s="154"/>
      <c r="B1260" s="155"/>
      <c r="C1260" s="190" t="s">
        <v>1085</v>
      </c>
      <c r="D1260" s="159"/>
      <c r="E1260" s="160">
        <v>0.9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199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25">
      <c r="A1261" s="154"/>
      <c r="B1261" s="155"/>
      <c r="C1261" s="190" t="s">
        <v>1086</v>
      </c>
      <c r="D1261" s="159"/>
      <c r="E1261" s="160">
        <v>9.9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199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1" x14ac:dyDescent="0.25">
      <c r="A1262" s="174">
        <v>173</v>
      </c>
      <c r="B1262" s="175" t="s">
        <v>1087</v>
      </c>
      <c r="C1262" s="189" t="s">
        <v>1088</v>
      </c>
      <c r="D1262" s="176" t="s">
        <v>232</v>
      </c>
      <c r="E1262" s="177">
        <v>0.9</v>
      </c>
      <c r="F1262" s="178"/>
      <c r="G1262" s="179">
        <f>ROUND(E1262*F1262,2)</f>
        <v>0</v>
      </c>
      <c r="H1262" s="158"/>
      <c r="I1262" s="157">
        <f>ROUND(E1262*H1262,2)</f>
        <v>0</v>
      </c>
      <c r="J1262" s="158"/>
      <c r="K1262" s="157">
        <f>ROUND(E1262*J1262,2)</f>
        <v>0</v>
      </c>
      <c r="L1262" s="157">
        <v>21</v>
      </c>
      <c r="M1262" s="157">
        <f>G1262*(1+L1262/100)</f>
        <v>0</v>
      </c>
      <c r="N1262" s="157">
        <v>0</v>
      </c>
      <c r="O1262" s="157">
        <f>ROUND(E1262*N1262,2)</f>
        <v>0</v>
      </c>
      <c r="P1262" s="157">
        <v>3.6170000000000001E-2</v>
      </c>
      <c r="Q1262" s="157">
        <f>ROUND(E1262*P1262,2)</f>
        <v>0.03</v>
      </c>
      <c r="R1262" s="157"/>
      <c r="S1262" s="157" t="s">
        <v>195</v>
      </c>
      <c r="T1262" s="157" t="s">
        <v>195</v>
      </c>
      <c r="U1262" s="157">
        <v>4</v>
      </c>
      <c r="V1262" s="157">
        <f>ROUND(E1262*U1262,2)</f>
        <v>3.6</v>
      </c>
      <c r="W1262" s="157"/>
      <c r="X1262" s="157" t="s">
        <v>196</v>
      </c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197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5">
      <c r="A1263" s="154"/>
      <c r="B1263" s="155"/>
      <c r="C1263" s="190" t="s">
        <v>1089</v>
      </c>
      <c r="D1263" s="159"/>
      <c r="E1263" s="160">
        <v>0.45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199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5">
      <c r="A1264" s="154"/>
      <c r="B1264" s="155"/>
      <c r="C1264" s="190" t="s">
        <v>1090</v>
      </c>
      <c r="D1264" s="159"/>
      <c r="E1264" s="160">
        <v>0.45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199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5">
      <c r="A1265" s="174">
        <v>174</v>
      </c>
      <c r="B1265" s="175" t="s">
        <v>1091</v>
      </c>
      <c r="C1265" s="189" t="s">
        <v>1092</v>
      </c>
      <c r="D1265" s="176" t="s">
        <v>206</v>
      </c>
      <c r="E1265" s="177">
        <v>2.7</v>
      </c>
      <c r="F1265" s="178"/>
      <c r="G1265" s="179">
        <f>ROUND(E1265*F1265,2)</f>
        <v>0</v>
      </c>
      <c r="H1265" s="158"/>
      <c r="I1265" s="157">
        <f>ROUND(E1265*H1265,2)</f>
        <v>0</v>
      </c>
      <c r="J1265" s="158"/>
      <c r="K1265" s="157">
        <f>ROUND(E1265*J1265,2)</f>
        <v>0</v>
      </c>
      <c r="L1265" s="157">
        <v>21</v>
      </c>
      <c r="M1265" s="157">
        <f>G1265*(1+L1265/100)</f>
        <v>0</v>
      </c>
      <c r="N1265" s="157">
        <v>1.82E-3</v>
      </c>
      <c r="O1265" s="157">
        <f>ROUND(E1265*N1265,2)</f>
        <v>0</v>
      </c>
      <c r="P1265" s="157">
        <v>1.8</v>
      </c>
      <c r="Q1265" s="157">
        <f>ROUND(E1265*P1265,2)</f>
        <v>4.8600000000000003</v>
      </c>
      <c r="R1265" s="157"/>
      <c r="S1265" s="157" t="s">
        <v>195</v>
      </c>
      <c r="T1265" s="157" t="s">
        <v>195</v>
      </c>
      <c r="U1265" s="157">
        <v>5.7960000000000003</v>
      </c>
      <c r="V1265" s="157">
        <f>ROUND(E1265*U1265,2)</f>
        <v>15.65</v>
      </c>
      <c r="W1265" s="157"/>
      <c r="X1265" s="157" t="s">
        <v>196</v>
      </c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197</v>
      </c>
      <c r="AH1265" s="147"/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5">
      <c r="A1266" s="154"/>
      <c r="B1266" s="155"/>
      <c r="C1266" s="190" t="s">
        <v>1093</v>
      </c>
      <c r="D1266" s="159"/>
      <c r="E1266" s="160">
        <v>0.28349999999999997</v>
      </c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199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5">
      <c r="A1267" s="154"/>
      <c r="B1267" s="155"/>
      <c r="C1267" s="190" t="s">
        <v>1094</v>
      </c>
      <c r="D1267" s="159"/>
      <c r="E1267" s="160">
        <v>1.1339999999999999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199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5">
      <c r="A1268" s="154"/>
      <c r="B1268" s="155"/>
      <c r="C1268" s="190" t="s">
        <v>1095</v>
      </c>
      <c r="D1268" s="159"/>
      <c r="E1268" s="160">
        <v>1.2825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199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5">
      <c r="A1269" s="174">
        <v>175</v>
      </c>
      <c r="B1269" s="175" t="s">
        <v>1096</v>
      </c>
      <c r="C1269" s="189" t="s">
        <v>1097</v>
      </c>
      <c r="D1269" s="176" t="s">
        <v>206</v>
      </c>
      <c r="E1269" s="177">
        <v>9.891</v>
      </c>
      <c r="F1269" s="178"/>
      <c r="G1269" s="179">
        <f>ROUND(E1269*F1269,2)</f>
        <v>0</v>
      </c>
      <c r="H1269" s="158"/>
      <c r="I1269" s="157">
        <f>ROUND(E1269*H1269,2)</f>
        <v>0</v>
      </c>
      <c r="J1269" s="158"/>
      <c r="K1269" s="157">
        <f>ROUND(E1269*J1269,2)</f>
        <v>0</v>
      </c>
      <c r="L1269" s="157">
        <v>21</v>
      </c>
      <c r="M1269" s="157">
        <f>G1269*(1+L1269/100)</f>
        <v>0</v>
      </c>
      <c r="N1269" s="157">
        <v>1.82E-3</v>
      </c>
      <c r="O1269" s="157">
        <f>ROUND(E1269*N1269,2)</f>
        <v>0.02</v>
      </c>
      <c r="P1269" s="157">
        <v>1.8</v>
      </c>
      <c r="Q1269" s="157">
        <f>ROUND(E1269*P1269,2)</f>
        <v>17.8</v>
      </c>
      <c r="R1269" s="157"/>
      <c r="S1269" s="157" t="s">
        <v>195</v>
      </c>
      <c r="T1269" s="157" t="s">
        <v>195</v>
      </c>
      <c r="U1269" s="157">
        <v>3.6080000000000001</v>
      </c>
      <c r="V1269" s="157">
        <f>ROUND(E1269*U1269,2)</f>
        <v>35.69</v>
      </c>
      <c r="W1269" s="157"/>
      <c r="X1269" s="157" t="s">
        <v>196</v>
      </c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197</v>
      </c>
      <c r="AH1269" s="147"/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5">
      <c r="A1270" s="154"/>
      <c r="B1270" s="155"/>
      <c r="C1270" s="190" t="s">
        <v>1098</v>
      </c>
      <c r="D1270" s="159"/>
      <c r="E1270" s="160">
        <v>2.6459999999999999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199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5">
      <c r="A1271" s="154"/>
      <c r="B1271" s="155"/>
      <c r="C1271" s="190" t="s">
        <v>1099</v>
      </c>
      <c r="D1271" s="159"/>
      <c r="E1271" s="160">
        <v>2.5649999999999999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199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5">
      <c r="A1272" s="154"/>
      <c r="B1272" s="155"/>
      <c r="C1272" s="190" t="s">
        <v>1100</v>
      </c>
      <c r="D1272" s="159"/>
      <c r="E1272" s="160">
        <v>4.68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199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5">
      <c r="A1273" s="174">
        <v>176</v>
      </c>
      <c r="B1273" s="175" t="s">
        <v>1101</v>
      </c>
      <c r="C1273" s="189" t="s">
        <v>1102</v>
      </c>
      <c r="D1273" s="176" t="s">
        <v>232</v>
      </c>
      <c r="E1273" s="177">
        <v>11.2</v>
      </c>
      <c r="F1273" s="178"/>
      <c r="G1273" s="179">
        <f>ROUND(E1273*F1273,2)</f>
        <v>0</v>
      </c>
      <c r="H1273" s="158"/>
      <c r="I1273" s="157">
        <f>ROUND(E1273*H1273,2)</f>
        <v>0</v>
      </c>
      <c r="J1273" s="158"/>
      <c r="K1273" s="157">
        <f>ROUND(E1273*J1273,2)</f>
        <v>0</v>
      </c>
      <c r="L1273" s="157">
        <v>21</v>
      </c>
      <c r="M1273" s="157">
        <f>G1273*(1+L1273/100)</f>
        <v>0</v>
      </c>
      <c r="N1273" s="157">
        <v>0</v>
      </c>
      <c r="O1273" s="157">
        <f>ROUND(E1273*N1273,2)</f>
        <v>0</v>
      </c>
      <c r="P1273" s="157">
        <v>7.0000000000000001E-3</v>
      </c>
      <c r="Q1273" s="157">
        <f>ROUND(E1273*P1273,2)</f>
        <v>0.08</v>
      </c>
      <c r="R1273" s="157"/>
      <c r="S1273" s="157" t="s">
        <v>195</v>
      </c>
      <c r="T1273" s="157" t="s">
        <v>195</v>
      </c>
      <c r="U1273" s="157">
        <v>0.25800000000000001</v>
      </c>
      <c r="V1273" s="157">
        <f>ROUND(E1273*U1273,2)</f>
        <v>2.89</v>
      </c>
      <c r="W1273" s="157"/>
      <c r="X1273" s="157" t="s">
        <v>196</v>
      </c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197</v>
      </c>
      <c r="AH1273" s="147"/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5">
      <c r="A1274" s="154"/>
      <c r="B1274" s="155"/>
      <c r="C1274" s="190" t="s">
        <v>1103</v>
      </c>
      <c r="D1274" s="159"/>
      <c r="E1274" s="160">
        <v>4.2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199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5">
      <c r="A1275" s="154"/>
      <c r="B1275" s="155"/>
      <c r="C1275" s="190" t="s">
        <v>1104</v>
      </c>
      <c r="D1275" s="159"/>
      <c r="E1275" s="160">
        <v>7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199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5">
      <c r="A1276" s="174">
        <v>177</v>
      </c>
      <c r="B1276" s="175" t="s">
        <v>1105</v>
      </c>
      <c r="C1276" s="189" t="s">
        <v>1106</v>
      </c>
      <c r="D1276" s="176" t="s">
        <v>232</v>
      </c>
      <c r="E1276" s="177">
        <v>58.9</v>
      </c>
      <c r="F1276" s="178"/>
      <c r="G1276" s="179">
        <f>ROUND(E1276*F1276,2)</f>
        <v>0</v>
      </c>
      <c r="H1276" s="158"/>
      <c r="I1276" s="157">
        <f>ROUND(E1276*H1276,2)</f>
        <v>0</v>
      </c>
      <c r="J1276" s="158"/>
      <c r="K1276" s="157">
        <f>ROUND(E1276*J1276,2)</f>
        <v>0</v>
      </c>
      <c r="L1276" s="157">
        <v>21</v>
      </c>
      <c r="M1276" s="157">
        <f>G1276*(1+L1276/100)</f>
        <v>0</v>
      </c>
      <c r="N1276" s="157">
        <v>0</v>
      </c>
      <c r="O1276" s="157">
        <f>ROUND(E1276*N1276,2)</f>
        <v>0</v>
      </c>
      <c r="P1276" s="157">
        <v>1.4999999999999999E-2</v>
      </c>
      <c r="Q1276" s="157">
        <f>ROUND(E1276*P1276,2)</f>
        <v>0.88</v>
      </c>
      <c r="R1276" s="157"/>
      <c r="S1276" s="157" t="s">
        <v>195</v>
      </c>
      <c r="T1276" s="157" t="s">
        <v>195</v>
      </c>
      <c r="U1276" s="157">
        <v>0.70599999999999996</v>
      </c>
      <c r="V1276" s="157">
        <f>ROUND(E1276*U1276,2)</f>
        <v>41.58</v>
      </c>
      <c r="W1276" s="157"/>
      <c r="X1276" s="157" t="s">
        <v>196</v>
      </c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197</v>
      </c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5">
      <c r="A1277" s="154"/>
      <c r="B1277" s="155"/>
      <c r="C1277" s="190" t="s">
        <v>1107</v>
      </c>
      <c r="D1277" s="159"/>
      <c r="E1277" s="160">
        <v>4.2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199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5">
      <c r="A1278" s="154"/>
      <c r="B1278" s="155"/>
      <c r="C1278" s="190" t="s">
        <v>1108</v>
      </c>
      <c r="D1278" s="159"/>
      <c r="E1278" s="160">
        <v>4.2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199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5">
      <c r="A1279" s="154"/>
      <c r="B1279" s="155"/>
      <c r="C1279" s="190" t="s">
        <v>1109</v>
      </c>
      <c r="D1279" s="159"/>
      <c r="E1279" s="160">
        <v>3.7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199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5">
      <c r="A1280" s="154"/>
      <c r="B1280" s="155"/>
      <c r="C1280" s="190" t="s">
        <v>1110</v>
      </c>
      <c r="D1280" s="159"/>
      <c r="E1280" s="160">
        <v>3.8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199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5">
      <c r="A1281" s="154"/>
      <c r="B1281" s="155"/>
      <c r="C1281" s="190" t="s">
        <v>1111</v>
      </c>
      <c r="D1281" s="159"/>
      <c r="E1281" s="160">
        <v>5.3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199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5">
      <c r="A1282" s="154"/>
      <c r="B1282" s="155"/>
      <c r="C1282" s="190" t="s">
        <v>1112</v>
      </c>
      <c r="D1282" s="159"/>
      <c r="E1282" s="160">
        <v>1.9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199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5">
      <c r="A1283" s="154"/>
      <c r="B1283" s="155"/>
      <c r="C1283" s="190" t="s">
        <v>1113</v>
      </c>
      <c r="D1283" s="159"/>
      <c r="E1283" s="160">
        <v>8.4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199</v>
      </c>
      <c r="AH1283" s="147">
        <v>0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5">
      <c r="A1284" s="154"/>
      <c r="B1284" s="155"/>
      <c r="C1284" s="190" t="s">
        <v>1114</v>
      </c>
      <c r="D1284" s="159"/>
      <c r="E1284" s="160">
        <v>12.6</v>
      </c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199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5">
      <c r="A1285" s="154"/>
      <c r="B1285" s="155"/>
      <c r="C1285" s="190" t="s">
        <v>1115</v>
      </c>
      <c r="D1285" s="159"/>
      <c r="E1285" s="160">
        <v>1.8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199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5">
      <c r="A1286" s="154"/>
      <c r="B1286" s="155"/>
      <c r="C1286" s="190" t="s">
        <v>1116</v>
      </c>
      <c r="D1286" s="159"/>
      <c r="E1286" s="160">
        <v>6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199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5">
      <c r="A1287" s="154"/>
      <c r="B1287" s="155"/>
      <c r="C1287" s="190" t="s">
        <v>1117</v>
      </c>
      <c r="D1287" s="159"/>
      <c r="E1287" s="160">
        <v>5.4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199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5">
      <c r="A1288" s="154"/>
      <c r="B1288" s="155"/>
      <c r="C1288" s="190" t="s">
        <v>1118</v>
      </c>
      <c r="D1288" s="159"/>
      <c r="E1288" s="160">
        <v>1.6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199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5">
      <c r="A1289" s="174">
        <v>178</v>
      </c>
      <c r="B1289" s="175" t="s">
        <v>1119</v>
      </c>
      <c r="C1289" s="189" t="s">
        <v>1120</v>
      </c>
      <c r="D1289" s="176" t="s">
        <v>232</v>
      </c>
      <c r="E1289" s="177">
        <v>35.25</v>
      </c>
      <c r="F1289" s="178"/>
      <c r="G1289" s="179">
        <f>ROUND(E1289*F1289,2)</f>
        <v>0</v>
      </c>
      <c r="H1289" s="158"/>
      <c r="I1289" s="157">
        <f>ROUND(E1289*H1289,2)</f>
        <v>0</v>
      </c>
      <c r="J1289" s="158"/>
      <c r="K1289" s="157">
        <f>ROUND(E1289*J1289,2)</f>
        <v>0</v>
      </c>
      <c r="L1289" s="157">
        <v>21</v>
      </c>
      <c r="M1289" s="157">
        <f>G1289*(1+L1289/100)</f>
        <v>0</v>
      </c>
      <c r="N1289" s="157">
        <v>0</v>
      </c>
      <c r="O1289" s="157">
        <f>ROUND(E1289*N1289,2)</f>
        <v>0</v>
      </c>
      <c r="P1289" s="157">
        <v>6.5000000000000002E-2</v>
      </c>
      <c r="Q1289" s="157">
        <f>ROUND(E1289*P1289,2)</f>
        <v>2.29</v>
      </c>
      <c r="R1289" s="157"/>
      <c r="S1289" s="157" t="s">
        <v>195</v>
      </c>
      <c r="T1289" s="157" t="s">
        <v>195</v>
      </c>
      <c r="U1289" s="157">
        <v>0.93</v>
      </c>
      <c r="V1289" s="157">
        <f>ROUND(E1289*U1289,2)</f>
        <v>32.78</v>
      </c>
      <c r="W1289" s="157"/>
      <c r="X1289" s="157" t="s">
        <v>196</v>
      </c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197</v>
      </c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5">
      <c r="A1290" s="154"/>
      <c r="B1290" s="155"/>
      <c r="C1290" s="190" t="s">
        <v>1121</v>
      </c>
      <c r="D1290" s="159"/>
      <c r="E1290" s="160">
        <v>4.3499999999999996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199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5">
      <c r="A1291" s="154"/>
      <c r="B1291" s="155"/>
      <c r="C1291" s="190" t="s">
        <v>1122</v>
      </c>
      <c r="D1291" s="159"/>
      <c r="E1291" s="160">
        <v>9.9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199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5">
      <c r="A1292" s="154"/>
      <c r="B1292" s="155"/>
      <c r="C1292" s="190" t="s">
        <v>1123</v>
      </c>
      <c r="D1292" s="159"/>
      <c r="E1292" s="160">
        <v>10.5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199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5">
      <c r="A1293" s="154"/>
      <c r="B1293" s="155"/>
      <c r="C1293" s="190" t="s">
        <v>1124</v>
      </c>
      <c r="D1293" s="159"/>
      <c r="E1293" s="160">
        <v>10.5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199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5">
      <c r="A1294" s="174">
        <v>179</v>
      </c>
      <c r="B1294" s="175" t="s">
        <v>1125</v>
      </c>
      <c r="C1294" s="189" t="s">
        <v>1126</v>
      </c>
      <c r="D1294" s="176" t="s">
        <v>232</v>
      </c>
      <c r="E1294" s="177">
        <v>19.47</v>
      </c>
      <c r="F1294" s="178"/>
      <c r="G1294" s="179">
        <f>ROUND(E1294*F1294,2)</f>
        <v>0</v>
      </c>
      <c r="H1294" s="158"/>
      <c r="I1294" s="157">
        <f>ROUND(E1294*H1294,2)</f>
        <v>0</v>
      </c>
      <c r="J1294" s="158"/>
      <c r="K1294" s="157">
        <f>ROUND(E1294*J1294,2)</f>
        <v>0</v>
      </c>
      <c r="L1294" s="157">
        <v>21</v>
      </c>
      <c r="M1294" s="157">
        <f>G1294*(1+L1294/100)</f>
        <v>0</v>
      </c>
      <c r="N1294" s="157">
        <v>0</v>
      </c>
      <c r="O1294" s="157">
        <f>ROUND(E1294*N1294,2)</f>
        <v>0</v>
      </c>
      <c r="P1294" s="157">
        <v>6.6000000000000003E-2</v>
      </c>
      <c r="Q1294" s="157">
        <f>ROUND(E1294*P1294,2)</f>
        <v>1.29</v>
      </c>
      <c r="R1294" s="157"/>
      <c r="S1294" s="157" t="s">
        <v>195</v>
      </c>
      <c r="T1294" s="157" t="s">
        <v>195</v>
      </c>
      <c r="U1294" s="157">
        <v>1.3680000000000001</v>
      </c>
      <c r="V1294" s="157">
        <f>ROUND(E1294*U1294,2)</f>
        <v>26.63</v>
      </c>
      <c r="W1294" s="157"/>
      <c r="X1294" s="157" t="s">
        <v>196</v>
      </c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197</v>
      </c>
      <c r="AH1294" s="147"/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ht="20.399999999999999" outlineLevel="1" x14ac:dyDescent="0.25">
      <c r="A1295" s="154"/>
      <c r="B1295" s="155"/>
      <c r="C1295" s="190" t="s">
        <v>1127</v>
      </c>
      <c r="D1295" s="159"/>
      <c r="E1295" s="160">
        <v>19.47</v>
      </c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199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5">
      <c r="A1296" s="174">
        <v>180</v>
      </c>
      <c r="B1296" s="175" t="s">
        <v>1128</v>
      </c>
      <c r="C1296" s="189" t="s">
        <v>1129</v>
      </c>
      <c r="D1296" s="176" t="s">
        <v>232</v>
      </c>
      <c r="E1296" s="177">
        <v>19.47</v>
      </c>
      <c r="F1296" s="178"/>
      <c r="G1296" s="179">
        <f>ROUND(E1296*F1296,2)</f>
        <v>0</v>
      </c>
      <c r="H1296" s="158"/>
      <c r="I1296" s="157">
        <f>ROUND(E1296*H1296,2)</f>
        <v>0</v>
      </c>
      <c r="J1296" s="158"/>
      <c r="K1296" s="157">
        <f>ROUND(E1296*J1296,2)</f>
        <v>0</v>
      </c>
      <c r="L1296" s="157">
        <v>21</v>
      </c>
      <c r="M1296" s="157">
        <f>G1296*(1+L1296/100)</f>
        <v>0</v>
      </c>
      <c r="N1296" s="157">
        <v>0</v>
      </c>
      <c r="O1296" s="157">
        <f>ROUND(E1296*N1296,2)</f>
        <v>0</v>
      </c>
      <c r="P1296" s="157">
        <v>2.1999999999999999E-2</v>
      </c>
      <c r="Q1296" s="157">
        <f>ROUND(E1296*P1296,2)</f>
        <v>0.43</v>
      </c>
      <c r="R1296" s="157"/>
      <c r="S1296" s="157" t="s">
        <v>195</v>
      </c>
      <c r="T1296" s="157" t="s">
        <v>195</v>
      </c>
      <c r="U1296" s="157">
        <v>0.32500000000000001</v>
      </c>
      <c r="V1296" s="157">
        <f>ROUND(E1296*U1296,2)</f>
        <v>6.33</v>
      </c>
      <c r="W1296" s="157"/>
      <c r="X1296" s="157" t="s">
        <v>196</v>
      </c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197</v>
      </c>
      <c r="AH1296" s="147"/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5">
      <c r="A1297" s="154"/>
      <c r="B1297" s="155"/>
      <c r="C1297" s="190" t="s">
        <v>1130</v>
      </c>
      <c r="D1297" s="159"/>
      <c r="E1297" s="160">
        <v>19.47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199</v>
      </c>
      <c r="AH1297" s="147">
        <v>5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5">
      <c r="A1298" s="174">
        <v>181</v>
      </c>
      <c r="B1298" s="175" t="s">
        <v>1131</v>
      </c>
      <c r="C1298" s="189" t="s">
        <v>1132</v>
      </c>
      <c r="D1298" s="176" t="s">
        <v>232</v>
      </c>
      <c r="E1298" s="177">
        <v>4</v>
      </c>
      <c r="F1298" s="178"/>
      <c r="G1298" s="179">
        <f>ROUND(E1298*F1298,2)</f>
        <v>0</v>
      </c>
      <c r="H1298" s="158"/>
      <c r="I1298" s="157">
        <f>ROUND(E1298*H1298,2)</f>
        <v>0</v>
      </c>
      <c r="J1298" s="158"/>
      <c r="K1298" s="157">
        <f>ROUND(E1298*J1298,2)</f>
        <v>0</v>
      </c>
      <c r="L1298" s="157">
        <v>21</v>
      </c>
      <c r="M1298" s="157">
        <f>G1298*(1+L1298/100)</f>
        <v>0</v>
      </c>
      <c r="N1298" s="157">
        <v>4.9570000000000003E-2</v>
      </c>
      <c r="O1298" s="157">
        <f>ROUND(E1298*N1298,2)</f>
        <v>0.2</v>
      </c>
      <c r="P1298" s="157">
        <v>0</v>
      </c>
      <c r="Q1298" s="157">
        <f>ROUND(E1298*P1298,2)</f>
        <v>0</v>
      </c>
      <c r="R1298" s="157"/>
      <c r="S1298" s="157" t="s">
        <v>195</v>
      </c>
      <c r="T1298" s="157" t="s">
        <v>195</v>
      </c>
      <c r="U1298" s="157">
        <v>3.468</v>
      </c>
      <c r="V1298" s="157">
        <f>ROUND(E1298*U1298,2)</f>
        <v>13.87</v>
      </c>
      <c r="W1298" s="157"/>
      <c r="X1298" s="157" t="s">
        <v>196</v>
      </c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197</v>
      </c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5">
      <c r="A1299" s="154"/>
      <c r="B1299" s="155"/>
      <c r="C1299" s="190" t="s">
        <v>1133</v>
      </c>
      <c r="D1299" s="159"/>
      <c r="E1299" s="160">
        <v>4</v>
      </c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199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5">
      <c r="A1300" s="174">
        <v>182</v>
      </c>
      <c r="B1300" s="175" t="s">
        <v>1134</v>
      </c>
      <c r="C1300" s="189" t="s">
        <v>1135</v>
      </c>
      <c r="D1300" s="176" t="s">
        <v>232</v>
      </c>
      <c r="E1300" s="177">
        <v>16</v>
      </c>
      <c r="F1300" s="178"/>
      <c r="G1300" s="179">
        <f>ROUND(E1300*F1300,2)</f>
        <v>0</v>
      </c>
      <c r="H1300" s="158"/>
      <c r="I1300" s="157">
        <f>ROUND(E1300*H1300,2)</f>
        <v>0</v>
      </c>
      <c r="J1300" s="158"/>
      <c r="K1300" s="157">
        <f>ROUND(E1300*J1300,2)</f>
        <v>0</v>
      </c>
      <c r="L1300" s="157">
        <v>21</v>
      </c>
      <c r="M1300" s="157">
        <f>G1300*(1+L1300/100)</f>
        <v>0</v>
      </c>
      <c r="N1300" s="157">
        <v>2.366E-2</v>
      </c>
      <c r="O1300" s="157">
        <f>ROUND(E1300*N1300,2)</f>
        <v>0.38</v>
      </c>
      <c r="P1300" s="157">
        <v>0</v>
      </c>
      <c r="Q1300" s="157">
        <f>ROUND(E1300*P1300,2)</f>
        <v>0</v>
      </c>
      <c r="R1300" s="157"/>
      <c r="S1300" s="157" t="s">
        <v>195</v>
      </c>
      <c r="T1300" s="157" t="s">
        <v>195</v>
      </c>
      <c r="U1300" s="157">
        <v>0.63300000000000001</v>
      </c>
      <c r="V1300" s="157">
        <f>ROUND(E1300*U1300,2)</f>
        <v>10.130000000000001</v>
      </c>
      <c r="W1300" s="157"/>
      <c r="X1300" s="157" t="s">
        <v>196</v>
      </c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197</v>
      </c>
      <c r="AH1300" s="147"/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5">
      <c r="A1301" s="154"/>
      <c r="B1301" s="155"/>
      <c r="C1301" s="190" t="s">
        <v>1136</v>
      </c>
      <c r="D1301" s="159"/>
      <c r="E1301" s="160">
        <v>8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199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5">
      <c r="A1302" s="154"/>
      <c r="B1302" s="155"/>
      <c r="C1302" s="190" t="s">
        <v>1137</v>
      </c>
      <c r="D1302" s="159"/>
      <c r="E1302" s="160">
        <v>8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199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5">
      <c r="A1303" s="174">
        <v>183</v>
      </c>
      <c r="B1303" s="175" t="s">
        <v>1138</v>
      </c>
      <c r="C1303" s="189" t="s">
        <v>1139</v>
      </c>
      <c r="D1303" s="176" t="s">
        <v>239</v>
      </c>
      <c r="E1303" s="177">
        <v>1</v>
      </c>
      <c r="F1303" s="178"/>
      <c r="G1303" s="179">
        <f>ROUND(E1303*F1303,2)</f>
        <v>0</v>
      </c>
      <c r="H1303" s="158"/>
      <c r="I1303" s="157">
        <f>ROUND(E1303*H1303,2)</f>
        <v>0</v>
      </c>
      <c r="J1303" s="158"/>
      <c r="K1303" s="157">
        <f>ROUND(E1303*J1303,2)</f>
        <v>0</v>
      </c>
      <c r="L1303" s="157">
        <v>21</v>
      </c>
      <c r="M1303" s="157">
        <f>G1303*(1+L1303/100)</f>
        <v>0</v>
      </c>
      <c r="N1303" s="157">
        <v>0</v>
      </c>
      <c r="O1303" s="157">
        <f>ROUND(E1303*N1303,2)</f>
        <v>0</v>
      </c>
      <c r="P1303" s="157">
        <v>5.3999999999999999E-2</v>
      </c>
      <c r="Q1303" s="157">
        <f>ROUND(E1303*P1303,2)</f>
        <v>0.05</v>
      </c>
      <c r="R1303" s="157"/>
      <c r="S1303" s="157" t="s">
        <v>195</v>
      </c>
      <c r="T1303" s="157" t="s">
        <v>195</v>
      </c>
      <c r="U1303" s="157">
        <v>0.31</v>
      </c>
      <c r="V1303" s="157">
        <f>ROUND(E1303*U1303,2)</f>
        <v>0.31</v>
      </c>
      <c r="W1303" s="157"/>
      <c r="X1303" s="157" t="s">
        <v>196</v>
      </c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197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5">
      <c r="A1304" s="154"/>
      <c r="B1304" s="155"/>
      <c r="C1304" s="190" t="s">
        <v>1140</v>
      </c>
      <c r="D1304" s="159"/>
      <c r="E1304" s="160">
        <v>1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199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5">
      <c r="A1305" s="174">
        <v>184</v>
      </c>
      <c r="B1305" s="175" t="s">
        <v>1141</v>
      </c>
      <c r="C1305" s="189" t="s">
        <v>1142</v>
      </c>
      <c r="D1305" s="176" t="s">
        <v>194</v>
      </c>
      <c r="E1305" s="177">
        <v>56.43</v>
      </c>
      <c r="F1305" s="178"/>
      <c r="G1305" s="179">
        <f>ROUND(E1305*F1305,2)</f>
        <v>0</v>
      </c>
      <c r="H1305" s="158"/>
      <c r="I1305" s="157">
        <f>ROUND(E1305*H1305,2)</f>
        <v>0</v>
      </c>
      <c r="J1305" s="158"/>
      <c r="K1305" s="157">
        <f>ROUND(E1305*J1305,2)</f>
        <v>0</v>
      </c>
      <c r="L1305" s="157">
        <v>21</v>
      </c>
      <c r="M1305" s="157">
        <f>G1305*(1+L1305/100)</f>
        <v>0</v>
      </c>
      <c r="N1305" s="157">
        <v>0</v>
      </c>
      <c r="O1305" s="157">
        <f>ROUND(E1305*N1305,2)</f>
        <v>0</v>
      </c>
      <c r="P1305" s="157">
        <v>0.01</v>
      </c>
      <c r="Q1305" s="157">
        <f>ROUND(E1305*P1305,2)</f>
        <v>0.56000000000000005</v>
      </c>
      <c r="R1305" s="157"/>
      <c r="S1305" s="157" t="s">
        <v>195</v>
      </c>
      <c r="T1305" s="157" t="s">
        <v>195</v>
      </c>
      <c r="U1305" s="157">
        <v>0.1</v>
      </c>
      <c r="V1305" s="157">
        <f>ROUND(E1305*U1305,2)</f>
        <v>5.64</v>
      </c>
      <c r="W1305" s="157"/>
      <c r="X1305" s="157" t="s">
        <v>196</v>
      </c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197</v>
      </c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ht="20.399999999999999" outlineLevel="1" x14ac:dyDescent="0.25">
      <c r="A1306" s="154"/>
      <c r="B1306" s="155"/>
      <c r="C1306" s="190" t="s">
        <v>877</v>
      </c>
      <c r="D1306" s="159"/>
      <c r="E1306" s="160">
        <v>3.04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199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ht="20.399999999999999" outlineLevel="1" x14ac:dyDescent="0.25">
      <c r="A1307" s="154"/>
      <c r="B1307" s="155"/>
      <c r="C1307" s="190" t="s">
        <v>878</v>
      </c>
      <c r="D1307" s="159"/>
      <c r="E1307" s="160">
        <v>4.55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199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ht="20.399999999999999" outlineLevel="1" x14ac:dyDescent="0.25">
      <c r="A1308" s="154"/>
      <c r="B1308" s="155"/>
      <c r="C1308" s="190" t="s">
        <v>892</v>
      </c>
      <c r="D1308" s="159"/>
      <c r="E1308" s="160">
        <v>27.42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199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ht="20.399999999999999" outlineLevel="1" x14ac:dyDescent="0.25">
      <c r="A1309" s="154"/>
      <c r="B1309" s="155"/>
      <c r="C1309" s="190" t="s">
        <v>893</v>
      </c>
      <c r="D1309" s="159"/>
      <c r="E1309" s="160">
        <v>21.42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199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5">
      <c r="A1310" s="154"/>
      <c r="B1310" s="155"/>
      <c r="C1310" s="195" t="s">
        <v>879</v>
      </c>
      <c r="D1310" s="165"/>
      <c r="E1310" s="166">
        <v>56.43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199</v>
      </c>
      <c r="AH1310" s="147">
        <v>1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5">
      <c r="A1311" s="174">
        <v>185</v>
      </c>
      <c r="B1311" s="175" t="s">
        <v>1143</v>
      </c>
      <c r="C1311" s="189" t="s">
        <v>1144</v>
      </c>
      <c r="D1311" s="176" t="s">
        <v>194</v>
      </c>
      <c r="E1311" s="177">
        <v>176.34200000000001</v>
      </c>
      <c r="F1311" s="178"/>
      <c r="G1311" s="179">
        <f>ROUND(E1311*F1311,2)</f>
        <v>0</v>
      </c>
      <c r="H1311" s="158"/>
      <c r="I1311" s="157">
        <f>ROUND(E1311*H1311,2)</f>
        <v>0</v>
      </c>
      <c r="J1311" s="158"/>
      <c r="K1311" s="157">
        <f>ROUND(E1311*J1311,2)</f>
        <v>0</v>
      </c>
      <c r="L1311" s="157">
        <v>21</v>
      </c>
      <c r="M1311" s="157">
        <f>G1311*(1+L1311/100)</f>
        <v>0</v>
      </c>
      <c r="N1311" s="157">
        <v>0</v>
      </c>
      <c r="O1311" s="157">
        <f>ROUND(E1311*N1311,2)</f>
        <v>0</v>
      </c>
      <c r="P1311" s="157">
        <v>0.01</v>
      </c>
      <c r="Q1311" s="157">
        <f>ROUND(E1311*P1311,2)</f>
        <v>1.76</v>
      </c>
      <c r="R1311" s="157"/>
      <c r="S1311" s="157" t="s">
        <v>195</v>
      </c>
      <c r="T1311" s="157" t="s">
        <v>195</v>
      </c>
      <c r="U1311" s="157">
        <v>0.08</v>
      </c>
      <c r="V1311" s="157">
        <f>ROUND(E1311*U1311,2)</f>
        <v>14.11</v>
      </c>
      <c r="W1311" s="157"/>
      <c r="X1311" s="157" t="s">
        <v>196</v>
      </c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197</v>
      </c>
      <c r="AH1311" s="147"/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5">
      <c r="A1312" s="154"/>
      <c r="B1312" s="155"/>
      <c r="C1312" s="191" t="s">
        <v>284</v>
      </c>
      <c r="D1312" s="161"/>
      <c r="E1312" s="162"/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199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ht="20.399999999999999" outlineLevel="1" x14ac:dyDescent="0.25">
      <c r="A1313" s="154"/>
      <c r="B1313" s="155"/>
      <c r="C1313" s="192" t="s">
        <v>504</v>
      </c>
      <c r="D1313" s="161"/>
      <c r="E1313" s="162">
        <v>21.917999999999999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199</v>
      </c>
      <c r="AH1313" s="147">
        <v>2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ht="20.399999999999999" outlineLevel="1" x14ac:dyDescent="0.25">
      <c r="A1314" s="154"/>
      <c r="B1314" s="155"/>
      <c r="C1314" s="192" t="s">
        <v>505</v>
      </c>
      <c r="D1314" s="161"/>
      <c r="E1314" s="162">
        <v>67.284999999999997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199</v>
      </c>
      <c r="AH1314" s="147">
        <v>2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ht="20.399999999999999" outlineLevel="1" x14ac:dyDescent="0.25">
      <c r="A1315" s="154"/>
      <c r="B1315" s="155"/>
      <c r="C1315" s="192" t="s">
        <v>506</v>
      </c>
      <c r="D1315" s="161"/>
      <c r="E1315" s="162">
        <v>10.14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199</v>
      </c>
      <c r="AH1315" s="147">
        <v>2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ht="20.399999999999999" outlineLevel="1" x14ac:dyDescent="0.25">
      <c r="A1316" s="154"/>
      <c r="B1316" s="155"/>
      <c r="C1316" s="192" t="s">
        <v>507</v>
      </c>
      <c r="D1316" s="161"/>
      <c r="E1316" s="162">
        <v>46.884</v>
      </c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57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199</v>
      </c>
      <c r="AH1316" s="147">
        <v>2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ht="20.399999999999999" outlineLevel="1" x14ac:dyDescent="0.25">
      <c r="A1317" s="154"/>
      <c r="B1317" s="155"/>
      <c r="C1317" s="192" t="s">
        <v>508</v>
      </c>
      <c r="D1317" s="161"/>
      <c r="E1317" s="162">
        <v>19.0275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199</v>
      </c>
      <c r="AH1317" s="147">
        <v>2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ht="20.399999999999999" outlineLevel="1" x14ac:dyDescent="0.25">
      <c r="A1318" s="154"/>
      <c r="B1318" s="155"/>
      <c r="C1318" s="192" t="s">
        <v>509</v>
      </c>
      <c r="D1318" s="161"/>
      <c r="E1318" s="162">
        <v>0.98750000000000004</v>
      </c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199</v>
      </c>
      <c r="AH1318" s="147">
        <v>2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ht="20.399999999999999" outlineLevel="1" x14ac:dyDescent="0.25">
      <c r="A1319" s="154"/>
      <c r="B1319" s="155"/>
      <c r="C1319" s="192" t="s">
        <v>510</v>
      </c>
      <c r="D1319" s="161"/>
      <c r="E1319" s="162">
        <v>1.7050000000000001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199</v>
      </c>
      <c r="AH1319" s="147">
        <v>2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ht="20.399999999999999" outlineLevel="1" x14ac:dyDescent="0.25">
      <c r="A1320" s="154"/>
      <c r="B1320" s="155"/>
      <c r="C1320" s="192" t="s">
        <v>511</v>
      </c>
      <c r="D1320" s="161"/>
      <c r="E1320" s="162">
        <v>2.3199999999999998</v>
      </c>
      <c r="F1320" s="157"/>
      <c r="G1320" s="157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199</v>
      </c>
      <c r="AH1320" s="147">
        <v>2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ht="20.399999999999999" outlineLevel="1" x14ac:dyDescent="0.25">
      <c r="A1321" s="154"/>
      <c r="B1321" s="155"/>
      <c r="C1321" s="192" t="s">
        <v>512</v>
      </c>
      <c r="D1321" s="161"/>
      <c r="E1321" s="162">
        <v>3.55</v>
      </c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199</v>
      </c>
      <c r="AH1321" s="147">
        <v>2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ht="20.399999999999999" outlineLevel="1" x14ac:dyDescent="0.25">
      <c r="A1322" s="154"/>
      <c r="B1322" s="155"/>
      <c r="C1322" s="192" t="s">
        <v>513</v>
      </c>
      <c r="D1322" s="161"/>
      <c r="E1322" s="162">
        <v>2.5249999999999999</v>
      </c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57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199</v>
      </c>
      <c r="AH1322" s="147">
        <v>2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5">
      <c r="A1323" s="154"/>
      <c r="B1323" s="155"/>
      <c r="C1323" s="193" t="s">
        <v>293</v>
      </c>
      <c r="D1323" s="163"/>
      <c r="E1323" s="164">
        <v>176.34200000000001</v>
      </c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57"/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199</v>
      </c>
      <c r="AH1323" s="147">
        <v>3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5">
      <c r="A1324" s="154"/>
      <c r="B1324" s="155"/>
      <c r="C1324" s="191" t="s">
        <v>294</v>
      </c>
      <c r="D1324" s="161"/>
      <c r="E1324" s="162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199</v>
      </c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5">
      <c r="A1325" s="154"/>
      <c r="B1325" s="155"/>
      <c r="C1325" s="190" t="s">
        <v>514</v>
      </c>
      <c r="D1325" s="159"/>
      <c r="E1325" s="160">
        <v>176.34200000000001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199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5">
      <c r="A1326" s="174">
        <v>186</v>
      </c>
      <c r="B1326" s="175" t="s">
        <v>1145</v>
      </c>
      <c r="C1326" s="189" t="s">
        <v>1146</v>
      </c>
      <c r="D1326" s="176" t="s">
        <v>194</v>
      </c>
      <c r="E1326" s="177">
        <v>196.72399999999999</v>
      </c>
      <c r="F1326" s="178"/>
      <c r="G1326" s="179">
        <f>ROUND(E1326*F1326,2)</f>
        <v>0</v>
      </c>
      <c r="H1326" s="158"/>
      <c r="I1326" s="157">
        <f>ROUND(E1326*H1326,2)</f>
        <v>0</v>
      </c>
      <c r="J1326" s="158"/>
      <c r="K1326" s="157">
        <f>ROUND(E1326*J1326,2)</f>
        <v>0</v>
      </c>
      <c r="L1326" s="157">
        <v>21</v>
      </c>
      <c r="M1326" s="157">
        <f>G1326*(1+L1326/100)</f>
        <v>0</v>
      </c>
      <c r="N1326" s="157">
        <v>0</v>
      </c>
      <c r="O1326" s="157">
        <f>ROUND(E1326*N1326,2)</f>
        <v>0</v>
      </c>
      <c r="P1326" s="157">
        <v>4.5999999999999999E-2</v>
      </c>
      <c r="Q1326" s="157">
        <f>ROUND(E1326*P1326,2)</f>
        <v>9.0500000000000007</v>
      </c>
      <c r="R1326" s="157"/>
      <c r="S1326" s="157" t="s">
        <v>195</v>
      </c>
      <c r="T1326" s="157" t="s">
        <v>195</v>
      </c>
      <c r="U1326" s="157">
        <v>0.26</v>
      </c>
      <c r="V1326" s="157">
        <f>ROUND(E1326*U1326,2)</f>
        <v>51.15</v>
      </c>
      <c r="W1326" s="157"/>
      <c r="X1326" s="157" t="s">
        <v>196</v>
      </c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197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5">
      <c r="A1327" s="154"/>
      <c r="B1327" s="155"/>
      <c r="C1327" s="191" t="s">
        <v>284</v>
      </c>
      <c r="D1327" s="161"/>
      <c r="E1327" s="162"/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199</v>
      </c>
      <c r="AH1327" s="147"/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ht="20.399999999999999" outlineLevel="1" x14ac:dyDescent="0.25">
      <c r="A1328" s="154"/>
      <c r="B1328" s="155"/>
      <c r="C1328" s="192" t="s">
        <v>527</v>
      </c>
      <c r="D1328" s="161"/>
      <c r="E1328" s="162">
        <v>12.244</v>
      </c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199</v>
      </c>
      <c r="AH1328" s="147">
        <v>2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ht="30.6" outlineLevel="1" x14ac:dyDescent="0.25">
      <c r="A1329" s="154"/>
      <c r="B1329" s="155"/>
      <c r="C1329" s="192" t="s">
        <v>528</v>
      </c>
      <c r="D1329" s="161"/>
      <c r="E1329" s="162">
        <v>25.3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199</v>
      </c>
      <c r="AH1329" s="147">
        <v>2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ht="30.6" outlineLevel="1" x14ac:dyDescent="0.25">
      <c r="A1330" s="154"/>
      <c r="B1330" s="155"/>
      <c r="C1330" s="192" t="s">
        <v>529</v>
      </c>
      <c r="D1330" s="161"/>
      <c r="E1330" s="162">
        <v>51.561999999999998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57"/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199</v>
      </c>
      <c r="AH1330" s="147">
        <v>2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ht="30.6" outlineLevel="1" x14ac:dyDescent="0.25">
      <c r="A1331" s="154"/>
      <c r="B1331" s="155"/>
      <c r="C1331" s="192" t="s">
        <v>530</v>
      </c>
      <c r="D1331" s="161"/>
      <c r="E1331" s="162">
        <v>46.280500000000004</v>
      </c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199</v>
      </c>
      <c r="AH1331" s="147">
        <v>2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5">
      <c r="A1332" s="154"/>
      <c r="B1332" s="155"/>
      <c r="C1332" s="193" t="s">
        <v>293</v>
      </c>
      <c r="D1332" s="163"/>
      <c r="E1332" s="164">
        <v>135.38650000000001</v>
      </c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199</v>
      </c>
      <c r="AH1332" s="147">
        <v>3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5">
      <c r="A1333" s="154"/>
      <c r="B1333" s="155"/>
      <c r="C1333" s="191" t="s">
        <v>294</v>
      </c>
      <c r="D1333" s="161"/>
      <c r="E1333" s="162"/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199</v>
      </c>
      <c r="AH1333" s="147"/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5">
      <c r="A1334" s="154"/>
      <c r="B1334" s="155"/>
      <c r="C1334" s="190" t="s">
        <v>531</v>
      </c>
      <c r="D1334" s="159"/>
      <c r="E1334" s="160">
        <v>135.38650000000001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199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5">
      <c r="A1335" s="154"/>
      <c r="B1335" s="155"/>
      <c r="C1335" s="191" t="s">
        <v>284</v>
      </c>
      <c r="D1335" s="161"/>
      <c r="E1335" s="162"/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199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ht="20.399999999999999" outlineLevel="1" x14ac:dyDescent="0.25">
      <c r="A1336" s="154"/>
      <c r="B1336" s="155"/>
      <c r="C1336" s="192" t="s">
        <v>1147</v>
      </c>
      <c r="D1336" s="161"/>
      <c r="E1336" s="162">
        <v>7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199</v>
      </c>
      <c r="AH1336" s="147">
        <v>2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5">
      <c r="A1337" s="154"/>
      <c r="B1337" s="155"/>
      <c r="C1337" s="193" t="s">
        <v>293</v>
      </c>
      <c r="D1337" s="163"/>
      <c r="E1337" s="164">
        <v>7</v>
      </c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57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199</v>
      </c>
      <c r="AH1337" s="147">
        <v>3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5">
      <c r="A1338" s="154"/>
      <c r="B1338" s="155"/>
      <c r="C1338" s="191" t="s">
        <v>294</v>
      </c>
      <c r="D1338" s="161"/>
      <c r="E1338" s="162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199</v>
      </c>
      <c r="AH1338" s="147"/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5">
      <c r="A1339" s="154"/>
      <c r="B1339" s="155"/>
      <c r="C1339" s="190" t="s">
        <v>1148</v>
      </c>
      <c r="D1339" s="159"/>
      <c r="E1339" s="160">
        <v>7</v>
      </c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199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5">
      <c r="A1340" s="154"/>
      <c r="B1340" s="155"/>
      <c r="C1340" s="191" t="s">
        <v>284</v>
      </c>
      <c r="D1340" s="161"/>
      <c r="E1340" s="162"/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199</v>
      </c>
      <c r="AH1340" s="147"/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5">
      <c r="A1341" s="154"/>
      <c r="B1341" s="155"/>
      <c r="C1341" s="192" t="s">
        <v>1149</v>
      </c>
      <c r="D1341" s="161"/>
      <c r="E1341" s="162">
        <v>7.73</v>
      </c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57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199</v>
      </c>
      <c r="AH1341" s="147">
        <v>2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ht="20.399999999999999" outlineLevel="1" x14ac:dyDescent="0.25">
      <c r="A1342" s="154"/>
      <c r="B1342" s="155"/>
      <c r="C1342" s="192" t="s">
        <v>418</v>
      </c>
      <c r="D1342" s="161"/>
      <c r="E1342" s="162">
        <v>7.73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199</v>
      </c>
      <c r="AH1342" s="147">
        <v>2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ht="20.399999999999999" outlineLevel="1" x14ac:dyDescent="0.25">
      <c r="A1343" s="154"/>
      <c r="B1343" s="155"/>
      <c r="C1343" s="192" t="s">
        <v>419</v>
      </c>
      <c r="D1343" s="161"/>
      <c r="E1343" s="162">
        <v>7.73</v>
      </c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199</v>
      </c>
      <c r="AH1343" s="147">
        <v>2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ht="20.399999999999999" outlineLevel="1" x14ac:dyDescent="0.25">
      <c r="A1344" s="154"/>
      <c r="B1344" s="155"/>
      <c r="C1344" s="192" t="s">
        <v>420</v>
      </c>
      <c r="D1344" s="161"/>
      <c r="E1344" s="162">
        <v>7.73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199</v>
      </c>
      <c r="AH1344" s="147">
        <v>2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5">
      <c r="A1345" s="154"/>
      <c r="B1345" s="155"/>
      <c r="C1345" s="192" t="s">
        <v>421</v>
      </c>
      <c r="D1345" s="161"/>
      <c r="E1345" s="162">
        <v>6.8</v>
      </c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199</v>
      </c>
      <c r="AH1345" s="147">
        <v>2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5">
      <c r="A1346" s="154"/>
      <c r="B1346" s="155"/>
      <c r="C1346" s="192" t="s">
        <v>422</v>
      </c>
      <c r="D1346" s="161"/>
      <c r="E1346" s="162">
        <v>3.8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199</v>
      </c>
      <c r="AH1346" s="147">
        <v>2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5">
      <c r="A1347" s="154"/>
      <c r="B1347" s="155"/>
      <c r="C1347" s="192" t="s">
        <v>423</v>
      </c>
      <c r="D1347" s="161"/>
      <c r="E1347" s="162">
        <v>3.8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199</v>
      </c>
      <c r="AH1347" s="147">
        <v>2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5">
      <c r="A1348" s="154"/>
      <c r="B1348" s="155"/>
      <c r="C1348" s="192" t="s">
        <v>424</v>
      </c>
      <c r="D1348" s="161"/>
      <c r="E1348" s="162">
        <v>3.8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199</v>
      </c>
      <c r="AH1348" s="147">
        <v>2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5">
      <c r="A1349" s="154"/>
      <c r="B1349" s="155"/>
      <c r="C1349" s="192" t="s">
        <v>425</v>
      </c>
      <c r="D1349" s="161"/>
      <c r="E1349" s="162">
        <v>3.8</v>
      </c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199</v>
      </c>
      <c r="AH1349" s="147">
        <v>2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5">
      <c r="A1350" s="154"/>
      <c r="B1350" s="155"/>
      <c r="C1350" s="192" t="s">
        <v>426</v>
      </c>
      <c r="D1350" s="161"/>
      <c r="E1350" s="162">
        <v>3.8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199</v>
      </c>
      <c r="AH1350" s="147">
        <v>2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5">
      <c r="A1351" s="154"/>
      <c r="B1351" s="155"/>
      <c r="C1351" s="192" t="s">
        <v>427</v>
      </c>
      <c r="D1351" s="161"/>
      <c r="E1351" s="162">
        <v>3.8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199</v>
      </c>
      <c r="AH1351" s="147">
        <v>2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5">
      <c r="A1352" s="154"/>
      <c r="B1352" s="155"/>
      <c r="C1352" s="192" t="s">
        <v>428</v>
      </c>
      <c r="D1352" s="161"/>
      <c r="E1352" s="162">
        <v>6.8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199</v>
      </c>
      <c r="AH1352" s="147">
        <v>2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5">
      <c r="A1353" s="154"/>
      <c r="B1353" s="155"/>
      <c r="C1353" s="192" t="s">
        <v>429</v>
      </c>
      <c r="D1353" s="161"/>
      <c r="E1353" s="162">
        <v>6.7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199</v>
      </c>
      <c r="AH1353" s="147">
        <v>2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5">
      <c r="A1354" s="154"/>
      <c r="B1354" s="155"/>
      <c r="C1354" s="192" t="s">
        <v>430</v>
      </c>
      <c r="D1354" s="161"/>
      <c r="E1354" s="162">
        <v>5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199</v>
      </c>
      <c r="AH1354" s="147">
        <v>2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5">
      <c r="A1355" s="154"/>
      <c r="B1355" s="155"/>
      <c r="C1355" s="192" t="s">
        <v>431</v>
      </c>
      <c r="D1355" s="161"/>
      <c r="E1355" s="162">
        <v>1.8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199</v>
      </c>
      <c r="AH1355" s="147">
        <v>2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5">
      <c r="A1356" s="154"/>
      <c r="B1356" s="155"/>
      <c r="C1356" s="192" t="s">
        <v>432</v>
      </c>
      <c r="D1356" s="161"/>
      <c r="E1356" s="162">
        <v>1.8</v>
      </c>
      <c r="F1356" s="157"/>
      <c r="G1356" s="157"/>
      <c r="H1356" s="157"/>
      <c r="I1356" s="157"/>
      <c r="J1356" s="157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199</v>
      </c>
      <c r="AH1356" s="147">
        <v>2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5">
      <c r="A1357" s="154"/>
      <c r="B1357" s="155"/>
      <c r="C1357" s="192" t="s">
        <v>433</v>
      </c>
      <c r="D1357" s="161"/>
      <c r="E1357" s="162">
        <v>5.35</v>
      </c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199</v>
      </c>
      <c r="AH1357" s="147">
        <v>2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5">
      <c r="A1358" s="154"/>
      <c r="B1358" s="155"/>
      <c r="C1358" s="192" t="s">
        <v>434</v>
      </c>
      <c r="D1358" s="161"/>
      <c r="E1358" s="162">
        <v>5.35</v>
      </c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57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199</v>
      </c>
      <c r="AH1358" s="147">
        <v>2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1" x14ac:dyDescent="0.25">
      <c r="A1359" s="154"/>
      <c r="B1359" s="155"/>
      <c r="C1359" s="192" t="s">
        <v>435</v>
      </c>
      <c r="D1359" s="161"/>
      <c r="E1359" s="162">
        <v>2.4</v>
      </c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199</v>
      </c>
      <c r="AH1359" s="147">
        <v>2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1" x14ac:dyDescent="0.25">
      <c r="A1360" s="154"/>
      <c r="B1360" s="155"/>
      <c r="C1360" s="192" t="s">
        <v>436</v>
      </c>
      <c r="D1360" s="161"/>
      <c r="E1360" s="162">
        <v>2.1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199</v>
      </c>
      <c r="AH1360" s="147">
        <v>2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5">
      <c r="A1361" s="154"/>
      <c r="B1361" s="155"/>
      <c r="C1361" s="193" t="s">
        <v>293</v>
      </c>
      <c r="D1361" s="163"/>
      <c r="E1361" s="164">
        <v>97.82</v>
      </c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199</v>
      </c>
      <c r="AH1361" s="147">
        <v>3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5">
      <c r="A1362" s="154"/>
      <c r="B1362" s="155"/>
      <c r="C1362" s="191" t="s">
        <v>294</v>
      </c>
      <c r="D1362" s="161"/>
      <c r="E1362" s="162"/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199</v>
      </c>
      <c r="AH1362" s="147"/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5">
      <c r="A1363" s="154"/>
      <c r="B1363" s="155"/>
      <c r="C1363" s="190" t="s">
        <v>521</v>
      </c>
      <c r="D1363" s="159"/>
      <c r="E1363" s="160">
        <v>44.018999999999998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199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25">
      <c r="A1364" s="154"/>
      <c r="B1364" s="155"/>
      <c r="C1364" s="190" t="s">
        <v>522</v>
      </c>
      <c r="D1364" s="159"/>
      <c r="E1364" s="160">
        <v>2.3085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199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ht="20.399999999999999" outlineLevel="1" x14ac:dyDescent="0.25">
      <c r="A1365" s="154"/>
      <c r="B1365" s="155"/>
      <c r="C1365" s="190" t="s">
        <v>523</v>
      </c>
      <c r="D1365" s="159"/>
      <c r="E1365" s="160">
        <v>8.01</v>
      </c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57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199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25">
      <c r="A1366" s="174">
        <v>187</v>
      </c>
      <c r="B1366" s="175" t="s">
        <v>1150</v>
      </c>
      <c r="C1366" s="189" t="s">
        <v>1151</v>
      </c>
      <c r="D1366" s="176" t="s">
        <v>194</v>
      </c>
      <c r="E1366" s="177">
        <v>25.8</v>
      </c>
      <c r="F1366" s="178"/>
      <c r="G1366" s="179">
        <f>ROUND(E1366*F1366,2)</f>
        <v>0</v>
      </c>
      <c r="H1366" s="158"/>
      <c r="I1366" s="157">
        <f>ROUND(E1366*H1366,2)</f>
        <v>0</v>
      </c>
      <c r="J1366" s="158"/>
      <c r="K1366" s="157">
        <f>ROUND(E1366*J1366,2)</f>
        <v>0</v>
      </c>
      <c r="L1366" s="157">
        <v>21</v>
      </c>
      <c r="M1366" s="157">
        <f>G1366*(1+L1366/100)</f>
        <v>0</v>
      </c>
      <c r="N1366" s="157">
        <v>0</v>
      </c>
      <c r="O1366" s="157">
        <f>ROUND(E1366*N1366,2)</f>
        <v>0</v>
      </c>
      <c r="P1366" s="157">
        <v>6.0999999999999999E-2</v>
      </c>
      <c r="Q1366" s="157">
        <f>ROUND(E1366*P1366,2)</f>
        <v>1.57</v>
      </c>
      <c r="R1366" s="157"/>
      <c r="S1366" s="157" t="s">
        <v>195</v>
      </c>
      <c r="T1366" s="157" t="s">
        <v>195</v>
      </c>
      <c r="U1366" s="157">
        <v>0.67</v>
      </c>
      <c r="V1366" s="157">
        <f>ROUND(E1366*U1366,2)</f>
        <v>17.29</v>
      </c>
      <c r="W1366" s="157"/>
      <c r="X1366" s="157" t="s">
        <v>196</v>
      </c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197</v>
      </c>
      <c r="AH1366" s="147"/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5">
      <c r="A1367" s="154"/>
      <c r="B1367" s="155"/>
      <c r="C1367" s="190" t="s">
        <v>1152</v>
      </c>
      <c r="D1367" s="159"/>
      <c r="E1367" s="160">
        <v>25.8</v>
      </c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199</v>
      </c>
      <c r="AH1367" s="147">
        <v>5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5">
      <c r="A1368" s="174">
        <v>188</v>
      </c>
      <c r="B1368" s="175" t="s">
        <v>1153</v>
      </c>
      <c r="C1368" s="189" t="s">
        <v>1154</v>
      </c>
      <c r="D1368" s="176" t="s">
        <v>194</v>
      </c>
      <c r="E1368" s="177">
        <v>135.38650000000001</v>
      </c>
      <c r="F1368" s="178"/>
      <c r="G1368" s="179">
        <f>ROUND(E1368*F1368,2)</f>
        <v>0</v>
      </c>
      <c r="H1368" s="158"/>
      <c r="I1368" s="157">
        <f>ROUND(E1368*H1368,2)</f>
        <v>0</v>
      </c>
      <c r="J1368" s="158"/>
      <c r="K1368" s="157">
        <f>ROUND(E1368*J1368,2)</f>
        <v>0</v>
      </c>
      <c r="L1368" s="157">
        <v>21</v>
      </c>
      <c r="M1368" s="157">
        <f>G1368*(1+L1368/100)</f>
        <v>0</v>
      </c>
      <c r="N1368" s="157">
        <v>0</v>
      </c>
      <c r="O1368" s="157">
        <f>ROUND(E1368*N1368,2)</f>
        <v>0</v>
      </c>
      <c r="P1368" s="157">
        <v>1.4E-2</v>
      </c>
      <c r="Q1368" s="157">
        <f>ROUND(E1368*P1368,2)</f>
        <v>1.9</v>
      </c>
      <c r="R1368" s="157"/>
      <c r="S1368" s="157" t="s">
        <v>195</v>
      </c>
      <c r="T1368" s="157" t="s">
        <v>195</v>
      </c>
      <c r="U1368" s="157">
        <v>0.22</v>
      </c>
      <c r="V1368" s="157">
        <f>ROUND(E1368*U1368,2)</f>
        <v>29.79</v>
      </c>
      <c r="W1368" s="157"/>
      <c r="X1368" s="157" t="s">
        <v>196</v>
      </c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197</v>
      </c>
      <c r="AH1368" s="147"/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5">
      <c r="A1369" s="154"/>
      <c r="B1369" s="155"/>
      <c r="C1369" s="190" t="s">
        <v>531</v>
      </c>
      <c r="D1369" s="159"/>
      <c r="E1369" s="160">
        <v>135.38650000000001</v>
      </c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57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199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5">
      <c r="A1370" s="174">
        <v>189</v>
      </c>
      <c r="B1370" s="175" t="s">
        <v>1155</v>
      </c>
      <c r="C1370" s="189" t="s">
        <v>1156</v>
      </c>
      <c r="D1370" s="176" t="s">
        <v>194</v>
      </c>
      <c r="E1370" s="177">
        <v>188.48429999999999</v>
      </c>
      <c r="F1370" s="178"/>
      <c r="G1370" s="179">
        <f>ROUND(E1370*F1370,2)</f>
        <v>0</v>
      </c>
      <c r="H1370" s="158"/>
      <c r="I1370" s="157">
        <f>ROUND(E1370*H1370,2)</f>
        <v>0</v>
      </c>
      <c r="J1370" s="158"/>
      <c r="K1370" s="157">
        <f>ROUND(E1370*J1370,2)</f>
        <v>0</v>
      </c>
      <c r="L1370" s="157">
        <v>21</v>
      </c>
      <c r="M1370" s="157">
        <f>G1370*(1+L1370/100)</f>
        <v>0</v>
      </c>
      <c r="N1370" s="157">
        <v>0</v>
      </c>
      <c r="O1370" s="157">
        <f>ROUND(E1370*N1370,2)</f>
        <v>0</v>
      </c>
      <c r="P1370" s="157">
        <v>5.0000000000000001E-3</v>
      </c>
      <c r="Q1370" s="157">
        <f>ROUND(E1370*P1370,2)</f>
        <v>0.94</v>
      </c>
      <c r="R1370" s="157"/>
      <c r="S1370" s="157" t="s">
        <v>195</v>
      </c>
      <c r="T1370" s="157" t="s">
        <v>195</v>
      </c>
      <c r="U1370" s="157">
        <v>0.02</v>
      </c>
      <c r="V1370" s="157">
        <f>ROUND(E1370*U1370,2)</f>
        <v>3.77</v>
      </c>
      <c r="W1370" s="157"/>
      <c r="X1370" s="157" t="s">
        <v>196</v>
      </c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197</v>
      </c>
      <c r="AH1370" s="147"/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ht="20.399999999999999" outlineLevel="1" x14ac:dyDescent="0.25">
      <c r="A1371" s="154"/>
      <c r="B1371" s="155"/>
      <c r="C1371" s="190" t="s">
        <v>618</v>
      </c>
      <c r="D1371" s="159"/>
      <c r="E1371" s="160">
        <v>87.504379999999998</v>
      </c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199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5">
      <c r="A1372" s="154"/>
      <c r="B1372" s="155"/>
      <c r="C1372" s="190" t="s">
        <v>619</v>
      </c>
      <c r="D1372" s="159"/>
      <c r="E1372" s="160">
        <v>54.347380000000001</v>
      </c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199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5">
      <c r="A1373" s="154"/>
      <c r="B1373" s="155"/>
      <c r="C1373" s="191" t="s">
        <v>284</v>
      </c>
      <c r="D1373" s="161"/>
      <c r="E1373" s="162"/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57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199</v>
      </c>
      <c r="AH1373" s="147"/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5">
      <c r="A1374" s="154"/>
      <c r="B1374" s="155"/>
      <c r="C1374" s="192" t="s">
        <v>1157</v>
      </c>
      <c r="D1374" s="161"/>
      <c r="E1374" s="162">
        <v>6.4394999999999998</v>
      </c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57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199</v>
      </c>
      <c r="AH1374" s="147">
        <v>2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ht="20.399999999999999" outlineLevel="1" x14ac:dyDescent="0.25">
      <c r="A1375" s="154"/>
      <c r="B1375" s="155"/>
      <c r="C1375" s="192" t="s">
        <v>621</v>
      </c>
      <c r="D1375" s="161"/>
      <c r="E1375" s="162">
        <v>6.4394999999999998</v>
      </c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199</v>
      </c>
      <c r="AH1375" s="147">
        <v>2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ht="20.399999999999999" outlineLevel="1" x14ac:dyDescent="0.25">
      <c r="A1376" s="154"/>
      <c r="B1376" s="155"/>
      <c r="C1376" s="192" t="s">
        <v>622</v>
      </c>
      <c r="D1376" s="161"/>
      <c r="E1376" s="162">
        <v>6.4394999999999998</v>
      </c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57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199</v>
      </c>
      <c r="AH1376" s="147">
        <v>2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ht="20.399999999999999" outlineLevel="1" x14ac:dyDescent="0.25">
      <c r="A1377" s="154"/>
      <c r="B1377" s="155"/>
      <c r="C1377" s="192" t="s">
        <v>623</v>
      </c>
      <c r="D1377" s="161"/>
      <c r="E1377" s="162">
        <v>6.4394999999999998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199</v>
      </c>
      <c r="AH1377" s="147">
        <v>2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5">
      <c r="A1378" s="154"/>
      <c r="B1378" s="155"/>
      <c r="C1378" s="192" t="s">
        <v>624</v>
      </c>
      <c r="D1378" s="161"/>
      <c r="E1378" s="162">
        <v>5.7</v>
      </c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199</v>
      </c>
      <c r="AH1378" s="147">
        <v>2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1" x14ac:dyDescent="0.25">
      <c r="A1379" s="154"/>
      <c r="B1379" s="155"/>
      <c r="C1379" s="192" t="s">
        <v>625</v>
      </c>
      <c r="D1379" s="161"/>
      <c r="E1379" s="162">
        <v>2</v>
      </c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199</v>
      </c>
      <c r="AH1379" s="147">
        <v>2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5">
      <c r="A1380" s="154"/>
      <c r="B1380" s="155"/>
      <c r="C1380" s="192" t="s">
        <v>626</v>
      </c>
      <c r="D1380" s="161"/>
      <c r="E1380" s="162">
        <v>0.96</v>
      </c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199</v>
      </c>
      <c r="AH1380" s="147">
        <v>2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5">
      <c r="A1381" s="154"/>
      <c r="B1381" s="155"/>
      <c r="C1381" s="192" t="s">
        <v>627</v>
      </c>
      <c r="D1381" s="161"/>
      <c r="E1381" s="162">
        <v>0.96</v>
      </c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199</v>
      </c>
      <c r="AH1381" s="147">
        <v>2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1" x14ac:dyDescent="0.25">
      <c r="A1382" s="154"/>
      <c r="B1382" s="155"/>
      <c r="C1382" s="192" t="s">
        <v>628</v>
      </c>
      <c r="D1382" s="161"/>
      <c r="E1382" s="162">
        <v>0.96</v>
      </c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57"/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199</v>
      </c>
      <c r="AH1382" s="147">
        <v>2</v>
      </c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5">
      <c r="A1383" s="154"/>
      <c r="B1383" s="155"/>
      <c r="C1383" s="192" t="s">
        <v>629</v>
      </c>
      <c r="D1383" s="161"/>
      <c r="E1383" s="162">
        <v>0.96</v>
      </c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57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199</v>
      </c>
      <c r="AH1383" s="147">
        <v>2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5">
      <c r="A1384" s="154"/>
      <c r="B1384" s="155"/>
      <c r="C1384" s="193" t="s">
        <v>293</v>
      </c>
      <c r="D1384" s="163"/>
      <c r="E1384" s="164">
        <v>37.298000000000002</v>
      </c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57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199</v>
      </c>
      <c r="AH1384" s="147">
        <v>3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5">
      <c r="A1385" s="154"/>
      <c r="B1385" s="155"/>
      <c r="C1385" s="191" t="s">
        <v>294</v>
      </c>
      <c r="D1385" s="161"/>
      <c r="E1385" s="162"/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57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199</v>
      </c>
      <c r="AH1385" s="147"/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5">
      <c r="A1386" s="154"/>
      <c r="B1386" s="155"/>
      <c r="C1386" s="190" t="s">
        <v>630</v>
      </c>
      <c r="D1386" s="159"/>
      <c r="E1386" s="160">
        <v>-37.298000000000002</v>
      </c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199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5">
      <c r="A1387" s="154"/>
      <c r="B1387" s="155"/>
      <c r="C1387" s="191" t="s">
        <v>284</v>
      </c>
      <c r="D1387" s="161"/>
      <c r="E1387" s="162"/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199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5">
      <c r="A1388" s="154"/>
      <c r="B1388" s="155"/>
      <c r="C1388" s="192" t="s">
        <v>1149</v>
      </c>
      <c r="D1388" s="161"/>
      <c r="E1388" s="162">
        <v>7.73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199</v>
      </c>
      <c r="AH1388" s="147">
        <v>2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ht="20.399999999999999" outlineLevel="1" x14ac:dyDescent="0.25">
      <c r="A1389" s="154"/>
      <c r="B1389" s="155"/>
      <c r="C1389" s="192" t="s">
        <v>418</v>
      </c>
      <c r="D1389" s="161"/>
      <c r="E1389" s="162">
        <v>7.73</v>
      </c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199</v>
      </c>
      <c r="AH1389" s="147">
        <v>2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ht="20.399999999999999" outlineLevel="1" x14ac:dyDescent="0.25">
      <c r="A1390" s="154"/>
      <c r="B1390" s="155"/>
      <c r="C1390" s="192" t="s">
        <v>419</v>
      </c>
      <c r="D1390" s="161"/>
      <c r="E1390" s="162">
        <v>7.73</v>
      </c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57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199</v>
      </c>
      <c r="AH1390" s="147">
        <v>2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ht="20.399999999999999" outlineLevel="1" x14ac:dyDescent="0.25">
      <c r="A1391" s="154"/>
      <c r="B1391" s="155"/>
      <c r="C1391" s="192" t="s">
        <v>420</v>
      </c>
      <c r="D1391" s="161"/>
      <c r="E1391" s="162">
        <v>7.73</v>
      </c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199</v>
      </c>
      <c r="AH1391" s="147">
        <v>2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1" x14ac:dyDescent="0.25">
      <c r="A1392" s="154"/>
      <c r="B1392" s="155"/>
      <c r="C1392" s="192" t="s">
        <v>421</v>
      </c>
      <c r="D1392" s="161"/>
      <c r="E1392" s="162">
        <v>6.8</v>
      </c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199</v>
      </c>
      <c r="AH1392" s="147">
        <v>2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5">
      <c r="A1393" s="154"/>
      <c r="B1393" s="155"/>
      <c r="C1393" s="192" t="s">
        <v>430</v>
      </c>
      <c r="D1393" s="161"/>
      <c r="E1393" s="162">
        <v>5</v>
      </c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199</v>
      </c>
      <c r="AH1393" s="147">
        <v>2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5">
      <c r="A1394" s="154"/>
      <c r="B1394" s="155"/>
      <c r="C1394" s="192" t="s">
        <v>422</v>
      </c>
      <c r="D1394" s="161"/>
      <c r="E1394" s="162">
        <v>3.8</v>
      </c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199</v>
      </c>
      <c r="AH1394" s="147">
        <v>2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5">
      <c r="A1395" s="154"/>
      <c r="B1395" s="155"/>
      <c r="C1395" s="192" t="s">
        <v>423</v>
      </c>
      <c r="D1395" s="161"/>
      <c r="E1395" s="162">
        <v>3.8</v>
      </c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199</v>
      </c>
      <c r="AH1395" s="147">
        <v>2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1" x14ac:dyDescent="0.25">
      <c r="A1396" s="154"/>
      <c r="B1396" s="155"/>
      <c r="C1396" s="192" t="s">
        <v>424</v>
      </c>
      <c r="D1396" s="161"/>
      <c r="E1396" s="162">
        <v>3.8</v>
      </c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199</v>
      </c>
      <c r="AH1396" s="147">
        <v>2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5">
      <c r="A1397" s="154"/>
      <c r="B1397" s="155"/>
      <c r="C1397" s="192" t="s">
        <v>425</v>
      </c>
      <c r="D1397" s="161"/>
      <c r="E1397" s="162">
        <v>3.8</v>
      </c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199</v>
      </c>
      <c r="AH1397" s="147">
        <v>2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5">
      <c r="A1398" s="154"/>
      <c r="B1398" s="155"/>
      <c r="C1398" s="193" t="s">
        <v>293</v>
      </c>
      <c r="D1398" s="163"/>
      <c r="E1398" s="164">
        <v>57.92</v>
      </c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199</v>
      </c>
      <c r="AH1398" s="147">
        <v>3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5">
      <c r="A1399" s="154"/>
      <c r="B1399" s="155"/>
      <c r="C1399" s="191" t="s">
        <v>294</v>
      </c>
      <c r="D1399" s="161"/>
      <c r="E1399" s="162"/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199</v>
      </c>
      <c r="AH1399" s="147"/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5">
      <c r="A1400" s="154"/>
      <c r="B1400" s="155"/>
      <c r="C1400" s="190" t="s">
        <v>631</v>
      </c>
      <c r="D1400" s="159"/>
      <c r="E1400" s="160">
        <v>11.584</v>
      </c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199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ht="20.399999999999999" outlineLevel="1" x14ac:dyDescent="0.25">
      <c r="A1401" s="154"/>
      <c r="B1401" s="155"/>
      <c r="C1401" s="190" t="s">
        <v>632</v>
      </c>
      <c r="D1401" s="159"/>
      <c r="E1401" s="160">
        <v>50.862900000000003</v>
      </c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199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1" x14ac:dyDescent="0.25">
      <c r="A1402" s="154"/>
      <c r="B1402" s="155"/>
      <c r="C1402" s="191" t="s">
        <v>284</v>
      </c>
      <c r="D1402" s="161"/>
      <c r="E1402" s="162"/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57"/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199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5">
      <c r="A1403" s="154"/>
      <c r="B1403" s="155"/>
      <c r="C1403" s="192" t="s">
        <v>633</v>
      </c>
      <c r="D1403" s="161"/>
      <c r="E1403" s="162">
        <v>0.96</v>
      </c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199</v>
      </c>
      <c r="AH1403" s="147">
        <v>2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5">
      <c r="A1404" s="154"/>
      <c r="B1404" s="155"/>
      <c r="C1404" s="192" t="s">
        <v>634</v>
      </c>
      <c r="D1404" s="161"/>
      <c r="E1404" s="162">
        <v>0.96</v>
      </c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199</v>
      </c>
      <c r="AH1404" s="147">
        <v>2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5">
      <c r="A1405" s="154"/>
      <c r="B1405" s="155"/>
      <c r="C1405" s="192" t="s">
        <v>635</v>
      </c>
      <c r="D1405" s="161"/>
      <c r="E1405" s="162">
        <v>3.36</v>
      </c>
      <c r="F1405" s="157"/>
      <c r="G1405" s="157"/>
      <c r="H1405" s="157"/>
      <c r="I1405" s="157"/>
      <c r="J1405" s="157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199</v>
      </c>
      <c r="AH1405" s="147">
        <v>2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5">
      <c r="A1406" s="154"/>
      <c r="B1406" s="155"/>
      <c r="C1406" s="192" t="s">
        <v>636</v>
      </c>
      <c r="D1406" s="161"/>
      <c r="E1406" s="162">
        <v>5.55</v>
      </c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199</v>
      </c>
      <c r="AH1406" s="147">
        <v>2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1" x14ac:dyDescent="0.25">
      <c r="A1407" s="154"/>
      <c r="B1407" s="155"/>
      <c r="C1407" s="192" t="s">
        <v>637</v>
      </c>
      <c r="D1407" s="161"/>
      <c r="E1407" s="162">
        <v>2.415</v>
      </c>
      <c r="F1407" s="157"/>
      <c r="G1407" s="157"/>
      <c r="H1407" s="157"/>
      <c r="I1407" s="157"/>
      <c r="J1407" s="157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57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199</v>
      </c>
      <c r="AH1407" s="147">
        <v>2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5">
      <c r="A1408" s="154"/>
      <c r="B1408" s="155"/>
      <c r="C1408" s="193" t="s">
        <v>293</v>
      </c>
      <c r="D1408" s="163"/>
      <c r="E1408" s="164">
        <v>13.244999999999999</v>
      </c>
      <c r="F1408" s="157"/>
      <c r="G1408" s="157"/>
      <c r="H1408" s="157"/>
      <c r="I1408" s="157"/>
      <c r="J1408" s="157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157"/>
      <c r="U1408" s="157"/>
      <c r="V1408" s="157"/>
      <c r="W1408" s="157"/>
      <c r="X1408" s="157"/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199</v>
      </c>
      <c r="AH1408" s="147">
        <v>3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5">
      <c r="A1409" s="154"/>
      <c r="B1409" s="155"/>
      <c r="C1409" s="191" t="s">
        <v>294</v>
      </c>
      <c r="D1409" s="161"/>
      <c r="E1409" s="162"/>
      <c r="F1409" s="157"/>
      <c r="G1409" s="157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57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199</v>
      </c>
      <c r="AH1409" s="147"/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5">
      <c r="A1410" s="154"/>
      <c r="B1410" s="155"/>
      <c r="C1410" s="190" t="s">
        <v>638</v>
      </c>
      <c r="D1410" s="159"/>
      <c r="E1410" s="160">
        <v>-13.246</v>
      </c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57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199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5">
      <c r="A1411" s="154"/>
      <c r="B1411" s="155"/>
      <c r="C1411" s="191" t="s">
        <v>284</v>
      </c>
      <c r="D1411" s="161"/>
      <c r="E1411" s="162"/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199</v>
      </c>
      <c r="AH1411" s="147"/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1" x14ac:dyDescent="0.25">
      <c r="A1412" s="154"/>
      <c r="B1412" s="155"/>
      <c r="C1412" s="192" t="s">
        <v>426</v>
      </c>
      <c r="D1412" s="161"/>
      <c r="E1412" s="162">
        <v>3.8</v>
      </c>
      <c r="F1412" s="157"/>
      <c r="G1412" s="157"/>
      <c r="H1412" s="157"/>
      <c r="I1412" s="157"/>
      <c r="J1412" s="157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57"/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199</v>
      </c>
      <c r="AH1412" s="147">
        <v>2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5">
      <c r="A1413" s="154"/>
      <c r="B1413" s="155"/>
      <c r="C1413" s="192" t="s">
        <v>427</v>
      </c>
      <c r="D1413" s="161"/>
      <c r="E1413" s="162">
        <v>3.8</v>
      </c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57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199</v>
      </c>
      <c r="AH1413" s="147">
        <v>2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5">
      <c r="A1414" s="154"/>
      <c r="B1414" s="155"/>
      <c r="C1414" s="192" t="s">
        <v>428</v>
      </c>
      <c r="D1414" s="161"/>
      <c r="E1414" s="162">
        <v>6.8</v>
      </c>
      <c r="F1414" s="157"/>
      <c r="G1414" s="157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199</v>
      </c>
      <c r="AH1414" s="147">
        <v>2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1" x14ac:dyDescent="0.25">
      <c r="A1415" s="154"/>
      <c r="B1415" s="155"/>
      <c r="C1415" s="192" t="s">
        <v>429</v>
      </c>
      <c r="D1415" s="161"/>
      <c r="E1415" s="162">
        <v>6.7</v>
      </c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199</v>
      </c>
      <c r="AH1415" s="147">
        <v>2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5">
      <c r="A1416" s="154"/>
      <c r="B1416" s="155"/>
      <c r="C1416" s="192" t="s">
        <v>433</v>
      </c>
      <c r="D1416" s="161"/>
      <c r="E1416" s="162">
        <v>5.35</v>
      </c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57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199</v>
      </c>
      <c r="AH1416" s="147">
        <v>2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5">
      <c r="A1417" s="154"/>
      <c r="B1417" s="155"/>
      <c r="C1417" s="193" t="s">
        <v>293</v>
      </c>
      <c r="D1417" s="163"/>
      <c r="E1417" s="164">
        <v>26.45</v>
      </c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199</v>
      </c>
      <c r="AH1417" s="147">
        <v>3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1" x14ac:dyDescent="0.25">
      <c r="A1418" s="154"/>
      <c r="B1418" s="155"/>
      <c r="C1418" s="191" t="s">
        <v>294</v>
      </c>
      <c r="D1418" s="161"/>
      <c r="E1418" s="162"/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199</v>
      </c>
      <c r="AH1418" s="147"/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5">
      <c r="A1419" s="154"/>
      <c r="B1419" s="155"/>
      <c r="C1419" s="190" t="s">
        <v>639</v>
      </c>
      <c r="D1419" s="159"/>
      <c r="E1419" s="160">
        <v>5.29</v>
      </c>
      <c r="F1419" s="157"/>
      <c r="G1419" s="157"/>
      <c r="H1419" s="157"/>
      <c r="I1419" s="157"/>
      <c r="J1419" s="157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199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ht="20.399999999999999" outlineLevel="1" x14ac:dyDescent="0.25">
      <c r="A1420" s="154"/>
      <c r="B1420" s="155"/>
      <c r="C1420" s="190" t="s">
        <v>584</v>
      </c>
      <c r="D1420" s="159"/>
      <c r="E1420" s="160">
        <v>9.6762499999999996</v>
      </c>
      <c r="F1420" s="157"/>
      <c r="G1420" s="157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199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ht="20.399999999999999" outlineLevel="1" x14ac:dyDescent="0.25">
      <c r="A1421" s="154"/>
      <c r="B1421" s="155"/>
      <c r="C1421" s="190" t="s">
        <v>585</v>
      </c>
      <c r="D1421" s="159"/>
      <c r="E1421" s="160">
        <v>19.763400000000001</v>
      </c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199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5">
      <c r="A1422" s="174">
        <v>190</v>
      </c>
      <c r="B1422" s="175" t="s">
        <v>1158</v>
      </c>
      <c r="C1422" s="189" t="s">
        <v>1159</v>
      </c>
      <c r="D1422" s="176" t="s">
        <v>194</v>
      </c>
      <c r="E1422" s="177">
        <v>25.8</v>
      </c>
      <c r="F1422" s="178"/>
      <c r="G1422" s="179">
        <f>ROUND(E1422*F1422,2)</f>
        <v>0</v>
      </c>
      <c r="H1422" s="158"/>
      <c r="I1422" s="157">
        <f>ROUND(E1422*H1422,2)</f>
        <v>0</v>
      </c>
      <c r="J1422" s="158"/>
      <c r="K1422" s="157">
        <f>ROUND(E1422*J1422,2)</f>
        <v>0</v>
      </c>
      <c r="L1422" s="157">
        <v>21</v>
      </c>
      <c r="M1422" s="157">
        <f>G1422*(1+L1422/100)</f>
        <v>0</v>
      </c>
      <c r="N1422" s="157">
        <v>0</v>
      </c>
      <c r="O1422" s="157">
        <f>ROUND(E1422*N1422,2)</f>
        <v>0</v>
      </c>
      <c r="P1422" s="157">
        <v>6.8000000000000005E-2</v>
      </c>
      <c r="Q1422" s="157">
        <f>ROUND(E1422*P1422,2)</f>
        <v>1.75</v>
      </c>
      <c r="R1422" s="157"/>
      <c r="S1422" s="157" t="s">
        <v>195</v>
      </c>
      <c r="T1422" s="157" t="s">
        <v>195</v>
      </c>
      <c r="U1422" s="157">
        <v>0.3</v>
      </c>
      <c r="V1422" s="157">
        <f>ROUND(E1422*U1422,2)</f>
        <v>7.74</v>
      </c>
      <c r="W1422" s="157"/>
      <c r="X1422" s="157" t="s">
        <v>196</v>
      </c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197</v>
      </c>
      <c r="AH1422" s="147"/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5">
      <c r="A1423" s="154"/>
      <c r="B1423" s="155"/>
      <c r="C1423" s="190" t="s">
        <v>1160</v>
      </c>
      <c r="D1423" s="159"/>
      <c r="E1423" s="160">
        <v>6</v>
      </c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199</v>
      </c>
      <c r="AH1423" s="147">
        <v>0</v>
      </c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5">
      <c r="A1424" s="154"/>
      <c r="B1424" s="155"/>
      <c r="C1424" s="190" t="s">
        <v>1161</v>
      </c>
      <c r="D1424" s="159"/>
      <c r="E1424" s="160">
        <v>19.8</v>
      </c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199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5">
      <c r="A1425" s="174">
        <v>191</v>
      </c>
      <c r="B1425" s="175" t="s">
        <v>1162</v>
      </c>
      <c r="C1425" s="189" t="s">
        <v>1163</v>
      </c>
      <c r="D1425" s="176" t="s">
        <v>194</v>
      </c>
      <c r="E1425" s="177">
        <v>29.74</v>
      </c>
      <c r="F1425" s="178"/>
      <c r="G1425" s="179">
        <f>ROUND(E1425*F1425,2)</f>
        <v>0</v>
      </c>
      <c r="H1425" s="158"/>
      <c r="I1425" s="157">
        <f>ROUND(E1425*H1425,2)</f>
        <v>0</v>
      </c>
      <c r="J1425" s="158"/>
      <c r="K1425" s="157">
        <f>ROUND(E1425*J1425,2)</f>
        <v>0</v>
      </c>
      <c r="L1425" s="157">
        <v>21</v>
      </c>
      <c r="M1425" s="157">
        <f>G1425*(1+L1425/100)</f>
        <v>0</v>
      </c>
      <c r="N1425" s="157">
        <v>0</v>
      </c>
      <c r="O1425" s="157">
        <f>ROUND(E1425*N1425,2)</f>
        <v>0</v>
      </c>
      <c r="P1425" s="157">
        <v>8.8999999999999996E-2</v>
      </c>
      <c r="Q1425" s="157">
        <f>ROUND(E1425*P1425,2)</f>
        <v>2.65</v>
      </c>
      <c r="R1425" s="157"/>
      <c r="S1425" s="157" t="s">
        <v>195</v>
      </c>
      <c r="T1425" s="157" t="s">
        <v>195</v>
      </c>
      <c r="U1425" s="157">
        <v>0.39</v>
      </c>
      <c r="V1425" s="157">
        <f>ROUND(E1425*U1425,2)</f>
        <v>11.6</v>
      </c>
      <c r="W1425" s="157"/>
      <c r="X1425" s="157" t="s">
        <v>196</v>
      </c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197</v>
      </c>
      <c r="AH1425" s="147"/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5">
      <c r="A1426" s="154"/>
      <c r="B1426" s="155"/>
      <c r="C1426" s="190" t="s">
        <v>1164</v>
      </c>
      <c r="D1426" s="159"/>
      <c r="E1426" s="160">
        <v>3.9550000000000001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199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5">
      <c r="A1427" s="154"/>
      <c r="B1427" s="155"/>
      <c r="C1427" s="190" t="s">
        <v>1165</v>
      </c>
      <c r="D1427" s="159"/>
      <c r="E1427" s="160">
        <v>19.38</v>
      </c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199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1" x14ac:dyDescent="0.25">
      <c r="A1428" s="154"/>
      <c r="B1428" s="155"/>
      <c r="C1428" s="190" t="s">
        <v>1166</v>
      </c>
      <c r="D1428" s="159"/>
      <c r="E1428" s="160">
        <v>4.8449999999999998</v>
      </c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57"/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199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1" x14ac:dyDescent="0.25">
      <c r="A1429" s="154"/>
      <c r="B1429" s="155"/>
      <c r="C1429" s="190" t="s">
        <v>1167</v>
      </c>
      <c r="D1429" s="159"/>
      <c r="E1429" s="160">
        <v>1.56</v>
      </c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199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x14ac:dyDescent="0.25">
      <c r="A1430" s="168" t="s">
        <v>190</v>
      </c>
      <c r="B1430" s="169" t="s">
        <v>90</v>
      </c>
      <c r="C1430" s="188" t="s">
        <v>91</v>
      </c>
      <c r="D1430" s="170"/>
      <c r="E1430" s="171"/>
      <c r="F1430" s="172"/>
      <c r="G1430" s="173">
        <f>SUMIF(AG1431:AG1431,"&lt;&gt;NOR",G1431:G1431)</f>
        <v>0</v>
      </c>
      <c r="H1430" s="167"/>
      <c r="I1430" s="167">
        <f>SUM(I1431:I1431)</f>
        <v>0</v>
      </c>
      <c r="J1430" s="167"/>
      <c r="K1430" s="167">
        <f>SUM(K1431:K1431)</f>
        <v>0</v>
      </c>
      <c r="L1430" s="167"/>
      <c r="M1430" s="167">
        <f>SUM(M1431:M1431)</f>
        <v>0</v>
      </c>
      <c r="N1430" s="167"/>
      <c r="O1430" s="167">
        <f>SUM(O1431:O1431)</f>
        <v>0</v>
      </c>
      <c r="P1430" s="167"/>
      <c r="Q1430" s="167">
        <f>SUM(Q1431:Q1431)</f>
        <v>0</v>
      </c>
      <c r="R1430" s="167"/>
      <c r="S1430" s="167"/>
      <c r="T1430" s="167"/>
      <c r="U1430" s="167"/>
      <c r="V1430" s="167">
        <f>SUM(V1431:V1431)</f>
        <v>131</v>
      </c>
      <c r="W1430" s="167"/>
      <c r="X1430" s="167"/>
      <c r="AG1430" t="s">
        <v>191</v>
      </c>
    </row>
    <row r="1431" spans="1:60" outlineLevel="1" x14ac:dyDescent="0.25">
      <c r="A1431" s="180">
        <v>192</v>
      </c>
      <c r="B1431" s="181" t="s">
        <v>1168</v>
      </c>
      <c r="C1431" s="194" t="s">
        <v>1169</v>
      </c>
      <c r="D1431" s="182" t="s">
        <v>225</v>
      </c>
      <c r="E1431" s="183">
        <v>139.58684</v>
      </c>
      <c r="F1431" s="184"/>
      <c r="G1431" s="185">
        <f>ROUND(E1431*F1431,2)</f>
        <v>0</v>
      </c>
      <c r="H1431" s="158"/>
      <c r="I1431" s="157">
        <f>ROUND(E1431*H1431,2)</f>
        <v>0</v>
      </c>
      <c r="J1431" s="158"/>
      <c r="K1431" s="157">
        <f>ROUND(E1431*J1431,2)</f>
        <v>0</v>
      </c>
      <c r="L1431" s="157">
        <v>21</v>
      </c>
      <c r="M1431" s="157">
        <f>G1431*(1+L1431/100)</f>
        <v>0</v>
      </c>
      <c r="N1431" s="157">
        <v>0</v>
      </c>
      <c r="O1431" s="157">
        <f>ROUND(E1431*N1431,2)</f>
        <v>0</v>
      </c>
      <c r="P1431" s="157">
        <v>0</v>
      </c>
      <c r="Q1431" s="157">
        <f>ROUND(E1431*P1431,2)</f>
        <v>0</v>
      </c>
      <c r="R1431" s="157"/>
      <c r="S1431" s="157" t="s">
        <v>195</v>
      </c>
      <c r="T1431" s="157" t="s">
        <v>195</v>
      </c>
      <c r="U1431" s="157">
        <v>0.9385</v>
      </c>
      <c r="V1431" s="157">
        <f>ROUND(E1431*U1431,2)</f>
        <v>131</v>
      </c>
      <c r="W1431" s="157"/>
      <c r="X1431" s="157" t="s">
        <v>1170</v>
      </c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1171</v>
      </c>
      <c r="AH1431" s="147"/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x14ac:dyDescent="0.25">
      <c r="A1432" s="168" t="s">
        <v>190</v>
      </c>
      <c r="B1432" s="169" t="s">
        <v>96</v>
      </c>
      <c r="C1432" s="188" t="s">
        <v>97</v>
      </c>
      <c r="D1432" s="170"/>
      <c r="E1432" s="171"/>
      <c r="F1432" s="172"/>
      <c r="G1432" s="173">
        <f>SUMIF(AG1433:AG1569,"&lt;&gt;NOR",G1433:G1569)</f>
        <v>0</v>
      </c>
      <c r="H1432" s="167"/>
      <c r="I1432" s="167">
        <f>SUM(I1433:I1569)</f>
        <v>0</v>
      </c>
      <c r="J1432" s="167"/>
      <c r="K1432" s="167">
        <f>SUM(K1433:K1569)</f>
        <v>0</v>
      </c>
      <c r="L1432" s="167"/>
      <c r="M1432" s="167">
        <f>SUM(M1433:M1569)</f>
        <v>0</v>
      </c>
      <c r="N1432" s="167"/>
      <c r="O1432" s="167">
        <f>SUM(O1433:O1569)</f>
        <v>1.5000000000000002</v>
      </c>
      <c r="P1432" s="167"/>
      <c r="Q1432" s="167">
        <f>SUM(Q1433:Q1569)</f>
        <v>0.52</v>
      </c>
      <c r="R1432" s="167"/>
      <c r="S1432" s="167"/>
      <c r="T1432" s="167"/>
      <c r="U1432" s="167"/>
      <c r="V1432" s="167">
        <f>SUM(V1433:V1569)</f>
        <v>132.01</v>
      </c>
      <c r="W1432" s="167"/>
      <c r="X1432" s="167"/>
      <c r="AG1432" t="s">
        <v>191</v>
      </c>
    </row>
    <row r="1433" spans="1:60" ht="20.399999999999999" outlineLevel="1" x14ac:dyDescent="0.25">
      <c r="A1433" s="174">
        <v>193</v>
      </c>
      <c r="B1433" s="175" t="s">
        <v>1172</v>
      </c>
      <c r="C1433" s="189" t="s">
        <v>1173</v>
      </c>
      <c r="D1433" s="176" t="s">
        <v>194</v>
      </c>
      <c r="E1433" s="177">
        <v>132.13</v>
      </c>
      <c r="F1433" s="178"/>
      <c r="G1433" s="179">
        <f>ROUND(E1433*F1433,2)</f>
        <v>0</v>
      </c>
      <c r="H1433" s="158"/>
      <c r="I1433" s="157">
        <f>ROUND(E1433*H1433,2)</f>
        <v>0</v>
      </c>
      <c r="J1433" s="158"/>
      <c r="K1433" s="157">
        <f>ROUND(E1433*J1433,2)</f>
        <v>0</v>
      </c>
      <c r="L1433" s="157">
        <v>21</v>
      </c>
      <c r="M1433" s="157">
        <f>G1433*(1+L1433/100)</f>
        <v>0</v>
      </c>
      <c r="N1433" s="157">
        <v>3.3E-4</v>
      </c>
      <c r="O1433" s="157">
        <f>ROUND(E1433*N1433,2)</f>
        <v>0.04</v>
      </c>
      <c r="P1433" s="157">
        <v>0</v>
      </c>
      <c r="Q1433" s="157">
        <f>ROUND(E1433*P1433,2)</f>
        <v>0</v>
      </c>
      <c r="R1433" s="157"/>
      <c r="S1433" s="157" t="s">
        <v>195</v>
      </c>
      <c r="T1433" s="157" t="s">
        <v>195</v>
      </c>
      <c r="U1433" s="157">
        <v>2.75E-2</v>
      </c>
      <c r="V1433" s="157">
        <f>ROUND(E1433*U1433,2)</f>
        <v>3.63</v>
      </c>
      <c r="W1433" s="157"/>
      <c r="X1433" s="157" t="s">
        <v>196</v>
      </c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197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5">
      <c r="A1434" s="154"/>
      <c r="B1434" s="155"/>
      <c r="C1434" s="191" t="s">
        <v>284</v>
      </c>
      <c r="D1434" s="161"/>
      <c r="E1434" s="162"/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199</v>
      </c>
      <c r="AH1434" s="147"/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ht="20.399999999999999" outlineLevel="1" x14ac:dyDescent="0.25">
      <c r="A1435" s="154"/>
      <c r="B1435" s="155"/>
      <c r="C1435" s="192" t="s">
        <v>445</v>
      </c>
      <c r="D1435" s="161"/>
      <c r="E1435" s="162">
        <v>3.04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199</v>
      </c>
      <c r="AH1435" s="147">
        <v>2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ht="20.399999999999999" outlineLevel="1" x14ac:dyDescent="0.25">
      <c r="A1436" s="154"/>
      <c r="B1436" s="155"/>
      <c r="C1436" s="192" t="s">
        <v>446</v>
      </c>
      <c r="D1436" s="161"/>
      <c r="E1436" s="162">
        <v>4.55</v>
      </c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199</v>
      </c>
      <c r="AH1436" s="147">
        <v>2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ht="20.399999999999999" outlineLevel="1" x14ac:dyDescent="0.25">
      <c r="A1437" s="154"/>
      <c r="B1437" s="155"/>
      <c r="C1437" s="192" t="s">
        <v>447</v>
      </c>
      <c r="D1437" s="161"/>
      <c r="E1437" s="162">
        <v>27.42</v>
      </c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199</v>
      </c>
      <c r="AH1437" s="147">
        <v>2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ht="20.399999999999999" outlineLevel="1" x14ac:dyDescent="0.25">
      <c r="A1438" s="154"/>
      <c r="B1438" s="155"/>
      <c r="C1438" s="192" t="s">
        <v>448</v>
      </c>
      <c r="D1438" s="161"/>
      <c r="E1438" s="162">
        <v>21.42</v>
      </c>
      <c r="F1438" s="157"/>
      <c r="G1438" s="157"/>
      <c r="H1438" s="157"/>
      <c r="I1438" s="157"/>
      <c r="J1438" s="157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57"/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199</v>
      </c>
      <c r="AH1438" s="147">
        <v>2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5">
      <c r="A1439" s="154"/>
      <c r="B1439" s="155"/>
      <c r="C1439" s="193" t="s">
        <v>293</v>
      </c>
      <c r="D1439" s="163"/>
      <c r="E1439" s="164">
        <v>56.43</v>
      </c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199</v>
      </c>
      <c r="AH1439" s="147">
        <v>3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5">
      <c r="A1440" s="154"/>
      <c r="B1440" s="155"/>
      <c r="C1440" s="191" t="s">
        <v>294</v>
      </c>
      <c r="D1440" s="161"/>
      <c r="E1440" s="162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57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199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1" x14ac:dyDescent="0.25">
      <c r="A1441" s="154"/>
      <c r="B1441" s="155"/>
      <c r="C1441" s="190" t="s">
        <v>1174</v>
      </c>
      <c r="D1441" s="159"/>
      <c r="E1441" s="160">
        <v>56.43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57"/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199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5">
      <c r="A1442" s="154"/>
      <c r="B1442" s="155"/>
      <c r="C1442" s="191" t="s">
        <v>284</v>
      </c>
      <c r="D1442" s="161"/>
      <c r="E1442" s="162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57"/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199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1" x14ac:dyDescent="0.25">
      <c r="A1443" s="154"/>
      <c r="B1443" s="155"/>
      <c r="C1443" s="192" t="s">
        <v>1027</v>
      </c>
      <c r="D1443" s="161"/>
      <c r="E1443" s="162">
        <v>15.75</v>
      </c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57"/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199</v>
      </c>
      <c r="AH1443" s="147">
        <v>2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ht="20.399999999999999" outlineLevel="1" x14ac:dyDescent="0.25">
      <c r="A1444" s="154"/>
      <c r="B1444" s="155"/>
      <c r="C1444" s="192" t="s">
        <v>1028</v>
      </c>
      <c r="D1444" s="161"/>
      <c r="E1444" s="162">
        <v>47.79</v>
      </c>
      <c r="F1444" s="157"/>
      <c r="G1444" s="157"/>
      <c r="H1444" s="157"/>
      <c r="I1444" s="157"/>
      <c r="J1444" s="157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157"/>
      <c r="U1444" s="157"/>
      <c r="V1444" s="157"/>
      <c r="W1444" s="157"/>
      <c r="X1444" s="157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199</v>
      </c>
      <c r="AH1444" s="147">
        <v>2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1" x14ac:dyDescent="0.25">
      <c r="A1445" s="154"/>
      <c r="B1445" s="155"/>
      <c r="C1445" s="193" t="s">
        <v>293</v>
      </c>
      <c r="D1445" s="163"/>
      <c r="E1445" s="164">
        <v>63.54</v>
      </c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57"/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199</v>
      </c>
      <c r="AH1445" s="147">
        <v>3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5">
      <c r="A1446" s="154"/>
      <c r="B1446" s="155"/>
      <c r="C1446" s="191" t="s">
        <v>294</v>
      </c>
      <c r="D1446" s="161"/>
      <c r="E1446" s="162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199</v>
      </c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1" x14ac:dyDescent="0.25">
      <c r="A1447" s="154"/>
      <c r="B1447" s="155"/>
      <c r="C1447" s="190" t="s">
        <v>1175</v>
      </c>
      <c r="D1447" s="159"/>
      <c r="E1447" s="160">
        <v>63.54</v>
      </c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199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1" x14ac:dyDescent="0.25">
      <c r="A1448" s="154"/>
      <c r="B1448" s="155"/>
      <c r="C1448" s="190" t="s">
        <v>817</v>
      </c>
      <c r="D1448" s="159"/>
      <c r="E1448" s="160">
        <v>12.16</v>
      </c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199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ht="20.399999999999999" outlineLevel="1" x14ac:dyDescent="0.25">
      <c r="A1449" s="174">
        <v>194</v>
      </c>
      <c r="B1449" s="175" t="s">
        <v>1176</v>
      </c>
      <c r="C1449" s="189" t="s">
        <v>1177</v>
      </c>
      <c r="D1449" s="176" t="s">
        <v>194</v>
      </c>
      <c r="E1449" s="177">
        <v>14.058</v>
      </c>
      <c r="F1449" s="178"/>
      <c r="G1449" s="179">
        <f>ROUND(E1449*F1449,2)</f>
        <v>0</v>
      </c>
      <c r="H1449" s="158"/>
      <c r="I1449" s="157">
        <f>ROUND(E1449*H1449,2)</f>
        <v>0</v>
      </c>
      <c r="J1449" s="158"/>
      <c r="K1449" s="157">
        <f>ROUND(E1449*J1449,2)</f>
        <v>0</v>
      </c>
      <c r="L1449" s="157">
        <v>21</v>
      </c>
      <c r="M1449" s="157">
        <f>G1449*(1+L1449/100)</f>
        <v>0</v>
      </c>
      <c r="N1449" s="157">
        <v>5.1999999999999995E-4</v>
      </c>
      <c r="O1449" s="157">
        <f>ROUND(E1449*N1449,2)</f>
        <v>0.01</v>
      </c>
      <c r="P1449" s="157">
        <v>0</v>
      </c>
      <c r="Q1449" s="157">
        <f>ROUND(E1449*P1449,2)</f>
        <v>0</v>
      </c>
      <c r="R1449" s="157"/>
      <c r="S1449" s="157" t="s">
        <v>195</v>
      </c>
      <c r="T1449" s="157" t="s">
        <v>195</v>
      </c>
      <c r="U1449" s="157">
        <v>4.9000000000000002E-2</v>
      </c>
      <c r="V1449" s="157">
        <f>ROUND(E1449*U1449,2)</f>
        <v>0.69</v>
      </c>
      <c r="W1449" s="157"/>
      <c r="X1449" s="157" t="s">
        <v>196</v>
      </c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197</v>
      </c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5">
      <c r="A1450" s="154"/>
      <c r="B1450" s="155"/>
      <c r="C1450" s="191" t="s">
        <v>284</v>
      </c>
      <c r="D1450" s="161"/>
      <c r="E1450" s="162"/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199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ht="20.399999999999999" outlineLevel="1" x14ac:dyDescent="0.25">
      <c r="A1451" s="154"/>
      <c r="B1451" s="155"/>
      <c r="C1451" s="192" t="s">
        <v>482</v>
      </c>
      <c r="D1451" s="161"/>
      <c r="E1451" s="162">
        <v>6.84</v>
      </c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199</v>
      </c>
      <c r="AH1451" s="147">
        <v>2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ht="30.6" outlineLevel="1" x14ac:dyDescent="0.25">
      <c r="A1452" s="154"/>
      <c r="B1452" s="155"/>
      <c r="C1452" s="192" t="s">
        <v>469</v>
      </c>
      <c r="D1452" s="161"/>
      <c r="E1452" s="162">
        <v>9.6</v>
      </c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57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199</v>
      </c>
      <c r="AH1452" s="147">
        <v>2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ht="30.6" outlineLevel="1" x14ac:dyDescent="0.25">
      <c r="A1453" s="154"/>
      <c r="B1453" s="155"/>
      <c r="C1453" s="192" t="s">
        <v>470</v>
      </c>
      <c r="D1453" s="161"/>
      <c r="E1453" s="162">
        <v>21.02</v>
      </c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199</v>
      </c>
      <c r="AH1453" s="147">
        <v>2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ht="20.399999999999999" outlineLevel="1" x14ac:dyDescent="0.25">
      <c r="A1454" s="154"/>
      <c r="B1454" s="155"/>
      <c r="C1454" s="192" t="s">
        <v>471</v>
      </c>
      <c r="D1454" s="161"/>
      <c r="E1454" s="162">
        <v>18.82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199</v>
      </c>
      <c r="AH1454" s="147">
        <v>2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1" x14ac:dyDescent="0.25">
      <c r="A1455" s="154"/>
      <c r="B1455" s="155"/>
      <c r="C1455" s="193" t="s">
        <v>293</v>
      </c>
      <c r="D1455" s="163"/>
      <c r="E1455" s="164">
        <v>56.28</v>
      </c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57"/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199</v>
      </c>
      <c r="AH1455" s="147">
        <v>3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5">
      <c r="A1456" s="154"/>
      <c r="B1456" s="155"/>
      <c r="C1456" s="191" t="s">
        <v>294</v>
      </c>
      <c r="D1456" s="161"/>
      <c r="E1456" s="162"/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57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199</v>
      </c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1" x14ac:dyDescent="0.25">
      <c r="A1457" s="154"/>
      <c r="B1457" s="155"/>
      <c r="C1457" s="190" t="s">
        <v>1178</v>
      </c>
      <c r="D1457" s="159"/>
      <c r="E1457" s="160">
        <v>5.6280000000000001</v>
      </c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57"/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199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1" x14ac:dyDescent="0.25">
      <c r="A1458" s="154"/>
      <c r="B1458" s="155"/>
      <c r="C1458" s="190" t="s">
        <v>1179</v>
      </c>
      <c r="D1458" s="159"/>
      <c r="E1458" s="160">
        <v>2.2799999999999998</v>
      </c>
      <c r="F1458" s="157"/>
      <c r="G1458" s="157"/>
      <c r="H1458" s="157"/>
      <c r="I1458" s="157"/>
      <c r="J1458" s="157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157"/>
      <c r="U1458" s="157"/>
      <c r="V1458" s="157"/>
      <c r="W1458" s="157"/>
      <c r="X1458" s="157"/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199</v>
      </c>
      <c r="AH1458" s="147">
        <v>0</v>
      </c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1" x14ac:dyDescent="0.25">
      <c r="A1459" s="154"/>
      <c r="B1459" s="155"/>
      <c r="C1459" s="190" t="s">
        <v>298</v>
      </c>
      <c r="D1459" s="159"/>
      <c r="E1459" s="160">
        <v>6.15</v>
      </c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199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5">
      <c r="A1460" s="174">
        <v>195</v>
      </c>
      <c r="B1460" s="175" t="s">
        <v>1180</v>
      </c>
      <c r="C1460" s="189" t="s">
        <v>1181</v>
      </c>
      <c r="D1460" s="176" t="s">
        <v>194</v>
      </c>
      <c r="E1460" s="177">
        <v>17.520630000000001</v>
      </c>
      <c r="F1460" s="178"/>
      <c r="G1460" s="179">
        <f>ROUND(E1460*F1460,2)</f>
        <v>0</v>
      </c>
      <c r="H1460" s="158"/>
      <c r="I1460" s="157">
        <f>ROUND(E1460*H1460,2)</f>
        <v>0</v>
      </c>
      <c r="J1460" s="158"/>
      <c r="K1460" s="157">
        <f>ROUND(E1460*J1460,2)</f>
        <v>0</v>
      </c>
      <c r="L1460" s="157">
        <v>21</v>
      </c>
      <c r="M1460" s="157">
        <f>G1460*(1+L1460/100)</f>
        <v>0</v>
      </c>
      <c r="N1460" s="157">
        <v>8.0000000000000007E-5</v>
      </c>
      <c r="O1460" s="157">
        <f>ROUND(E1460*N1460,2)</f>
        <v>0</v>
      </c>
      <c r="P1460" s="157">
        <v>0</v>
      </c>
      <c r="Q1460" s="157">
        <f>ROUND(E1460*P1460,2)</f>
        <v>0</v>
      </c>
      <c r="R1460" s="157"/>
      <c r="S1460" s="157" t="s">
        <v>195</v>
      </c>
      <c r="T1460" s="157" t="s">
        <v>195</v>
      </c>
      <c r="U1460" s="157">
        <v>0.34</v>
      </c>
      <c r="V1460" s="157">
        <f>ROUND(E1460*U1460,2)</f>
        <v>5.96</v>
      </c>
      <c r="W1460" s="157"/>
      <c r="X1460" s="157" t="s">
        <v>196</v>
      </c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197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ht="20.399999999999999" outlineLevel="1" x14ac:dyDescent="0.25">
      <c r="A1461" s="154"/>
      <c r="B1461" s="155"/>
      <c r="C1461" s="190" t="s">
        <v>1182</v>
      </c>
      <c r="D1461" s="159"/>
      <c r="E1461" s="160">
        <v>11.37063</v>
      </c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199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1" x14ac:dyDescent="0.25">
      <c r="A1462" s="154"/>
      <c r="B1462" s="155"/>
      <c r="C1462" s="190" t="s">
        <v>298</v>
      </c>
      <c r="D1462" s="159"/>
      <c r="E1462" s="160">
        <v>6.15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57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199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ht="20.399999999999999" outlineLevel="1" x14ac:dyDescent="0.25">
      <c r="A1463" s="174">
        <v>196</v>
      </c>
      <c r="B1463" s="175" t="s">
        <v>1183</v>
      </c>
      <c r="C1463" s="189" t="s">
        <v>1184</v>
      </c>
      <c r="D1463" s="176" t="s">
        <v>194</v>
      </c>
      <c r="E1463" s="177">
        <v>132.13</v>
      </c>
      <c r="F1463" s="178"/>
      <c r="G1463" s="179">
        <f>ROUND(E1463*F1463,2)</f>
        <v>0</v>
      </c>
      <c r="H1463" s="158"/>
      <c r="I1463" s="157">
        <f>ROUND(E1463*H1463,2)</f>
        <v>0</v>
      </c>
      <c r="J1463" s="158"/>
      <c r="K1463" s="157">
        <f>ROUND(E1463*J1463,2)</f>
        <v>0</v>
      </c>
      <c r="L1463" s="157">
        <v>21</v>
      </c>
      <c r="M1463" s="157">
        <f>G1463*(1+L1463/100)</f>
        <v>0</v>
      </c>
      <c r="N1463" s="157">
        <v>5.5900000000000004E-3</v>
      </c>
      <c r="O1463" s="157">
        <f>ROUND(E1463*N1463,2)</f>
        <v>0.74</v>
      </c>
      <c r="P1463" s="157">
        <v>0</v>
      </c>
      <c r="Q1463" s="157">
        <f>ROUND(E1463*P1463,2)</f>
        <v>0</v>
      </c>
      <c r="R1463" s="157"/>
      <c r="S1463" s="157" t="s">
        <v>195</v>
      </c>
      <c r="T1463" s="157" t="s">
        <v>195</v>
      </c>
      <c r="U1463" s="157">
        <v>0.22991</v>
      </c>
      <c r="V1463" s="157">
        <f>ROUND(E1463*U1463,2)</f>
        <v>30.38</v>
      </c>
      <c r="W1463" s="157"/>
      <c r="X1463" s="157" t="s">
        <v>196</v>
      </c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197</v>
      </c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5">
      <c r="A1464" s="154"/>
      <c r="B1464" s="155"/>
      <c r="C1464" s="190" t="s">
        <v>1185</v>
      </c>
      <c r="D1464" s="159"/>
      <c r="E1464" s="160">
        <v>132.13</v>
      </c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57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199</v>
      </c>
      <c r="AH1464" s="147">
        <v>5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ht="20.399999999999999" outlineLevel="1" x14ac:dyDescent="0.25">
      <c r="A1465" s="174">
        <v>197</v>
      </c>
      <c r="B1465" s="175" t="s">
        <v>1186</v>
      </c>
      <c r="C1465" s="189" t="s">
        <v>1187</v>
      </c>
      <c r="D1465" s="176" t="s">
        <v>194</v>
      </c>
      <c r="E1465" s="177">
        <v>14.058</v>
      </c>
      <c r="F1465" s="178"/>
      <c r="G1465" s="179">
        <f>ROUND(E1465*F1465,2)</f>
        <v>0</v>
      </c>
      <c r="H1465" s="158"/>
      <c r="I1465" s="157">
        <f>ROUND(E1465*H1465,2)</f>
        <v>0</v>
      </c>
      <c r="J1465" s="158"/>
      <c r="K1465" s="157">
        <f>ROUND(E1465*J1465,2)</f>
        <v>0</v>
      </c>
      <c r="L1465" s="157">
        <v>21</v>
      </c>
      <c r="M1465" s="157">
        <f>G1465*(1+L1465/100)</f>
        <v>0</v>
      </c>
      <c r="N1465" s="157">
        <v>5.9800000000000001E-3</v>
      </c>
      <c r="O1465" s="157">
        <f>ROUND(E1465*N1465,2)</f>
        <v>0.08</v>
      </c>
      <c r="P1465" s="157">
        <v>0</v>
      </c>
      <c r="Q1465" s="157">
        <f>ROUND(E1465*P1465,2)</f>
        <v>0</v>
      </c>
      <c r="R1465" s="157"/>
      <c r="S1465" s="157" t="s">
        <v>195</v>
      </c>
      <c r="T1465" s="157" t="s">
        <v>195</v>
      </c>
      <c r="U1465" s="157">
        <v>0.26600000000000001</v>
      </c>
      <c r="V1465" s="157">
        <f>ROUND(E1465*U1465,2)</f>
        <v>3.74</v>
      </c>
      <c r="W1465" s="157"/>
      <c r="X1465" s="157" t="s">
        <v>196</v>
      </c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197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5">
      <c r="A1466" s="154"/>
      <c r="B1466" s="155"/>
      <c r="C1466" s="190" t="s">
        <v>1188</v>
      </c>
      <c r="D1466" s="159"/>
      <c r="E1466" s="160">
        <v>14.058</v>
      </c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199</v>
      </c>
      <c r="AH1466" s="147">
        <v>5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5">
      <c r="A1467" s="174">
        <v>198</v>
      </c>
      <c r="B1467" s="175" t="s">
        <v>1189</v>
      </c>
      <c r="C1467" s="189" t="s">
        <v>1190</v>
      </c>
      <c r="D1467" s="176" t="s">
        <v>194</v>
      </c>
      <c r="E1467" s="177">
        <v>53.78</v>
      </c>
      <c r="F1467" s="178"/>
      <c r="G1467" s="179">
        <f>ROUND(E1467*F1467,2)</f>
        <v>0</v>
      </c>
      <c r="H1467" s="158"/>
      <c r="I1467" s="157">
        <f>ROUND(E1467*H1467,2)</f>
        <v>0</v>
      </c>
      <c r="J1467" s="158"/>
      <c r="K1467" s="157">
        <f>ROUND(E1467*J1467,2)</f>
        <v>0</v>
      </c>
      <c r="L1467" s="157">
        <v>21</v>
      </c>
      <c r="M1467" s="157">
        <f>G1467*(1+L1467/100)</f>
        <v>0</v>
      </c>
      <c r="N1467" s="157">
        <v>0</v>
      </c>
      <c r="O1467" s="157">
        <f>ROUND(E1467*N1467,2)</f>
        <v>0</v>
      </c>
      <c r="P1467" s="157">
        <v>9.7400000000000004E-3</v>
      </c>
      <c r="Q1467" s="157">
        <f>ROUND(E1467*P1467,2)</f>
        <v>0.52</v>
      </c>
      <c r="R1467" s="157"/>
      <c r="S1467" s="157" t="s">
        <v>195</v>
      </c>
      <c r="T1467" s="157" t="s">
        <v>195</v>
      </c>
      <c r="U1467" s="157">
        <v>4.3999999999999997E-2</v>
      </c>
      <c r="V1467" s="157">
        <f>ROUND(E1467*U1467,2)</f>
        <v>2.37</v>
      </c>
      <c r="W1467" s="157"/>
      <c r="X1467" s="157" t="s">
        <v>196</v>
      </c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197</v>
      </c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ht="20.399999999999999" outlineLevel="1" x14ac:dyDescent="0.25">
      <c r="A1468" s="154"/>
      <c r="B1468" s="155"/>
      <c r="C1468" s="190" t="s">
        <v>1191</v>
      </c>
      <c r="D1468" s="159"/>
      <c r="E1468" s="160">
        <v>53.78</v>
      </c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57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199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5">
      <c r="A1469" s="174">
        <v>199</v>
      </c>
      <c r="B1469" s="175" t="s">
        <v>1192</v>
      </c>
      <c r="C1469" s="189" t="s">
        <v>1193</v>
      </c>
      <c r="D1469" s="176" t="s">
        <v>194</v>
      </c>
      <c r="E1469" s="177">
        <v>68.953999999999994</v>
      </c>
      <c r="F1469" s="178"/>
      <c r="G1469" s="179">
        <f>ROUND(E1469*F1469,2)</f>
        <v>0</v>
      </c>
      <c r="H1469" s="158"/>
      <c r="I1469" s="157">
        <f>ROUND(E1469*H1469,2)</f>
        <v>0</v>
      </c>
      <c r="J1469" s="158"/>
      <c r="K1469" s="157">
        <f>ROUND(E1469*J1469,2)</f>
        <v>0</v>
      </c>
      <c r="L1469" s="157">
        <v>21</v>
      </c>
      <c r="M1469" s="157">
        <f>G1469*(1+L1469/100)</f>
        <v>0</v>
      </c>
      <c r="N1469" s="157">
        <v>3.6800000000000001E-3</v>
      </c>
      <c r="O1469" s="157">
        <f>ROUND(E1469*N1469,2)</f>
        <v>0.25</v>
      </c>
      <c r="P1469" s="157">
        <v>0</v>
      </c>
      <c r="Q1469" s="157">
        <f>ROUND(E1469*P1469,2)</f>
        <v>0</v>
      </c>
      <c r="R1469" s="157"/>
      <c r="S1469" s="157" t="s">
        <v>195</v>
      </c>
      <c r="T1469" s="157" t="s">
        <v>195</v>
      </c>
      <c r="U1469" s="157">
        <v>0.38500000000000001</v>
      </c>
      <c r="V1469" s="157">
        <f>ROUND(E1469*U1469,2)</f>
        <v>26.55</v>
      </c>
      <c r="W1469" s="157"/>
      <c r="X1469" s="157" t="s">
        <v>196</v>
      </c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197</v>
      </c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5">
      <c r="A1470" s="154"/>
      <c r="B1470" s="155"/>
      <c r="C1470" s="191" t="s">
        <v>284</v>
      </c>
      <c r="D1470" s="161"/>
      <c r="E1470" s="162"/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199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ht="20.399999999999999" outlineLevel="1" x14ac:dyDescent="0.25">
      <c r="A1471" s="154"/>
      <c r="B1471" s="155"/>
      <c r="C1471" s="192" t="s">
        <v>446</v>
      </c>
      <c r="D1471" s="161"/>
      <c r="E1471" s="162">
        <v>4.55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199</v>
      </c>
      <c r="AH1471" s="147">
        <v>2</v>
      </c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ht="20.399999999999999" outlineLevel="1" x14ac:dyDescent="0.25">
      <c r="A1472" s="154"/>
      <c r="B1472" s="155"/>
      <c r="C1472" s="192" t="s">
        <v>867</v>
      </c>
      <c r="D1472" s="161"/>
      <c r="E1472" s="162">
        <v>1.43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57"/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199</v>
      </c>
      <c r="AH1472" s="147">
        <v>2</v>
      </c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ht="20.399999999999999" outlineLevel="1" x14ac:dyDescent="0.25">
      <c r="A1473" s="154"/>
      <c r="B1473" s="155"/>
      <c r="C1473" s="192" t="s">
        <v>869</v>
      </c>
      <c r="D1473" s="161"/>
      <c r="E1473" s="162">
        <v>4.74</v>
      </c>
      <c r="F1473" s="157"/>
      <c r="G1473" s="157"/>
      <c r="H1473" s="157"/>
      <c r="I1473" s="157"/>
      <c r="J1473" s="157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157"/>
      <c r="U1473" s="157"/>
      <c r="V1473" s="157"/>
      <c r="W1473" s="157"/>
      <c r="X1473" s="157"/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199</v>
      </c>
      <c r="AH1473" s="147">
        <v>2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ht="20.399999999999999" outlineLevel="1" x14ac:dyDescent="0.25">
      <c r="A1474" s="154"/>
      <c r="B1474" s="155"/>
      <c r="C1474" s="192" t="s">
        <v>870</v>
      </c>
      <c r="D1474" s="161"/>
      <c r="E1474" s="162">
        <v>1.17</v>
      </c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199</v>
      </c>
      <c r="AH1474" s="147">
        <v>2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ht="20.399999999999999" outlineLevel="1" x14ac:dyDescent="0.25">
      <c r="A1475" s="154"/>
      <c r="B1475" s="155"/>
      <c r="C1475" s="192" t="s">
        <v>871</v>
      </c>
      <c r="D1475" s="161"/>
      <c r="E1475" s="162">
        <v>2.08</v>
      </c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199</v>
      </c>
      <c r="AH1475" s="147">
        <v>2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ht="20.399999999999999" outlineLevel="1" x14ac:dyDescent="0.25">
      <c r="A1476" s="154"/>
      <c r="B1476" s="155"/>
      <c r="C1476" s="192" t="s">
        <v>872</v>
      </c>
      <c r="D1476" s="161"/>
      <c r="E1476" s="162">
        <v>1.17</v>
      </c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57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199</v>
      </c>
      <c r="AH1476" s="147">
        <v>2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ht="20.399999999999999" outlineLevel="1" x14ac:dyDescent="0.25">
      <c r="A1477" s="154"/>
      <c r="B1477" s="155"/>
      <c r="C1477" s="192" t="s">
        <v>873</v>
      </c>
      <c r="D1477" s="161"/>
      <c r="E1477" s="162">
        <v>2.72</v>
      </c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199</v>
      </c>
      <c r="AH1477" s="147">
        <v>2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5">
      <c r="A1478" s="154"/>
      <c r="B1478" s="155"/>
      <c r="C1478" s="193" t="s">
        <v>293</v>
      </c>
      <c r="D1478" s="163"/>
      <c r="E1478" s="164">
        <v>17.86</v>
      </c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57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199</v>
      </c>
      <c r="AH1478" s="147">
        <v>3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1" x14ac:dyDescent="0.25">
      <c r="A1479" s="154"/>
      <c r="B1479" s="155"/>
      <c r="C1479" s="191" t="s">
        <v>294</v>
      </c>
      <c r="D1479" s="161"/>
      <c r="E1479" s="162"/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57"/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199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5">
      <c r="A1480" s="154"/>
      <c r="B1480" s="155"/>
      <c r="C1480" s="190" t="s">
        <v>1194</v>
      </c>
      <c r="D1480" s="159"/>
      <c r="E1480" s="160">
        <v>17.86</v>
      </c>
      <c r="F1480" s="157"/>
      <c r="G1480" s="157"/>
      <c r="H1480" s="157"/>
      <c r="I1480" s="157"/>
      <c r="J1480" s="157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199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1" x14ac:dyDescent="0.25">
      <c r="A1481" s="154"/>
      <c r="B1481" s="155"/>
      <c r="C1481" s="191" t="s">
        <v>284</v>
      </c>
      <c r="D1481" s="161"/>
      <c r="E1481" s="162"/>
      <c r="F1481" s="157"/>
      <c r="G1481" s="157"/>
      <c r="H1481" s="157"/>
      <c r="I1481" s="157"/>
      <c r="J1481" s="157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199</v>
      </c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ht="20.399999999999999" outlineLevel="1" x14ac:dyDescent="0.25">
      <c r="A1482" s="154"/>
      <c r="B1482" s="155"/>
      <c r="C1482" s="192" t="s">
        <v>285</v>
      </c>
      <c r="D1482" s="161"/>
      <c r="E1482" s="162">
        <v>6</v>
      </c>
      <c r="F1482" s="157"/>
      <c r="G1482" s="157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57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199</v>
      </c>
      <c r="AH1482" s="147">
        <v>2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ht="20.399999999999999" outlineLevel="1" x14ac:dyDescent="0.25">
      <c r="A1483" s="154"/>
      <c r="B1483" s="155"/>
      <c r="C1483" s="192" t="s">
        <v>287</v>
      </c>
      <c r="D1483" s="161"/>
      <c r="E1483" s="162">
        <v>5.04</v>
      </c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199</v>
      </c>
      <c r="AH1483" s="147">
        <v>2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ht="20.399999999999999" outlineLevel="1" x14ac:dyDescent="0.25">
      <c r="A1484" s="154"/>
      <c r="B1484" s="155"/>
      <c r="C1484" s="192" t="s">
        <v>288</v>
      </c>
      <c r="D1484" s="161"/>
      <c r="E1484" s="162">
        <v>3.72</v>
      </c>
      <c r="F1484" s="157"/>
      <c r="G1484" s="157"/>
      <c r="H1484" s="157"/>
      <c r="I1484" s="157"/>
      <c r="J1484" s="157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157"/>
      <c r="U1484" s="157"/>
      <c r="V1484" s="157"/>
      <c r="W1484" s="157"/>
      <c r="X1484" s="157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199</v>
      </c>
      <c r="AH1484" s="147">
        <v>2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ht="20.399999999999999" outlineLevel="1" x14ac:dyDescent="0.25">
      <c r="A1485" s="154"/>
      <c r="B1485" s="155"/>
      <c r="C1485" s="192" t="s">
        <v>289</v>
      </c>
      <c r="D1485" s="161"/>
      <c r="E1485" s="162">
        <v>3.72</v>
      </c>
      <c r="F1485" s="157"/>
      <c r="G1485" s="157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57"/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199</v>
      </c>
      <c r="AH1485" s="147">
        <v>2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ht="20.399999999999999" outlineLevel="1" x14ac:dyDescent="0.25">
      <c r="A1486" s="154"/>
      <c r="B1486" s="155"/>
      <c r="C1486" s="192" t="s">
        <v>290</v>
      </c>
      <c r="D1486" s="161"/>
      <c r="E1486" s="162">
        <v>4.5599999999999996</v>
      </c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57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199</v>
      </c>
      <c r="AH1486" s="147">
        <v>2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ht="20.399999999999999" outlineLevel="1" x14ac:dyDescent="0.25">
      <c r="A1487" s="154"/>
      <c r="B1487" s="155"/>
      <c r="C1487" s="192" t="s">
        <v>291</v>
      </c>
      <c r="D1487" s="161"/>
      <c r="E1487" s="162">
        <v>3.72</v>
      </c>
      <c r="F1487" s="157"/>
      <c r="G1487" s="157"/>
      <c r="H1487" s="157"/>
      <c r="I1487" s="157"/>
      <c r="J1487" s="157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57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199</v>
      </c>
      <c r="AH1487" s="147">
        <v>2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ht="20.399999999999999" outlineLevel="1" x14ac:dyDescent="0.25">
      <c r="A1488" s="154"/>
      <c r="B1488" s="155"/>
      <c r="C1488" s="192" t="s">
        <v>292</v>
      </c>
      <c r="D1488" s="161"/>
      <c r="E1488" s="162">
        <v>6.84</v>
      </c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199</v>
      </c>
      <c r="AH1488" s="147">
        <v>2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5">
      <c r="A1489" s="154"/>
      <c r="B1489" s="155"/>
      <c r="C1489" s="193" t="s">
        <v>293</v>
      </c>
      <c r="D1489" s="163"/>
      <c r="E1489" s="164">
        <v>33.6</v>
      </c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199</v>
      </c>
      <c r="AH1489" s="147">
        <v>3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5">
      <c r="A1490" s="154"/>
      <c r="B1490" s="155"/>
      <c r="C1490" s="191" t="s">
        <v>294</v>
      </c>
      <c r="D1490" s="161"/>
      <c r="E1490" s="162"/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199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5">
      <c r="A1491" s="154"/>
      <c r="B1491" s="155"/>
      <c r="C1491" s="190" t="s">
        <v>1195</v>
      </c>
      <c r="D1491" s="159"/>
      <c r="E1491" s="160">
        <v>33.6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199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5">
      <c r="A1492" s="154"/>
      <c r="B1492" s="155"/>
      <c r="C1492" s="190" t="s">
        <v>1196</v>
      </c>
      <c r="D1492" s="159"/>
      <c r="E1492" s="160">
        <v>4.8600000000000003</v>
      </c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57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199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ht="20.399999999999999" outlineLevel="1" x14ac:dyDescent="0.25">
      <c r="A1493" s="154"/>
      <c r="B1493" s="155"/>
      <c r="C1493" s="190" t="s">
        <v>1197</v>
      </c>
      <c r="D1493" s="159"/>
      <c r="E1493" s="160">
        <v>7.3440000000000003</v>
      </c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47"/>
      <c r="Z1493" s="147"/>
      <c r="AA1493" s="147"/>
      <c r="AB1493" s="147"/>
      <c r="AC1493" s="147"/>
      <c r="AD1493" s="147"/>
      <c r="AE1493" s="147"/>
      <c r="AF1493" s="147"/>
      <c r="AG1493" s="147" t="s">
        <v>199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ht="20.399999999999999" outlineLevel="1" x14ac:dyDescent="0.25">
      <c r="A1494" s="154"/>
      <c r="B1494" s="155"/>
      <c r="C1494" s="190" t="s">
        <v>1198</v>
      </c>
      <c r="D1494" s="159"/>
      <c r="E1494" s="160">
        <v>5.29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199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1" x14ac:dyDescent="0.25">
      <c r="A1495" s="174">
        <v>200</v>
      </c>
      <c r="B1495" s="175" t="s">
        <v>1199</v>
      </c>
      <c r="C1495" s="189" t="s">
        <v>1200</v>
      </c>
      <c r="D1495" s="176" t="s">
        <v>194</v>
      </c>
      <c r="E1495" s="177">
        <v>13.707000000000001</v>
      </c>
      <c r="F1495" s="178"/>
      <c r="G1495" s="179">
        <f>ROUND(E1495*F1495,2)</f>
        <v>0</v>
      </c>
      <c r="H1495" s="158"/>
      <c r="I1495" s="157">
        <f>ROUND(E1495*H1495,2)</f>
        <v>0</v>
      </c>
      <c r="J1495" s="158"/>
      <c r="K1495" s="157">
        <f>ROUND(E1495*J1495,2)</f>
        <v>0</v>
      </c>
      <c r="L1495" s="157">
        <v>21</v>
      </c>
      <c r="M1495" s="157">
        <f>G1495*(1+L1495/100)</f>
        <v>0</v>
      </c>
      <c r="N1495" s="157">
        <v>3.15E-3</v>
      </c>
      <c r="O1495" s="157">
        <f>ROUND(E1495*N1495,2)</f>
        <v>0.04</v>
      </c>
      <c r="P1495" s="157">
        <v>0</v>
      </c>
      <c r="Q1495" s="157">
        <f>ROUND(E1495*P1495,2)</f>
        <v>0</v>
      </c>
      <c r="R1495" s="157"/>
      <c r="S1495" s="157" t="s">
        <v>195</v>
      </c>
      <c r="T1495" s="157" t="s">
        <v>195</v>
      </c>
      <c r="U1495" s="157">
        <v>0.38500000000000001</v>
      </c>
      <c r="V1495" s="157">
        <f>ROUND(E1495*U1495,2)</f>
        <v>5.28</v>
      </c>
      <c r="W1495" s="157"/>
      <c r="X1495" s="157" t="s">
        <v>196</v>
      </c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197</v>
      </c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1" x14ac:dyDescent="0.25">
      <c r="A1496" s="154"/>
      <c r="B1496" s="155"/>
      <c r="C1496" s="191" t="s">
        <v>284</v>
      </c>
      <c r="D1496" s="161"/>
      <c r="E1496" s="162"/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57"/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199</v>
      </c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1" x14ac:dyDescent="0.25">
      <c r="A1497" s="154"/>
      <c r="B1497" s="155"/>
      <c r="C1497" s="192" t="s">
        <v>568</v>
      </c>
      <c r="D1497" s="161"/>
      <c r="E1497" s="162">
        <v>9.64</v>
      </c>
      <c r="F1497" s="157"/>
      <c r="G1497" s="157"/>
      <c r="H1497" s="157"/>
      <c r="I1497" s="157"/>
      <c r="J1497" s="157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157"/>
      <c r="U1497" s="157"/>
      <c r="V1497" s="157"/>
      <c r="W1497" s="157"/>
      <c r="X1497" s="157"/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199</v>
      </c>
      <c r="AH1497" s="147">
        <v>2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ht="20.399999999999999" outlineLevel="1" x14ac:dyDescent="0.25">
      <c r="A1498" s="154"/>
      <c r="B1498" s="155"/>
      <c r="C1498" s="192" t="s">
        <v>569</v>
      </c>
      <c r="D1498" s="161"/>
      <c r="E1498" s="162">
        <v>36.049999999999997</v>
      </c>
      <c r="F1498" s="157"/>
      <c r="G1498" s="157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57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199</v>
      </c>
      <c r="AH1498" s="147">
        <v>2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1" x14ac:dyDescent="0.25">
      <c r="A1499" s="154"/>
      <c r="B1499" s="155"/>
      <c r="C1499" s="193" t="s">
        <v>293</v>
      </c>
      <c r="D1499" s="163"/>
      <c r="E1499" s="164">
        <v>45.69</v>
      </c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199</v>
      </c>
      <c r="AH1499" s="147">
        <v>3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5">
      <c r="A1500" s="154"/>
      <c r="B1500" s="155"/>
      <c r="C1500" s="191" t="s">
        <v>294</v>
      </c>
      <c r="D1500" s="161"/>
      <c r="E1500" s="162"/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199</v>
      </c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5">
      <c r="A1501" s="154"/>
      <c r="B1501" s="155"/>
      <c r="C1501" s="190" t="s">
        <v>1201</v>
      </c>
      <c r="D1501" s="159"/>
      <c r="E1501" s="160">
        <v>13.707000000000001</v>
      </c>
      <c r="F1501" s="157"/>
      <c r="G1501" s="157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57"/>
      <c r="Y1501" s="147"/>
      <c r="Z1501" s="147"/>
      <c r="AA1501" s="147"/>
      <c r="AB1501" s="147"/>
      <c r="AC1501" s="147"/>
      <c r="AD1501" s="147"/>
      <c r="AE1501" s="147"/>
      <c r="AF1501" s="147"/>
      <c r="AG1501" s="147" t="s">
        <v>199</v>
      </c>
      <c r="AH1501" s="147">
        <v>0</v>
      </c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5">
      <c r="A1502" s="174">
        <v>201</v>
      </c>
      <c r="B1502" s="175" t="s">
        <v>1202</v>
      </c>
      <c r="C1502" s="189" t="s">
        <v>1203</v>
      </c>
      <c r="D1502" s="176" t="s">
        <v>232</v>
      </c>
      <c r="E1502" s="177">
        <v>67.89</v>
      </c>
      <c r="F1502" s="178"/>
      <c r="G1502" s="179">
        <f>ROUND(E1502*F1502,2)</f>
        <v>0</v>
      </c>
      <c r="H1502" s="158"/>
      <c r="I1502" s="157">
        <f>ROUND(E1502*H1502,2)</f>
        <v>0</v>
      </c>
      <c r="J1502" s="158"/>
      <c r="K1502" s="157">
        <f>ROUND(E1502*J1502,2)</f>
        <v>0</v>
      </c>
      <c r="L1502" s="157">
        <v>21</v>
      </c>
      <c r="M1502" s="157">
        <f>G1502*(1+L1502/100)</f>
        <v>0</v>
      </c>
      <c r="N1502" s="157">
        <v>3.2000000000000003E-4</v>
      </c>
      <c r="O1502" s="157">
        <f>ROUND(E1502*N1502,2)</f>
        <v>0.02</v>
      </c>
      <c r="P1502" s="157">
        <v>0</v>
      </c>
      <c r="Q1502" s="157">
        <f>ROUND(E1502*P1502,2)</f>
        <v>0</v>
      </c>
      <c r="R1502" s="157"/>
      <c r="S1502" s="157" t="s">
        <v>195</v>
      </c>
      <c r="T1502" s="157" t="s">
        <v>195</v>
      </c>
      <c r="U1502" s="157">
        <v>0.11</v>
      </c>
      <c r="V1502" s="157">
        <f>ROUND(E1502*U1502,2)</f>
        <v>7.47</v>
      </c>
      <c r="W1502" s="157"/>
      <c r="X1502" s="157" t="s">
        <v>196</v>
      </c>
      <c r="Y1502" s="147"/>
      <c r="Z1502" s="147"/>
      <c r="AA1502" s="147"/>
      <c r="AB1502" s="147"/>
      <c r="AC1502" s="147"/>
      <c r="AD1502" s="147"/>
      <c r="AE1502" s="147"/>
      <c r="AF1502" s="147"/>
      <c r="AG1502" s="147" t="s">
        <v>197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ht="20.399999999999999" outlineLevel="1" x14ac:dyDescent="0.25">
      <c r="A1503" s="154"/>
      <c r="B1503" s="155"/>
      <c r="C1503" s="190" t="s">
        <v>576</v>
      </c>
      <c r="D1503" s="159"/>
      <c r="E1503" s="160">
        <v>9.6</v>
      </c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57"/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199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ht="20.399999999999999" outlineLevel="1" x14ac:dyDescent="0.25">
      <c r="A1504" s="154"/>
      <c r="B1504" s="155"/>
      <c r="C1504" s="190" t="s">
        <v>911</v>
      </c>
      <c r="D1504" s="159"/>
      <c r="E1504" s="160">
        <v>4.9000000000000004</v>
      </c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199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ht="20.399999999999999" outlineLevel="1" x14ac:dyDescent="0.25">
      <c r="A1505" s="154"/>
      <c r="B1505" s="155"/>
      <c r="C1505" s="190" t="s">
        <v>913</v>
      </c>
      <c r="D1505" s="159"/>
      <c r="E1505" s="160">
        <v>5.8</v>
      </c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199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ht="20.399999999999999" outlineLevel="1" x14ac:dyDescent="0.25">
      <c r="A1506" s="154"/>
      <c r="B1506" s="155"/>
      <c r="C1506" s="190" t="s">
        <v>914</v>
      </c>
      <c r="D1506" s="159"/>
      <c r="E1506" s="160">
        <v>4.4000000000000004</v>
      </c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57"/>
      <c r="Y1506" s="147"/>
      <c r="Z1506" s="147"/>
      <c r="AA1506" s="147"/>
      <c r="AB1506" s="147"/>
      <c r="AC1506" s="147"/>
      <c r="AD1506" s="147"/>
      <c r="AE1506" s="147"/>
      <c r="AF1506" s="147"/>
      <c r="AG1506" s="147" t="s">
        <v>199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ht="20.399999999999999" outlineLevel="1" x14ac:dyDescent="0.25">
      <c r="A1507" s="154"/>
      <c r="B1507" s="155"/>
      <c r="C1507" s="190" t="s">
        <v>915</v>
      </c>
      <c r="D1507" s="159"/>
      <c r="E1507" s="160">
        <v>5.8</v>
      </c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57"/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199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ht="20.399999999999999" outlineLevel="1" x14ac:dyDescent="0.25">
      <c r="A1508" s="154"/>
      <c r="B1508" s="155"/>
      <c r="C1508" s="190" t="s">
        <v>916</v>
      </c>
      <c r="D1508" s="159"/>
      <c r="E1508" s="160">
        <v>4.4000000000000004</v>
      </c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199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ht="20.399999999999999" outlineLevel="1" x14ac:dyDescent="0.25">
      <c r="A1509" s="154"/>
      <c r="B1509" s="155"/>
      <c r="C1509" s="190" t="s">
        <v>917</v>
      </c>
      <c r="D1509" s="159"/>
      <c r="E1509" s="160">
        <v>6.6</v>
      </c>
      <c r="F1509" s="157"/>
      <c r="G1509" s="157"/>
      <c r="H1509" s="157"/>
      <c r="I1509" s="157"/>
      <c r="J1509" s="157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157"/>
      <c r="U1509" s="157"/>
      <c r="V1509" s="157"/>
      <c r="W1509" s="157"/>
      <c r="X1509" s="157"/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199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5">
      <c r="A1510" s="154"/>
      <c r="B1510" s="155"/>
      <c r="C1510" s="190" t="s">
        <v>1204</v>
      </c>
      <c r="D1510" s="159"/>
      <c r="E1510" s="160">
        <v>2.7</v>
      </c>
      <c r="F1510" s="157"/>
      <c r="G1510" s="157"/>
      <c r="H1510" s="157"/>
      <c r="I1510" s="157"/>
      <c r="J1510" s="157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199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5">
      <c r="A1511" s="154"/>
      <c r="B1511" s="155"/>
      <c r="C1511" s="190" t="s">
        <v>1205</v>
      </c>
      <c r="D1511" s="159"/>
      <c r="E1511" s="160">
        <v>8.64</v>
      </c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199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ht="20.399999999999999" outlineLevel="1" x14ac:dyDescent="0.25">
      <c r="A1512" s="154"/>
      <c r="B1512" s="155"/>
      <c r="C1512" s="190" t="s">
        <v>1206</v>
      </c>
      <c r="D1512" s="159"/>
      <c r="E1512" s="160">
        <v>15.05</v>
      </c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57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199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1" x14ac:dyDescent="0.25">
      <c r="A1513" s="174">
        <v>202</v>
      </c>
      <c r="B1513" s="175" t="s">
        <v>1207</v>
      </c>
      <c r="C1513" s="189" t="s">
        <v>1208</v>
      </c>
      <c r="D1513" s="176" t="s">
        <v>232</v>
      </c>
      <c r="E1513" s="177">
        <v>24.4</v>
      </c>
      <c r="F1513" s="178"/>
      <c r="G1513" s="179">
        <f>ROUND(E1513*F1513,2)</f>
        <v>0</v>
      </c>
      <c r="H1513" s="158"/>
      <c r="I1513" s="157">
        <f>ROUND(E1513*H1513,2)</f>
        <v>0</v>
      </c>
      <c r="J1513" s="158"/>
      <c r="K1513" s="157">
        <f>ROUND(E1513*J1513,2)</f>
        <v>0</v>
      </c>
      <c r="L1513" s="157">
        <v>21</v>
      </c>
      <c r="M1513" s="157">
        <f>G1513*(1+L1513/100)</f>
        <v>0</v>
      </c>
      <c r="N1513" s="157">
        <v>3.2000000000000003E-4</v>
      </c>
      <c r="O1513" s="157">
        <f>ROUND(E1513*N1513,2)</f>
        <v>0.01</v>
      </c>
      <c r="P1513" s="157">
        <v>0</v>
      </c>
      <c r="Q1513" s="157">
        <f>ROUND(E1513*P1513,2)</f>
        <v>0</v>
      </c>
      <c r="R1513" s="157"/>
      <c r="S1513" s="157" t="s">
        <v>195</v>
      </c>
      <c r="T1513" s="157" t="s">
        <v>195</v>
      </c>
      <c r="U1513" s="157">
        <v>0.14000000000000001</v>
      </c>
      <c r="V1513" s="157">
        <f>ROUND(E1513*U1513,2)</f>
        <v>3.42</v>
      </c>
      <c r="W1513" s="157"/>
      <c r="X1513" s="157" t="s">
        <v>196</v>
      </c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197</v>
      </c>
      <c r="AH1513" s="147"/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ht="20.399999999999999" outlineLevel="1" x14ac:dyDescent="0.25">
      <c r="A1514" s="154"/>
      <c r="B1514" s="155"/>
      <c r="C1514" s="190" t="s">
        <v>1209</v>
      </c>
      <c r="D1514" s="159"/>
      <c r="E1514" s="160">
        <v>4</v>
      </c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199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ht="20.399999999999999" outlineLevel="1" x14ac:dyDescent="0.25">
      <c r="A1515" s="154"/>
      <c r="B1515" s="155"/>
      <c r="C1515" s="190" t="s">
        <v>1210</v>
      </c>
      <c r="D1515" s="159"/>
      <c r="E1515" s="160">
        <v>4.8</v>
      </c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199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ht="20.399999999999999" outlineLevel="1" x14ac:dyDescent="0.25">
      <c r="A1516" s="154"/>
      <c r="B1516" s="155"/>
      <c r="C1516" s="190" t="s">
        <v>1211</v>
      </c>
      <c r="D1516" s="159"/>
      <c r="E1516" s="160">
        <v>2.4</v>
      </c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57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199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ht="20.399999999999999" outlineLevel="1" x14ac:dyDescent="0.25">
      <c r="A1517" s="154"/>
      <c r="B1517" s="155"/>
      <c r="C1517" s="190" t="s">
        <v>1212</v>
      </c>
      <c r="D1517" s="159"/>
      <c r="E1517" s="160">
        <v>2.4</v>
      </c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199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ht="20.399999999999999" outlineLevel="1" x14ac:dyDescent="0.25">
      <c r="A1518" s="154"/>
      <c r="B1518" s="155"/>
      <c r="C1518" s="190" t="s">
        <v>1213</v>
      </c>
      <c r="D1518" s="159"/>
      <c r="E1518" s="160">
        <v>2.4</v>
      </c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57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199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ht="20.399999999999999" outlineLevel="1" x14ac:dyDescent="0.25">
      <c r="A1519" s="154"/>
      <c r="B1519" s="155"/>
      <c r="C1519" s="190" t="s">
        <v>1214</v>
      </c>
      <c r="D1519" s="159"/>
      <c r="E1519" s="160">
        <v>2.4</v>
      </c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199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ht="20.399999999999999" outlineLevel="1" x14ac:dyDescent="0.25">
      <c r="A1520" s="154"/>
      <c r="B1520" s="155"/>
      <c r="C1520" s="190" t="s">
        <v>1215</v>
      </c>
      <c r="D1520" s="159"/>
      <c r="E1520" s="160">
        <v>6</v>
      </c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199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5">
      <c r="A1521" s="174">
        <v>203</v>
      </c>
      <c r="B1521" s="175" t="s">
        <v>1216</v>
      </c>
      <c r="C1521" s="189" t="s">
        <v>1217</v>
      </c>
      <c r="D1521" s="176" t="s">
        <v>194</v>
      </c>
      <c r="E1521" s="177">
        <v>68.953999999999994</v>
      </c>
      <c r="F1521" s="178"/>
      <c r="G1521" s="179">
        <f>ROUND(E1521*F1521,2)</f>
        <v>0</v>
      </c>
      <c r="H1521" s="158"/>
      <c r="I1521" s="157">
        <f>ROUND(E1521*H1521,2)</f>
        <v>0</v>
      </c>
      <c r="J1521" s="158"/>
      <c r="K1521" s="157">
        <f>ROUND(E1521*J1521,2)</f>
        <v>0</v>
      </c>
      <c r="L1521" s="157">
        <v>21</v>
      </c>
      <c r="M1521" s="157">
        <f>G1521*(1+L1521/100)</f>
        <v>0</v>
      </c>
      <c r="N1521" s="157">
        <v>2.1000000000000001E-4</v>
      </c>
      <c r="O1521" s="157">
        <f>ROUND(E1521*N1521,2)</f>
        <v>0.01</v>
      </c>
      <c r="P1521" s="157">
        <v>0</v>
      </c>
      <c r="Q1521" s="157">
        <f>ROUND(E1521*P1521,2)</f>
        <v>0</v>
      </c>
      <c r="R1521" s="157"/>
      <c r="S1521" s="157" t="s">
        <v>195</v>
      </c>
      <c r="T1521" s="157" t="s">
        <v>195</v>
      </c>
      <c r="U1521" s="157">
        <v>9.5000000000000001E-2</v>
      </c>
      <c r="V1521" s="157">
        <f>ROUND(E1521*U1521,2)</f>
        <v>6.55</v>
      </c>
      <c r="W1521" s="157"/>
      <c r="X1521" s="157" t="s">
        <v>196</v>
      </c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197</v>
      </c>
      <c r="AH1521" s="147"/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1" x14ac:dyDescent="0.25">
      <c r="A1522" s="154"/>
      <c r="B1522" s="155"/>
      <c r="C1522" s="190" t="s">
        <v>1218</v>
      </c>
      <c r="D1522" s="159"/>
      <c r="E1522" s="160">
        <v>68.953999999999994</v>
      </c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57"/>
      <c r="Y1522" s="147"/>
      <c r="Z1522" s="147"/>
      <c r="AA1522" s="147"/>
      <c r="AB1522" s="147"/>
      <c r="AC1522" s="147"/>
      <c r="AD1522" s="147"/>
      <c r="AE1522" s="147"/>
      <c r="AF1522" s="147"/>
      <c r="AG1522" s="147" t="s">
        <v>199</v>
      </c>
      <c r="AH1522" s="147">
        <v>5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ht="20.399999999999999" outlineLevel="1" x14ac:dyDescent="0.25">
      <c r="A1523" s="174">
        <v>204</v>
      </c>
      <c r="B1523" s="175" t="s">
        <v>1219</v>
      </c>
      <c r="C1523" s="189" t="s">
        <v>1220</v>
      </c>
      <c r="D1523" s="176" t="s">
        <v>239</v>
      </c>
      <c r="E1523" s="177">
        <v>19</v>
      </c>
      <c r="F1523" s="178"/>
      <c r="G1523" s="179">
        <f>ROUND(E1523*F1523,2)</f>
        <v>0</v>
      </c>
      <c r="H1523" s="158"/>
      <c r="I1523" s="157">
        <f>ROUND(E1523*H1523,2)</f>
        <v>0</v>
      </c>
      <c r="J1523" s="158"/>
      <c r="K1523" s="157">
        <f>ROUND(E1523*J1523,2)</f>
        <v>0</v>
      </c>
      <c r="L1523" s="157">
        <v>21</v>
      </c>
      <c r="M1523" s="157">
        <f>G1523*(1+L1523/100)</f>
        <v>0</v>
      </c>
      <c r="N1523" s="157">
        <v>1.1E-4</v>
      </c>
      <c r="O1523" s="157">
        <f>ROUND(E1523*N1523,2)</f>
        <v>0</v>
      </c>
      <c r="P1523" s="157">
        <v>0</v>
      </c>
      <c r="Q1523" s="157">
        <f>ROUND(E1523*P1523,2)</f>
        <v>0</v>
      </c>
      <c r="R1523" s="157"/>
      <c r="S1523" s="157" t="s">
        <v>195</v>
      </c>
      <c r="T1523" s="157" t="s">
        <v>195</v>
      </c>
      <c r="U1523" s="157">
        <v>6.7000000000000004E-2</v>
      </c>
      <c r="V1523" s="157">
        <f>ROUND(E1523*U1523,2)</f>
        <v>1.27</v>
      </c>
      <c r="W1523" s="157"/>
      <c r="X1523" s="157" t="s">
        <v>196</v>
      </c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197</v>
      </c>
      <c r="AH1523" s="147"/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ht="20.399999999999999" outlineLevel="1" x14ac:dyDescent="0.25">
      <c r="A1524" s="154"/>
      <c r="B1524" s="155"/>
      <c r="C1524" s="190" t="s">
        <v>1221</v>
      </c>
      <c r="D1524" s="159"/>
      <c r="E1524" s="160">
        <v>2</v>
      </c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199</v>
      </c>
      <c r="AH1524" s="147">
        <v>0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ht="20.399999999999999" outlineLevel="1" x14ac:dyDescent="0.25">
      <c r="A1525" s="154"/>
      <c r="B1525" s="155"/>
      <c r="C1525" s="190" t="s">
        <v>1222</v>
      </c>
      <c r="D1525" s="159"/>
      <c r="E1525" s="160">
        <v>4</v>
      </c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199</v>
      </c>
      <c r="AH1525" s="147">
        <v>0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ht="20.399999999999999" outlineLevel="1" x14ac:dyDescent="0.25">
      <c r="A1526" s="154"/>
      <c r="B1526" s="155"/>
      <c r="C1526" s="190" t="s">
        <v>1223</v>
      </c>
      <c r="D1526" s="159"/>
      <c r="E1526" s="160">
        <v>2</v>
      </c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57"/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199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ht="20.399999999999999" outlineLevel="1" x14ac:dyDescent="0.25">
      <c r="A1527" s="154"/>
      <c r="B1527" s="155"/>
      <c r="C1527" s="190" t="s">
        <v>1224</v>
      </c>
      <c r="D1527" s="159"/>
      <c r="E1527" s="160">
        <v>2</v>
      </c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199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ht="20.399999999999999" outlineLevel="1" x14ac:dyDescent="0.25">
      <c r="A1528" s="154"/>
      <c r="B1528" s="155"/>
      <c r="C1528" s="190" t="s">
        <v>1225</v>
      </c>
      <c r="D1528" s="159"/>
      <c r="E1528" s="160">
        <v>2</v>
      </c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199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ht="20.399999999999999" outlineLevel="1" x14ac:dyDescent="0.25">
      <c r="A1529" s="154"/>
      <c r="B1529" s="155"/>
      <c r="C1529" s="190" t="s">
        <v>1226</v>
      </c>
      <c r="D1529" s="159"/>
      <c r="E1529" s="160">
        <v>2</v>
      </c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47"/>
      <c r="Z1529" s="147"/>
      <c r="AA1529" s="147"/>
      <c r="AB1529" s="147"/>
      <c r="AC1529" s="147"/>
      <c r="AD1529" s="147"/>
      <c r="AE1529" s="147"/>
      <c r="AF1529" s="147"/>
      <c r="AG1529" s="147" t="s">
        <v>199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ht="20.399999999999999" outlineLevel="1" x14ac:dyDescent="0.25">
      <c r="A1530" s="154"/>
      <c r="B1530" s="155"/>
      <c r="C1530" s="190" t="s">
        <v>1227</v>
      </c>
      <c r="D1530" s="159"/>
      <c r="E1530" s="160">
        <v>5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199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1" x14ac:dyDescent="0.25">
      <c r="A1531" s="174">
        <v>205</v>
      </c>
      <c r="B1531" s="175" t="s">
        <v>1228</v>
      </c>
      <c r="C1531" s="189" t="s">
        <v>1229</v>
      </c>
      <c r="D1531" s="176" t="s">
        <v>194</v>
      </c>
      <c r="E1531" s="177">
        <v>12.16</v>
      </c>
      <c r="F1531" s="178"/>
      <c r="G1531" s="179">
        <f>ROUND(E1531*F1531,2)</f>
        <v>0</v>
      </c>
      <c r="H1531" s="158"/>
      <c r="I1531" s="157">
        <f>ROUND(E1531*H1531,2)</f>
        <v>0</v>
      </c>
      <c r="J1531" s="158"/>
      <c r="K1531" s="157">
        <f>ROUND(E1531*J1531,2)</f>
        <v>0</v>
      </c>
      <c r="L1531" s="157">
        <v>21</v>
      </c>
      <c r="M1531" s="157">
        <f>G1531*(1+L1531/100)</f>
        <v>0</v>
      </c>
      <c r="N1531" s="157">
        <v>5.0000000000000001E-4</v>
      </c>
      <c r="O1531" s="157">
        <f>ROUND(E1531*N1531,2)</f>
        <v>0.01</v>
      </c>
      <c r="P1531" s="157">
        <v>0</v>
      </c>
      <c r="Q1531" s="157">
        <f>ROUND(E1531*P1531,2)</f>
        <v>0</v>
      </c>
      <c r="R1531" s="157"/>
      <c r="S1531" s="157" t="s">
        <v>195</v>
      </c>
      <c r="T1531" s="157" t="s">
        <v>195</v>
      </c>
      <c r="U1531" s="157">
        <v>0.185</v>
      </c>
      <c r="V1531" s="157">
        <f>ROUND(E1531*U1531,2)</f>
        <v>2.25</v>
      </c>
      <c r="W1531" s="157"/>
      <c r="X1531" s="157" t="s">
        <v>196</v>
      </c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197</v>
      </c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5">
      <c r="A1532" s="154"/>
      <c r="B1532" s="155"/>
      <c r="C1532" s="190" t="s">
        <v>1230</v>
      </c>
      <c r="D1532" s="159"/>
      <c r="E1532" s="160">
        <v>12.16</v>
      </c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199</v>
      </c>
      <c r="AH1532" s="147">
        <v>5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5">
      <c r="A1533" s="174">
        <v>206</v>
      </c>
      <c r="B1533" s="175" t="s">
        <v>1231</v>
      </c>
      <c r="C1533" s="189" t="s">
        <v>1232</v>
      </c>
      <c r="D1533" s="176" t="s">
        <v>194</v>
      </c>
      <c r="E1533" s="177">
        <v>12.16</v>
      </c>
      <c r="F1533" s="178"/>
      <c r="G1533" s="179">
        <f>ROUND(E1533*F1533,2)</f>
        <v>0</v>
      </c>
      <c r="H1533" s="158"/>
      <c r="I1533" s="157">
        <f>ROUND(E1533*H1533,2)</f>
        <v>0</v>
      </c>
      <c r="J1533" s="158"/>
      <c r="K1533" s="157">
        <f>ROUND(E1533*J1533,2)</f>
        <v>0</v>
      </c>
      <c r="L1533" s="157">
        <v>21</v>
      </c>
      <c r="M1533" s="157">
        <f>G1533*(1+L1533/100)</f>
        <v>0</v>
      </c>
      <c r="N1533" s="157">
        <v>2.7200000000000002E-3</v>
      </c>
      <c r="O1533" s="157">
        <f>ROUND(E1533*N1533,2)</f>
        <v>0.03</v>
      </c>
      <c r="P1533" s="157">
        <v>0</v>
      </c>
      <c r="Q1533" s="157">
        <f>ROUND(E1533*P1533,2)</f>
        <v>0</v>
      </c>
      <c r="R1533" s="157"/>
      <c r="S1533" s="157" t="s">
        <v>195</v>
      </c>
      <c r="T1533" s="157" t="s">
        <v>195</v>
      </c>
      <c r="U1533" s="157">
        <v>0.25</v>
      </c>
      <c r="V1533" s="157">
        <f>ROUND(E1533*U1533,2)</f>
        <v>3.04</v>
      </c>
      <c r="W1533" s="157"/>
      <c r="X1533" s="157" t="s">
        <v>196</v>
      </c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197</v>
      </c>
      <c r="AH1533" s="147"/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1" x14ac:dyDescent="0.25">
      <c r="A1534" s="154"/>
      <c r="B1534" s="155"/>
      <c r="C1534" s="190" t="s">
        <v>817</v>
      </c>
      <c r="D1534" s="159"/>
      <c r="E1534" s="160">
        <v>12.16</v>
      </c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57"/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199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1" x14ac:dyDescent="0.25">
      <c r="A1535" s="174">
        <v>207</v>
      </c>
      <c r="B1535" s="175" t="s">
        <v>1233</v>
      </c>
      <c r="C1535" s="189" t="s">
        <v>1234</v>
      </c>
      <c r="D1535" s="176" t="s">
        <v>232</v>
      </c>
      <c r="E1535" s="177">
        <v>18.399999999999999</v>
      </c>
      <c r="F1535" s="178"/>
      <c r="G1535" s="179">
        <f>ROUND(E1535*F1535,2)</f>
        <v>0</v>
      </c>
      <c r="H1535" s="158"/>
      <c r="I1535" s="157">
        <f>ROUND(E1535*H1535,2)</f>
        <v>0</v>
      </c>
      <c r="J1535" s="158"/>
      <c r="K1535" s="157">
        <f>ROUND(E1535*J1535,2)</f>
        <v>0</v>
      </c>
      <c r="L1535" s="157">
        <v>21</v>
      </c>
      <c r="M1535" s="157">
        <f>G1535*(1+L1535/100)</f>
        <v>0</v>
      </c>
      <c r="N1535" s="157">
        <v>1.8000000000000001E-4</v>
      </c>
      <c r="O1535" s="157">
        <f>ROUND(E1535*N1535,2)</f>
        <v>0</v>
      </c>
      <c r="P1535" s="157">
        <v>0</v>
      </c>
      <c r="Q1535" s="157">
        <f>ROUND(E1535*P1535,2)</f>
        <v>0</v>
      </c>
      <c r="R1535" s="157"/>
      <c r="S1535" s="157" t="s">
        <v>195</v>
      </c>
      <c r="T1535" s="157" t="s">
        <v>195</v>
      </c>
      <c r="U1535" s="157">
        <v>0.1</v>
      </c>
      <c r="V1535" s="157">
        <f>ROUND(E1535*U1535,2)</f>
        <v>1.84</v>
      </c>
      <c r="W1535" s="157"/>
      <c r="X1535" s="157" t="s">
        <v>196</v>
      </c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197</v>
      </c>
      <c r="AH1535" s="147"/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1" x14ac:dyDescent="0.25">
      <c r="A1536" s="154"/>
      <c r="B1536" s="155"/>
      <c r="C1536" s="190" t="s">
        <v>1235</v>
      </c>
      <c r="D1536" s="159"/>
      <c r="E1536" s="160">
        <v>18.399999999999999</v>
      </c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57"/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199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5">
      <c r="A1537" s="174">
        <v>208</v>
      </c>
      <c r="B1537" s="175" t="s">
        <v>1236</v>
      </c>
      <c r="C1537" s="189" t="s">
        <v>1237</v>
      </c>
      <c r="D1537" s="176" t="s">
        <v>239</v>
      </c>
      <c r="E1537" s="177">
        <v>2</v>
      </c>
      <c r="F1537" s="178"/>
      <c r="G1537" s="179">
        <f>ROUND(E1537*F1537,2)</f>
        <v>0</v>
      </c>
      <c r="H1537" s="158"/>
      <c r="I1537" s="157">
        <f>ROUND(E1537*H1537,2)</f>
        <v>0</v>
      </c>
      <c r="J1537" s="158"/>
      <c r="K1537" s="157">
        <f>ROUND(E1537*J1537,2)</f>
        <v>0</v>
      </c>
      <c r="L1537" s="157">
        <v>21</v>
      </c>
      <c r="M1537" s="157">
        <f>G1537*(1+L1537/100)</f>
        <v>0</v>
      </c>
      <c r="N1537" s="157">
        <v>1.6000000000000001E-4</v>
      </c>
      <c r="O1537" s="157">
        <f>ROUND(E1537*N1537,2)</f>
        <v>0</v>
      </c>
      <c r="P1537" s="157">
        <v>0</v>
      </c>
      <c r="Q1537" s="157">
        <f>ROUND(E1537*P1537,2)</f>
        <v>0</v>
      </c>
      <c r="R1537" s="157"/>
      <c r="S1537" s="157" t="s">
        <v>195</v>
      </c>
      <c r="T1537" s="157" t="s">
        <v>195</v>
      </c>
      <c r="U1537" s="157">
        <v>0.1</v>
      </c>
      <c r="V1537" s="157">
        <f>ROUND(E1537*U1537,2)</f>
        <v>0.2</v>
      </c>
      <c r="W1537" s="157"/>
      <c r="X1537" s="157" t="s">
        <v>196</v>
      </c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197</v>
      </c>
      <c r="AH1537" s="147"/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1" x14ac:dyDescent="0.25">
      <c r="A1538" s="154"/>
      <c r="B1538" s="155"/>
      <c r="C1538" s="190" t="s">
        <v>1238</v>
      </c>
      <c r="D1538" s="159"/>
      <c r="E1538" s="160">
        <v>2</v>
      </c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199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5">
      <c r="A1539" s="174">
        <v>209</v>
      </c>
      <c r="B1539" s="175" t="s">
        <v>1239</v>
      </c>
      <c r="C1539" s="189" t="s">
        <v>1240</v>
      </c>
      <c r="D1539" s="176" t="s">
        <v>239</v>
      </c>
      <c r="E1539" s="177">
        <v>2</v>
      </c>
      <c r="F1539" s="178"/>
      <c r="G1539" s="179">
        <f>ROUND(E1539*F1539,2)</f>
        <v>0</v>
      </c>
      <c r="H1539" s="158"/>
      <c r="I1539" s="157">
        <f>ROUND(E1539*H1539,2)</f>
        <v>0</v>
      </c>
      <c r="J1539" s="158"/>
      <c r="K1539" s="157">
        <f>ROUND(E1539*J1539,2)</f>
        <v>0</v>
      </c>
      <c r="L1539" s="157">
        <v>21</v>
      </c>
      <c r="M1539" s="157">
        <f>G1539*(1+L1539/100)</f>
        <v>0</v>
      </c>
      <c r="N1539" s="157">
        <v>1.7000000000000001E-4</v>
      </c>
      <c r="O1539" s="157">
        <f>ROUND(E1539*N1539,2)</f>
        <v>0</v>
      </c>
      <c r="P1539" s="157">
        <v>0</v>
      </c>
      <c r="Q1539" s="157">
        <f>ROUND(E1539*P1539,2)</f>
        <v>0</v>
      </c>
      <c r="R1539" s="157"/>
      <c r="S1539" s="157" t="s">
        <v>195</v>
      </c>
      <c r="T1539" s="157" t="s">
        <v>195</v>
      </c>
      <c r="U1539" s="157">
        <v>0.1</v>
      </c>
      <c r="V1539" s="157">
        <f>ROUND(E1539*U1539,2)</f>
        <v>0.2</v>
      </c>
      <c r="W1539" s="157"/>
      <c r="X1539" s="157" t="s">
        <v>196</v>
      </c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197</v>
      </c>
      <c r="AH1539" s="147"/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1" x14ac:dyDescent="0.25">
      <c r="A1540" s="154"/>
      <c r="B1540" s="155"/>
      <c r="C1540" s="190" t="s">
        <v>1238</v>
      </c>
      <c r="D1540" s="159"/>
      <c r="E1540" s="160">
        <v>2</v>
      </c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57"/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199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5">
      <c r="A1541" s="174">
        <v>210</v>
      </c>
      <c r="B1541" s="175" t="s">
        <v>1241</v>
      </c>
      <c r="C1541" s="189" t="s">
        <v>1242</v>
      </c>
      <c r="D1541" s="176" t="s">
        <v>232</v>
      </c>
      <c r="E1541" s="177">
        <v>7.6</v>
      </c>
      <c r="F1541" s="178"/>
      <c r="G1541" s="179">
        <f>ROUND(E1541*F1541,2)</f>
        <v>0</v>
      </c>
      <c r="H1541" s="158"/>
      <c r="I1541" s="157">
        <f>ROUND(E1541*H1541,2)</f>
        <v>0</v>
      </c>
      <c r="J1541" s="158"/>
      <c r="K1541" s="157">
        <f>ROUND(E1541*J1541,2)</f>
        <v>0</v>
      </c>
      <c r="L1541" s="157">
        <v>21</v>
      </c>
      <c r="M1541" s="157">
        <f>G1541*(1+L1541/100)</f>
        <v>0</v>
      </c>
      <c r="N1541" s="157">
        <v>1.1E-4</v>
      </c>
      <c r="O1541" s="157">
        <f>ROUND(E1541*N1541,2)</f>
        <v>0</v>
      </c>
      <c r="P1541" s="157">
        <v>0</v>
      </c>
      <c r="Q1541" s="157">
        <f>ROUND(E1541*P1541,2)</f>
        <v>0</v>
      </c>
      <c r="R1541" s="157"/>
      <c r="S1541" s="157" t="s">
        <v>195</v>
      </c>
      <c r="T1541" s="157" t="s">
        <v>195</v>
      </c>
      <c r="U1541" s="157">
        <v>0.2</v>
      </c>
      <c r="V1541" s="157">
        <f>ROUND(E1541*U1541,2)</f>
        <v>1.52</v>
      </c>
      <c r="W1541" s="157"/>
      <c r="X1541" s="157" t="s">
        <v>196</v>
      </c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197</v>
      </c>
      <c r="AH1541" s="147"/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5">
      <c r="A1542" s="154"/>
      <c r="B1542" s="155"/>
      <c r="C1542" s="190" t="s">
        <v>918</v>
      </c>
      <c r="D1542" s="159"/>
      <c r="E1542" s="160">
        <v>7.6</v>
      </c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199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1" x14ac:dyDescent="0.25">
      <c r="A1543" s="174">
        <v>211</v>
      </c>
      <c r="B1543" s="175" t="s">
        <v>1243</v>
      </c>
      <c r="C1543" s="189" t="s">
        <v>1244</v>
      </c>
      <c r="D1543" s="176" t="s">
        <v>232</v>
      </c>
      <c r="E1543" s="177">
        <v>13.1</v>
      </c>
      <c r="F1543" s="178"/>
      <c r="G1543" s="179">
        <f>ROUND(E1543*F1543,2)</f>
        <v>0</v>
      </c>
      <c r="H1543" s="158"/>
      <c r="I1543" s="157">
        <f>ROUND(E1543*H1543,2)</f>
        <v>0</v>
      </c>
      <c r="J1543" s="158"/>
      <c r="K1543" s="157">
        <f>ROUND(E1543*J1543,2)</f>
        <v>0</v>
      </c>
      <c r="L1543" s="157">
        <v>21</v>
      </c>
      <c r="M1543" s="157">
        <f>G1543*(1+L1543/100)</f>
        <v>0</v>
      </c>
      <c r="N1543" s="157">
        <v>4.0999999999999999E-4</v>
      </c>
      <c r="O1543" s="157">
        <f>ROUND(E1543*N1543,2)</f>
        <v>0.01</v>
      </c>
      <c r="P1543" s="157">
        <v>0</v>
      </c>
      <c r="Q1543" s="157">
        <f>ROUND(E1543*P1543,2)</f>
        <v>0</v>
      </c>
      <c r="R1543" s="157"/>
      <c r="S1543" s="157" t="s">
        <v>195</v>
      </c>
      <c r="T1543" s="157" t="s">
        <v>195</v>
      </c>
      <c r="U1543" s="157">
        <v>0.27500000000000002</v>
      </c>
      <c r="V1543" s="157">
        <f>ROUND(E1543*U1543,2)</f>
        <v>3.6</v>
      </c>
      <c r="W1543" s="157"/>
      <c r="X1543" s="157" t="s">
        <v>196</v>
      </c>
      <c r="Y1543" s="147"/>
      <c r="Z1543" s="147"/>
      <c r="AA1543" s="147"/>
      <c r="AB1543" s="147"/>
      <c r="AC1543" s="147"/>
      <c r="AD1543" s="147"/>
      <c r="AE1543" s="147"/>
      <c r="AF1543" s="147"/>
      <c r="AG1543" s="147" t="s">
        <v>197</v>
      </c>
      <c r="AH1543" s="147"/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1" x14ac:dyDescent="0.25">
      <c r="A1544" s="154"/>
      <c r="B1544" s="155"/>
      <c r="C1544" s="190" t="s">
        <v>1245</v>
      </c>
      <c r="D1544" s="159"/>
      <c r="E1544" s="160">
        <v>13.1</v>
      </c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57"/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199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5">
      <c r="A1545" s="174">
        <v>212</v>
      </c>
      <c r="B1545" s="175" t="s">
        <v>1246</v>
      </c>
      <c r="C1545" s="189" t="s">
        <v>1247</v>
      </c>
      <c r="D1545" s="176" t="s">
        <v>232</v>
      </c>
      <c r="E1545" s="177">
        <v>56.28</v>
      </c>
      <c r="F1545" s="178"/>
      <c r="G1545" s="179">
        <f>ROUND(E1545*F1545,2)</f>
        <v>0</v>
      </c>
      <c r="H1545" s="158"/>
      <c r="I1545" s="157">
        <f>ROUND(E1545*H1545,2)</f>
        <v>0</v>
      </c>
      <c r="J1545" s="158"/>
      <c r="K1545" s="157">
        <f>ROUND(E1545*J1545,2)</f>
        <v>0</v>
      </c>
      <c r="L1545" s="157">
        <v>21</v>
      </c>
      <c r="M1545" s="157">
        <f>G1545*(1+L1545/100)</f>
        <v>0</v>
      </c>
      <c r="N1545" s="157">
        <v>2.1000000000000001E-4</v>
      </c>
      <c r="O1545" s="157">
        <f>ROUND(E1545*N1545,2)</f>
        <v>0.01</v>
      </c>
      <c r="P1545" s="157">
        <v>0</v>
      </c>
      <c r="Q1545" s="157">
        <f>ROUND(E1545*P1545,2)</f>
        <v>0</v>
      </c>
      <c r="R1545" s="157"/>
      <c r="S1545" s="157" t="s">
        <v>195</v>
      </c>
      <c r="T1545" s="157" t="s">
        <v>195</v>
      </c>
      <c r="U1545" s="157">
        <v>0.27</v>
      </c>
      <c r="V1545" s="157">
        <f>ROUND(E1545*U1545,2)</f>
        <v>15.2</v>
      </c>
      <c r="W1545" s="157"/>
      <c r="X1545" s="157" t="s">
        <v>196</v>
      </c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197</v>
      </c>
      <c r="AH1545" s="147"/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5">
      <c r="A1546" s="154"/>
      <c r="B1546" s="155"/>
      <c r="C1546" s="191" t="s">
        <v>284</v>
      </c>
      <c r="D1546" s="161"/>
      <c r="E1546" s="162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199</v>
      </c>
      <c r="AH1546" s="147"/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ht="20.399999999999999" outlineLevel="1" x14ac:dyDescent="0.25">
      <c r="A1547" s="154"/>
      <c r="B1547" s="155"/>
      <c r="C1547" s="192" t="s">
        <v>482</v>
      </c>
      <c r="D1547" s="161"/>
      <c r="E1547" s="162">
        <v>6.84</v>
      </c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57"/>
      <c r="Y1547" s="147"/>
      <c r="Z1547" s="147"/>
      <c r="AA1547" s="147"/>
      <c r="AB1547" s="147"/>
      <c r="AC1547" s="147"/>
      <c r="AD1547" s="147"/>
      <c r="AE1547" s="147"/>
      <c r="AF1547" s="147"/>
      <c r="AG1547" s="147" t="s">
        <v>199</v>
      </c>
      <c r="AH1547" s="147">
        <v>2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ht="30.6" outlineLevel="1" x14ac:dyDescent="0.25">
      <c r="A1548" s="154"/>
      <c r="B1548" s="155"/>
      <c r="C1548" s="192" t="s">
        <v>469</v>
      </c>
      <c r="D1548" s="161"/>
      <c r="E1548" s="162">
        <v>9.6</v>
      </c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57"/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199</v>
      </c>
      <c r="AH1548" s="147">
        <v>2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ht="30.6" outlineLevel="1" x14ac:dyDescent="0.25">
      <c r="A1549" s="154"/>
      <c r="B1549" s="155"/>
      <c r="C1549" s="192" t="s">
        <v>470</v>
      </c>
      <c r="D1549" s="161"/>
      <c r="E1549" s="162">
        <v>21.02</v>
      </c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57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199</v>
      </c>
      <c r="AH1549" s="147">
        <v>2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ht="20.399999999999999" outlineLevel="1" x14ac:dyDescent="0.25">
      <c r="A1550" s="154"/>
      <c r="B1550" s="155"/>
      <c r="C1550" s="192" t="s">
        <v>471</v>
      </c>
      <c r="D1550" s="161"/>
      <c r="E1550" s="162">
        <v>18.82</v>
      </c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57"/>
      <c r="Y1550" s="147"/>
      <c r="Z1550" s="147"/>
      <c r="AA1550" s="147"/>
      <c r="AB1550" s="147"/>
      <c r="AC1550" s="147"/>
      <c r="AD1550" s="147"/>
      <c r="AE1550" s="147"/>
      <c r="AF1550" s="147"/>
      <c r="AG1550" s="147" t="s">
        <v>199</v>
      </c>
      <c r="AH1550" s="147">
        <v>2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1" x14ac:dyDescent="0.25">
      <c r="A1551" s="154"/>
      <c r="B1551" s="155"/>
      <c r="C1551" s="193" t="s">
        <v>293</v>
      </c>
      <c r="D1551" s="163"/>
      <c r="E1551" s="164">
        <v>56.28</v>
      </c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57"/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199</v>
      </c>
      <c r="AH1551" s="147">
        <v>3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5">
      <c r="A1552" s="154"/>
      <c r="B1552" s="155"/>
      <c r="C1552" s="191" t="s">
        <v>294</v>
      </c>
      <c r="D1552" s="161"/>
      <c r="E1552" s="162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199</v>
      </c>
      <c r="AH1552" s="147"/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1" x14ac:dyDescent="0.25">
      <c r="A1553" s="154"/>
      <c r="B1553" s="155"/>
      <c r="C1553" s="190" t="s">
        <v>1248</v>
      </c>
      <c r="D1553" s="159"/>
      <c r="E1553" s="160">
        <v>56.28</v>
      </c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199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5">
      <c r="A1554" s="174">
        <v>213</v>
      </c>
      <c r="B1554" s="175" t="s">
        <v>1249</v>
      </c>
      <c r="C1554" s="189" t="s">
        <v>1250</v>
      </c>
      <c r="D1554" s="176" t="s">
        <v>239</v>
      </c>
      <c r="E1554" s="177">
        <v>8</v>
      </c>
      <c r="F1554" s="178"/>
      <c r="G1554" s="179">
        <f>ROUND(E1554*F1554,2)</f>
        <v>0</v>
      </c>
      <c r="H1554" s="158"/>
      <c r="I1554" s="157">
        <f>ROUND(E1554*H1554,2)</f>
        <v>0</v>
      </c>
      <c r="J1554" s="158"/>
      <c r="K1554" s="157">
        <f>ROUND(E1554*J1554,2)</f>
        <v>0</v>
      </c>
      <c r="L1554" s="157">
        <v>21</v>
      </c>
      <c r="M1554" s="157">
        <f>G1554*(1+L1554/100)</f>
        <v>0</v>
      </c>
      <c r="N1554" s="157">
        <v>1.8000000000000001E-4</v>
      </c>
      <c r="O1554" s="157">
        <f>ROUND(E1554*N1554,2)</f>
        <v>0</v>
      </c>
      <c r="P1554" s="157">
        <v>0</v>
      </c>
      <c r="Q1554" s="157">
        <f>ROUND(E1554*P1554,2)</f>
        <v>0</v>
      </c>
      <c r="R1554" s="157"/>
      <c r="S1554" s="157" t="s">
        <v>195</v>
      </c>
      <c r="T1554" s="157" t="s">
        <v>195</v>
      </c>
      <c r="U1554" s="157">
        <v>0.85599999999999998</v>
      </c>
      <c r="V1554" s="157">
        <f>ROUND(E1554*U1554,2)</f>
        <v>6.85</v>
      </c>
      <c r="W1554" s="157"/>
      <c r="X1554" s="157" t="s">
        <v>196</v>
      </c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197</v>
      </c>
      <c r="AH1554" s="147"/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1" x14ac:dyDescent="0.25">
      <c r="A1555" s="154"/>
      <c r="B1555" s="155"/>
      <c r="C1555" s="190" t="s">
        <v>1251</v>
      </c>
      <c r="D1555" s="159"/>
      <c r="E1555" s="160">
        <v>8</v>
      </c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57"/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199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5">
      <c r="A1556" s="174">
        <v>214</v>
      </c>
      <c r="B1556" s="175" t="s">
        <v>1252</v>
      </c>
      <c r="C1556" s="189" t="s">
        <v>1253</v>
      </c>
      <c r="D1556" s="176" t="s">
        <v>194</v>
      </c>
      <c r="E1556" s="177">
        <v>17.520630000000001</v>
      </c>
      <c r="F1556" s="178"/>
      <c r="G1556" s="179">
        <f>ROUND(E1556*F1556,2)</f>
        <v>0</v>
      </c>
      <c r="H1556" s="158"/>
      <c r="I1556" s="157">
        <f>ROUND(E1556*H1556,2)</f>
        <v>0</v>
      </c>
      <c r="J1556" s="158"/>
      <c r="K1556" s="157">
        <f>ROUND(E1556*J1556,2)</f>
        <v>0</v>
      </c>
      <c r="L1556" s="157">
        <v>21</v>
      </c>
      <c r="M1556" s="157">
        <f>G1556*(1+L1556/100)</f>
        <v>0</v>
      </c>
      <c r="N1556" s="157">
        <v>5.5000000000000003E-4</v>
      </c>
      <c r="O1556" s="157">
        <f>ROUND(E1556*N1556,2)</f>
        <v>0.01</v>
      </c>
      <c r="P1556" s="157">
        <v>0</v>
      </c>
      <c r="Q1556" s="157">
        <f>ROUND(E1556*P1556,2)</f>
        <v>0</v>
      </c>
      <c r="R1556" s="157" t="s">
        <v>226</v>
      </c>
      <c r="S1556" s="157" t="s">
        <v>195</v>
      </c>
      <c r="T1556" s="157" t="s">
        <v>195</v>
      </c>
      <c r="U1556" s="157">
        <v>0</v>
      </c>
      <c r="V1556" s="157">
        <f>ROUND(E1556*U1556,2)</f>
        <v>0</v>
      </c>
      <c r="W1556" s="157"/>
      <c r="X1556" s="157" t="s">
        <v>227</v>
      </c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228</v>
      </c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1" x14ac:dyDescent="0.25">
      <c r="A1557" s="154"/>
      <c r="B1557" s="155"/>
      <c r="C1557" s="190" t="s">
        <v>1254</v>
      </c>
      <c r="D1557" s="159"/>
      <c r="E1557" s="160">
        <v>17.520630000000001</v>
      </c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57"/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199</v>
      </c>
      <c r="AH1557" s="147">
        <v>5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5">
      <c r="A1558" s="174">
        <v>215</v>
      </c>
      <c r="B1558" s="175" t="s">
        <v>1255</v>
      </c>
      <c r="C1558" s="189" t="s">
        <v>1256</v>
      </c>
      <c r="D1558" s="176" t="s">
        <v>194</v>
      </c>
      <c r="E1558" s="177">
        <v>51.542999999999999</v>
      </c>
      <c r="F1558" s="178"/>
      <c r="G1558" s="179">
        <f>ROUND(E1558*F1558,2)</f>
        <v>0</v>
      </c>
      <c r="H1558" s="158"/>
      <c r="I1558" s="157">
        <f>ROUND(E1558*H1558,2)</f>
        <v>0</v>
      </c>
      <c r="J1558" s="158"/>
      <c r="K1558" s="157">
        <f>ROUND(E1558*J1558,2)</f>
        <v>0</v>
      </c>
      <c r="L1558" s="157">
        <v>21</v>
      </c>
      <c r="M1558" s="157">
        <f>G1558*(1+L1558/100)</f>
        <v>0</v>
      </c>
      <c r="N1558" s="157">
        <v>4.4999999999999997E-3</v>
      </c>
      <c r="O1558" s="157">
        <f>ROUND(E1558*N1558,2)</f>
        <v>0.23</v>
      </c>
      <c r="P1558" s="157">
        <v>0</v>
      </c>
      <c r="Q1558" s="157">
        <f>ROUND(E1558*P1558,2)</f>
        <v>0</v>
      </c>
      <c r="R1558" s="157" t="s">
        <v>226</v>
      </c>
      <c r="S1558" s="157" t="s">
        <v>195</v>
      </c>
      <c r="T1558" s="157" t="s">
        <v>195</v>
      </c>
      <c r="U1558" s="157">
        <v>0</v>
      </c>
      <c r="V1558" s="157">
        <f>ROUND(E1558*U1558,2)</f>
        <v>0</v>
      </c>
      <c r="W1558" s="157"/>
      <c r="X1558" s="157" t="s">
        <v>227</v>
      </c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228</v>
      </c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1" x14ac:dyDescent="0.25">
      <c r="A1559" s="154"/>
      <c r="B1559" s="155"/>
      <c r="C1559" s="191" t="s">
        <v>284</v>
      </c>
      <c r="D1559" s="161"/>
      <c r="E1559" s="162"/>
      <c r="F1559" s="157"/>
      <c r="G1559" s="157"/>
      <c r="H1559" s="157"/>
      <c r="I1559" s="157"/>
      <c r="J1559" s="157"/>
      <c r="K1559" s="157"/>
      <c r="L1559" s="157"/>
      <c r="M1559" s="157"/>
      <c r="N1559" s="157"/>
      <c r="O1559" s="157"/>
      <c r="P1559" s="157"/>
      <c r="Q1559" s="157"/>
      <c r="R1559" s="157"/>
      <c r="S1559" s="157"/>
      <c r="T1559" s="157"/>
      <c r="U1559" s="157"/>
      <c r="V1559" s="157"/>
      <c r="W1559" s="157"/>
      <c r="X1559" s="157"/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199</v>
      </c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ht="20.399999999999999" outlineLevel="1" x14ac:dyDescent="0.25">
      <c r="A1560" s="154"/>
      <c r="B1560" s="155"/>
      <c r="C1560" s="192" t="s">
        <v>482</v>
      </c>
      <c r="D1560" s="161"/>
      <c r="E1560" s="162">
        <v>6.84</v>
      </c>
      <c r="F1560" s="157"/>
      <c r="G1560" s="157"/>
      <c r="H1560" s="157"/>
      <c r="I1560" s="157"/>
      <c r="J1560" s="157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7"/>
      <c r="U1560" s="157"/>
      <c r="V1560" s="157"/>
      <c r="W1560" s="157"/>
      <c r="X1560" s="157"/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199</v>
      </c>
      <c r="AH1560" s="147">
        <v>2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ht="30.6" outlineLevel="1" x14ac:dyDescent="0.25">
      <c r="A1561" s="154"/>
      <c r="B1561" s="155"/>
      <c r="C1561" s="192" t="s">
        <v>469</v>
      </c>
      <c r="D1561" s="161"/>
      <c r="E1561" s="162">
        <v>9.6</v>
      </c>
      <c r="F1561" s="157"/>
      <c r="G1561" s="157"/>
      <c r="H1561" s="157"/>
      <c r="I1561" s="157"/>
      <c r="J1561" s="157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7"/>
      <c r="U1561" s="157"/>
      <c r="V1561" s="157"/>
      <c r="W1561" s="157"/>
      <c r="X1561" s="157"/>
      <c r="Y1561" s="147"/>
      <c r="Z1561" s="147"/>
      <c r="AA1561" s="147"/>
      <c r="AB1561" s="147"/>
      <c r="AC1561" s="147"/>
      <c r="AD1561" s="147"/>
      <c r="AE1561" s="147"/>
      <c r="AF1561" s="147"/>
      <c r="AG1561" s="147" t="s">
        <v>199</v>
      </c>
      <c r="AH1561" s="147">
        <v>2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ht="30.6" outlineLevel="1" x14ac:dyDescent="0.25">
      <c r="A1562" s="154"/>
      <c r="B1562" s="155"/>
      <c r="C1562" s="192" t="s">
        <v>470</v>
      </c>
      <c r="D1562" s="161"/>
      <c r="E1562" s="162">
        <v>21.02</v>
      </c>
      <c r="F1562" s="157"/>
      <c r="G1562" s="157"/>
      <c r="H1562" s="157"/>
      <c r="I1562" s="157"/>
      <c r="J1562" s="157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7"/>
      <c r="U1562" s="157"/>
      <c r="V1562" s="157"/>
      <c r="W1562" s="157"/>
      <c r="X1562" s="157"/>
      <c r="Y1562" s="147"/>
      <c r="Z1562" s="147"/>
      <c r="AA1562" s="147"/>
      <c r="AB1562" s="147"/>
      <c r="AC1562" s="147"/>
      <c r="AD1562" s="147"/>
      <c r="AE1562" s="147"/>
      <c r="AF1562" s="147"/>
      <c r="AG1562" s="147" t="s">
        <v>199</v>
      </c>
      <c r="AH1562" s="147">
        <v>2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ht="20.399999999999999" outlineLevel="1" x14ac:dyDescent="0.25">
      <c r="A1563" s="154"/>
      <c r="B1563" s="155"/>
      <c r="C1563" s="192" t="s">
        <v>471</v>
      </c>
      <c r="D1563" s="161"/>
      <c r="E1563" s="162">
        <v>18.82</v>
      </c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57"/>
      <c r="Y1563" s="147"/>
      <c r="Z1563" s="147"/>
      <c r="AA1563" s="147"/>
      <c r="AB1563" s="147"/>
      <c r="AC1563" s="147"/>
      <c r="AD1563" s="147"/>
      <c r="AE1563" s="147"/>
      <c r="AF1563" s="147"/>
      <c r="AG1563" s="147" t="s">
        <v>199</v>
      </c>
      <c r="AH1563" s="147">
        <v>2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ht="20.399999999999999" outlineLevel="1" x14ac:dyDescent="0.25">
      <c r="A1564" s="154"/>
      <c r="B1564" s="155"/>
      <c r="C1564" s="192" t="s">
        <v>1257</v>
      </c>
      <c r="D1564" s="161"/>
      <c r="E1564" s="162">
        <v>25.5</v>
      </c>
      <c r="F1564" s="157"/>
      <c r="G1564" s="157"/>
      <c r="H1564" s="157"/>
      <c r="I1564" s="157"/>
      <c r="J1564" s="157"/>
      <c r="K1564" s="157"/>
      <c r="L1564" s="157"/>
      <c r="M1564" s="157"/>
      <c r="N1564" s="157"/>
      <c r="O1564" s="157"/>
      <c r="P1564" s="157"/>
      <c r="Q1564" s="157"/>
      <c r="R1564" s="157"/>
      <c r="S1564" s="157"/>
      <c r="T1564" s="157"/>
      <c r="U1564" s="157"/>
      <c r="V1564" s="157"/>
      <c r="W1564" s="157"/>
      <c r="X1564" s="157"/>
      <c r="Y1564" s="147"/>
      <c r="Z1564" s="147"/>
      <c r="AA1564" s="147"/>
      <c r="AB1564" s="147"/>
      <c r="AC1564" s="147"/>
      <c r="AD1564" s="147"/>
      <c r="AE1564" s="147"/>
      <c r="AF1564" s="147"/>
      <c r="AG1564" s="147" t="s">
        <v>199</v>
      </c>
      <c r="AH1564" s="147">
        <v>2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1" x14ac:dyDescent="0.25">
      <c r="A1565" s="154"/>
      <c r="B1565" s="155"/>
      <c r="C1565" s="193" t="s">
        <v>293</v>
      </c>
      <c r="D1565" s="163"/>
      <c r="E1565" s="164">
        <v>81.78</v>
      </c>
      <c r="F1565" s="157"/>
      <c r="G1565" s="157"/>
      <c r="H1565" s="157"/>
      <c r="I1565" s="157"/>
      <c r="J1565" s="157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7"/>
      <c r="U1565" s="157"/>
      <c r="V1565" s="157"/>
      <c r="W1565" s="157"/>
      <c r="X1565" s="157"/>
      <c r="Y1565" s="147"/>
      <c r="Z1565" s="147"/>
      <c r="AA1565" s="147"/>
      <c r="AB1565" s="147"/>
      <c r="AC1565" s="147"/>
      <c r="AD1565" s="147"/>
      <c r="AE1565" s="147"/>
      <c r="AF1565" s="147"/>
      <c r="AG1565" s="147" t="s">
        <v>199</v>
      </c>
      <c r="AH1565" s="147">
        <v>3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1" x14ac:dyDescent="0.25">
      <c r="A1566" s="154"/>
      <c r="B1566" s="155"/>
      <c r="C1566" s="191" t="s">
        <v>294</v>
      </c>
      <c r="D1566" s="161"/>
      <c r="E1566" s="162"/>
      <c r="F1566" s="157"/>
      <c r="G1566" s="157"/>
      <c r="H1566" s="157"/>
      <c r="I1566" s="157"/>
      <c r="J1566" s="157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7"/>
      <c r="U1566" s="157"/>
      <c r="V1566" s="157"/>
      <c r="W1566" s="157"/>
      <c r="X1566" s="157"/>
      <c r="Y1566" s="147"/>
      <c r="Z1566" s="147"/>
      <c r="AA1566" s="147"/>
      <c r="AB1566" s="147"/>
      <c r="AC1566" s="147"/>
      <c r="AD1566" s="147"/>
      <c r="AE1566" s="147"/>
      <c r="AF1566" s="147"/>
      <c r="AG1566" s="147" t="s">
        <v>199</v>
      </c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1" x14ac:dyDescent="0.25">
      <c r="A1567" s="154"/>
      <c r="B1567" s="155"/>
      <c r="C1567" s="190" t="s">
        <v>1258</v>
      </c>
      <c r="D1567" s="159"/>
      <c r="E1567" s="160">
        <v>47.023499999999999</v>
      </c>
      <c r="F1567" s="157"/>
      <c r="G1567" s="157"/>
      <c r="H1567" s="157"/>
      <c r="I1567" s="157"/>
      <c r="J1567" s="157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7"/>
      <c r="U1567" s="157"/>
      <c r="V1567" s="157"/>
      <c r="W1567" s="157"/>
      <c r="X1567" s="157"/>
      <c r="Y1567" s="147"/>
      <c r="Z1567" s="147"/>
      <c r="AA1567" s="147"/>
      <c r="AB1567" s="147"/>
      <c r="AC1567" s="147"/>
      <c r="AD1567" s="147"/>
      <c r="AE1567" s="147"/>
      <c r="AF1567" s="147"/>
      <c r="AG1567" s="147" t="s">
        <v>199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ht="20.399999999999999" outlineLevel="1" x14ac:dyDescent="0.25">
      <c r="A1568" s="154"/>
      <c r="B1568" s="155"/>
      <c r="C1568" s="190" t="s">
        <v>1259</v>
      </c>
      <c r="D1568" s="159"/>
      <c r="E1568" s="160">
        <v>4.5194999999999999</v>
      </c>
      <c r="F1568" s="157"/>
      <c r="G1568" s="157"/>
      <c r="H1568" s="157"/>
      <c r="I1568" s="157"/>
      <c r="J1568" s="157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7"/>
      <c r="U1568" s="157"/>
      <c r="V1568" s="157"/>
      <c r="W1568" s="157"/>
      <c r="X1568" s="157"/>
      <c r="Y1568" s="147"/>
      <c r="Z1568" s="147"/>
      <c r="AA1568" s="147"/>
      <c r="AB1568" s="147"/>
      <c r="AC1568" s="147"/>
      <c r="AD1568" s="147"/>
      <c r="AE1568" s="147"/>
      <c r="AF1568" s="147"/>
      <c r="AG1568" s="147" t="s">
        <v>199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1" x14ac:dyDescent="0.25">
      <c r="A1569" s="154">
        <v>216</v>
      </c>
      <c r="B1569" s="155" t="s">
        <v>1260</v>
      </c>
      <c r="C1569" s="196" t="s">
        <v>1261</v>
      </c>
      <c r="D1569" s="156" t="s">
        <v>0</v>
      </c>
      <c r="E1569" s="186"/>
      <c r="F1569" s="158"/>
      <c r="G1569" s="157">
        <f>ROUND(E1569*F1569,2)</f>
        <v>0</v>
      </c>
      <c r="H1569" s="158"/>
      <c r="I1569" s="157">
        <f>ROUND(E1569*H1569,2)</f>
        <v>0</v>
      </c>
      <c r="J1569" s="158"/>
      <c r="K1569" s="157">
        <f>ROUND(E1569*J1569,2)</f>
        <v>0</v>
      </c>
      <c r="L1569" s="157">
        <v>21</v>
      </c>
      <c r="M1569" s="157">
        <f>G1569*(1+L1569/100)</f>
        <v>0</v>
      </c>
      <c r="N1569" s="157">
        <v>0</v>
      </c>
      <c r="O1569" s="157">
        <f>ROUND(E1569*N1569,2)</f>
        <v>0</v>
      </c>
      <c r="P1569" s="157">
        <v>0</v>
      </c>
      <c r="Q1569" s="157">
        <f>ROUND(E1569*P1569,2)</f>
        <v>0</v>
      </c>
      <c r="R1569" s="157"/>
      <c r="S1569" s="157" t="s">
        <v>195</v>
      </c>
      <c r="T1569" s="157" t="s">
        <v>195</v>
      </c>
      <c r="U1569" s="157">
        <v>0</v>
      </c>
      <c r="V1569" s="157">
        <f>ROUND(E1569*U1569,2)</f>
        <v>0</v>
      </c>
      <c r="W1569" s="157"/>
      <c r="X1569" s="157" t="s">
        <v>1170</v>
      </c>
      <c r="Y1569" s="147"/>
      <c r="Z1569" s="147"/>
      <c r="AA1569" s="147"/>
      <c r="AB1569" s="147"/>
      <c r="AC1569" s="147"/>
      <c r="AD1569" s="147"/>
      <c r="AE1569" s="147"/>
      <c r="AF1569" s="147"/>
      <c r="AG1569" s="147" t="s">
        <v>1171</v>
      </c>
      <c r="AH1569" s="147"/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x14ac:dyDescent="0.25">
      <c r="A1570" s="168" t="s">
        <v>190</v>
      </c>
      <c r="B1570" s="169" t="s">
        <v>98</v>
      </c>
      <c r="C1570" s="188" t="s">
        <v>99</v>
      </c>
      <c r="D1570" s="170"/>
      <c r="E1570" s="171"/>
      <c r="F1570" s="172"/>
      <c r="G1570" s="173">
        <f>SUMIF(AG1571:AG1631,"&lt;&gt;NOR",G1571:G1631)</f>
        <v>0</v>
      </c>
      <c r="H1570" s="167"/>
      <c r="I1570" s="167">
        <f>SUM(I1571:I1631)</f>
        <v>0</v>
      </c>
      <c r="J1570" s="167"/>
      <c r="K1570" s="167">
        <f>SUM(K1571:K1631)</f>
        <v>0</v>
      </c>
      <c r="L1570" s="167"/>
      <c r="M1570" s="167">
        <f>SUM(M1571:M1631)</f>
        <v>0</v>
      </c>
      <c r="N1570" s="167"/>
      <c r="O1570" s="167">
        <f>SUM(O1571:O1631)</f>
        <v>2.2800000000000002</v>
      </c>
      <c r="P1570" s="167"/>
      <c r="Q1570" s="167">
        <f>SUM(Q1571:Q1631)</f>
        <v>3</v>
      </c>
      <c r="R1570" s="167"/>
      <c r="S1570" s="167"/>
      <c r="T1570" s="167"/>
      <c r="U1570" s="167"/>
      <c r="V1570" s="167">
        <f>SUM(V1571:V1631)</f>
        <v>325.42999999999989</v>
      </c>
      <c r="W1570" s="167"/>
      <c r="X1570" s="167"/>
      <c r="AG1570" t="s">
        <v>191</v>
      </c>
    </row>
    <row r="1571" spans="1:60" ht="20.399999999999999" outlineLevel="1" x14ac:dyDescent="0.25">
      <c r="A1571" s="174">
        <v>217</v>
      </c>
      <c r="B1571" s="175" t="s">
        <v>1262</v>
      </c>
      <c r="C1571" s="189" t="s">
        <v>1263</v>
      </c>
      <c r="D1571" s="176" t="s">
        <v>194</v>
      </c>
      <c r="E1571" s="177">
        <v>170.2</v>
      </c>
      <c r="F1571" s="178"/>
      <c r="G1571" s="179">
        <f>ROUND(E1571*F1571,2)</f>
        <v>0</v>
      </c>
      <c r="H1571" s="158"/>
      <c r="I1571" s="157">
        <f>ROUND(E1571*H1571,2)</f>
        <v>0</v>
      </c>
      <c r="J1571" s="158"/>
      <c r="K1571" s="157">
        <f>ROUND(E1571*J1571,2)</f>
        <v>0</v>
      </c>
      <c r="L1571" s="157">
        <v>21</v>
      </c>
      <c r="M1571" s="157">
        <f>G1571*(1+L1571/100)</f>
        <v>0</v>
      </c>
      <c r="N1571" s="157">
        <v>3.3E-4</v>
      </c>
      <c r="O1571" s="157">
        <f>ROUND(E1571*N1571,2)</f>
        <v>0.06</v>
      </c>
      <c r="P1571" s="157">
        <v>0</v>
      </c>
      <c r="Q1571" s="157">
        <f>ROUND(E1571*P1571,2)</f>
        <v>0</v>
      </c>
      <c r="R1571" s="157"/>
      <c r="S1571" s="157" t="s">
        <v>195</v>
      </c>
      <c r="T1571" s="157" t="s">
        <v>195</v>
      </c>
      <c r="U1571" s="157">
        <v>2.75E-2</v>
      </c>
      <c r="V1571" s="157">
        <f>ROUND(E1571*U1571,2)</f>
        <v>4.68</v>
      </c>
      <c r="W1571" s="157"/>
      <c r="X1571" s="157" t="s">
        <v>196</v>
      </c>
      <c r="Y1571" s="147"/>
      <c r="Z1571" s="147"/>
      <c r="AA1571" s="147"/>
      <c r="AB1571" s="147"/>
      <c r="AC1571" s="147"/>
      <c r="AD1571" s="147"/>
      <c r="AE1571" s="147"/>
      <c r="AF1571" s="147"/>
      <c r="AG1571" s="147" t="s">
        <v>197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1" x14ac:dyDescent="0.25">
      <c r="A1572" s="154"/>
      <c r="B1572" s="155"/>
      <c r="C1572" s="190" t="s">
        <v>896</v>
      </c>
      <c r="D1572" s="159"/>
      <c r="E1572" s="160">
        <v>162.80000000000001</v>
      </c>
      <c r="F1572" s="157"/>
      <c r="G1572" s="157"/>
      <c r="H1572" s="157"/>
      <c r="I1572" s="157"/>
      <c r="J1572" s="157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7"/>
      <c r="U1572" s="157"/>
      <c r="V1572" s="157"/>
      <c r="W1572" s="157"/>
      <c r="X1572" s="157"/>
      <c r="Y1572" s="147"/>
      <c r="Z1572" s="147"/>
      <c r="AA1572" s="147"/>
      <c r="AB1572" s="147"/>
      <c r="AC1572" s="147"/>
      <c r="AD1572" s="147"/>
      <c r="AE1572" s="147"/>
      <c r="AF1572" s="147"/>
      <c r="AG1572" s="147" t="s">
        <v>199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1" x14ac:dyDescent="0.25">
      <c r="A1573" s="154"/>
      <c r="B1573" s="155"/>
      <c r="C1573" s="190" t="s">
        <v>897</v>
      </c>
      <c r="D1573" s="159"/>
      <c r="E1573" s="160">
        <v>7.4</v>
      </c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57"/>
      <c r="Y1573" s="147"/>
      <c r="Z1573" s="147"/>
      <c r="AA1573" s="147"/>
      <c r="AB1573" s="147"/>
      <c r="AC1573" s="147"/>
      <c r="AD1573" s="147"/>
      <c r="AE1573" s="147"/>
      <c r="AF1573" s="147"/>
      <c r="AG1573" s="147" t="s">
        <v>199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ht="20.399999999999999" outlineLevel="1" x14ac:dyDescent="0.25">
      <c r="A1574" s="174">
        <v>218</v>
      </c>
      <c r="B1574" s="175" t="s">
        <v>1264</v>
      </c>
      <c r="C1574" s="189" t="s">
        <v>1265</v>
      </c>
      <c r="D1574" s="176" t="s">
        <v>194</v>
      </c>
      <c r="E1574" s="177">
        <v>170.2</v>
      </c>
      <c r="F1574" s="178"/>
      <c r="G1574" s="179">
        <f>ROUND(E1574*F1574,2)</f>
        <v>0</v>
      </c>
      <c r="H1574" s="158"/>
      <c r="I1574" s="157">
        <f>ROUND(E1574*H1574,2)</f>
        <v>0</v>
      </c>
      <c r="J1574" s="158"/>
      <c r="K1574" s="157">
        <f>ROUND(E1574*J1574,2)</f>
        <v>0</v>
      </c>
      <c r="L1574" s="157">
        <v>21</v>
      </c>
      <c r="M1574" s="157">
        <f>G1574*(1+L1574/100)</f>
        <v>0</v>
      </c>
      <c r="N1574" s="157">
        <v>5.5300000000000002E-3</v>
      </c>
      <c r="O1574" s="157">
        <f>ROUND(E1574*N1574,2)</f>
        <v>0.94</v>
      </c>
      <c r="P1574" s="157">
        <v>0</v>
      </c>
      <c r="Q1574" s="157">
        <f>ROUND(E1574*P1574,2)</f>
        <v>0</v>
      </c>
      <c r="R1574" s="157"/>
      <c r="S1574" s="157" t="s">
        <v>195</v>
      </c>
      <c r="T1574" s="157" t="s">
        <v>195</v>
      </c>
      <c r="U1574" s="157">
        <v>0.2</v>
      </c>
      <c r="V1574" s="157">
        <f>ROUND(E1574*U1574,2)</f>
        <v>34.04</v>
      </c>
      <c r="W1574" s="157"/>
      <c r="X1574" s="157" t="s">
        <v>196</v>
      </c>
      <c r="Y1574" s="147"/>
      <c r="Z1574" s="147"/>
      <c r="AA1574" s="147"/>
      <c r="AB1574" s="147"/>
      <c r="AC1574" s="147"/>
      <c r="AD1574" s="147"/>
      <c r="AE1574" s="147"/>
      <c r="AF1574" s="147"/>
      <c r="AG1574" s="147" t="s">
        <v>197</v>
      </c>
      <c r="AH1574" s="147"/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5">
      <c r="A1575" s="154"/>
      <c r="B1575" s="155"/>
      <c r="C1575" s="190" t="s">
        <v>1266</v>
      </c>
      <c r="D1575" s="159"/>
      <c r="E1575" s="160">
        <v>170.2</v>
      </c>
      <c r="F1575" s="157"/>
      <c r="G1575" s="157"/>
      <c r="H1575" s="157"/>
      <c r="I1575" s="157"/>
      <c r="J1575" s="157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7"/>
      <c r="U1575" s="157"/>
      <c r="V1575" s="157"/>
      <c r="W1575" s="157"/>
      <c r="X1575" s="157"/>
      <c r="Y1575" s="147"/>
      <c r="Z1575" s="147"/>
      <c r="AA1575" s="147"/>
      <c r="AB1575" s="147"/>
      <c r="AC1575" s="147"/>
      <c r="AD1575" s="147"/>
      <c r="AE1575" s="147"/>
      <c r="AF1575" s="147"/>
      <c r="AG1575" s="147" t="s">
        <v>199</v>
      </c>
      <c r="AH1575" s="147">
        <v>5</v>
      </c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ht="20.399999999999999" outlineLevel="1" x14ac:dyDescent="0.25">
      <c r="A1576" s="174">
        <v>219</v>
      </c>
      <c r="B1576" s="175" t="s">
        <v>1267</v>
      </c>
      <c r="C1576" s="189" t="s">
        <v>1268</v>
      </c>
      <c r="D1576" s="176" t="s">
        <v>194</v>
      </c>
      <c r="E1576" s="177">
        <v>17.399249999999999</v>
      </c>
      <c r="F1576" s="178"/>
      <c r="G1576" s="179">
        <f>ROUND(E1576*F1576,2)</f>
        <v>0</v>
      </c>
      <c r="H1576" s="158"/>
      <c r="I1576" s="157">
        <f>ROUND(E1576*H1576,2)</f>
        <v>0</v>
      </c>
      <c r="J1576" s="158"/>
      <c r="K1576" s="157">
        <f>ROUND(E1576*J1576,2)</f>
        <v>0</v>
      </c>
      <c r="L1576" s="157">
        <v>21</v>
      </c>
      <c r="M1576" s="157">
        <f>G1576*(1+L1576/100)</f>
        <v>0</v>
      </c>
      <c r="N1576" s="157">
        <v>4.0299999999999997E-3</v>
      </c>
      <c r="O1576" s="157">
        <f>ROUND(E1576*N1576,2)</f>
        <v>7.0000000000000007E-2</v>
      </c>
      <c r="P1576" s="157">
        <v>0</v>
      </c>
      <c r="Q1576" s="157">
        <f>ROUND(E1576*P1576,2)</f>
        <v>0</v>
      </c>
      <c r="R1576" s="157"/>
      <c r="S1576" s="157" t="s">
        <v>195</v>
      </c>
      <c r="T1576" s="157" t="s">
        <v>195</v>
      </c>
      <c r="U1576" s="157">
        <v>0.20699999999999999</v>
      </c>
      <c r="V1576" s="157">
        <f>ROUND(E1576*U1576,2)</f>
        <v>3.6</v>
      </c>
      <c r="W1576" s="157"/>
      <c r="X1576" s="157" t="s">
        <v>196</v>
      </c>
      <c r="Y1576" s="147"/>
      <c r="Z1576" s="147"/>
      <c r="AA1576" s="147"/>
      <c r="AB1576" s="147"/>
      <c r="AC1576" s="147"/>
      <c r="AD1576" s="147"/>
      <c r="AE1576" s="147"/>
      <c r="AF1576" s="147"/>
      <c r="AG1576" s="147" t="s">
        <v>197</v>
      </c>
      <c r="AH1576" s="147"/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1" x14ac:dyDescent="0.25">
      <c r="A1577" s="154"/>
      <c r="B1577" s="155"/>
      <c r="C1577" s="191" t="s">
        <v>284</v>
      </c>
      <c r="D1577" s="161"/>
      <c r="E1577" s="162"/>
      <c r="F1577" s="157"/>
      <c r="G1577" s="157"/>
      <c r="H1577" s="157"/>
      <c r="I1577" s="157"/>
      <c r="J1577" s="157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  <c r="U1577" s="157"/>
      <c r="V1577" s="157"/>
      <c r="W1577" s="157"/>
      <c r="X1577" s="157"/>
      <c r="Y1577" s="147"/>
      <c r="Z1577" s="147"/>
      <c r="AA1577" s="147"/>
      <c r="AB1577" s="147"/>
      <c r="AC1577" s="147"/>
      <c r="AD1577" s="147"/>
      <c r="AE1577" s="147"/>
      <c r="AF1577" s="147"/>
      <c r="AG1577" s="147" t="s">
        <v>199</v>
      </c>
      <c r="AH1577" s="147"/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1" x14ac:dyDescent="0.25">
      <c r="A1578" s="154"/>
      <c r="B1578" s="155"/>
      <c r="C1578" s="192" t="s">
        <v>1269</v>
      </c>
      <c r="D1578" s="161"/>
      <c r="E1578" s="162">
        <v>15.26</v>
      </c>
      <c r="F1578" s="157"/>
      <c r="G1578" s="157"/>
      <c r="H1578" s="157"/>
      <c r="I1578" s="157"/>
      <c r="J1578" s="157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  <c r="U1578" s="157"/>
      <c r="V1578" s="157"/>
      <c r="W1578" s="157"/>
      <c r="X1578" s="157"/>
      <c r="Y1578" s="147"/>
      <c r="Z1578" s="147"/>
      <c r="AA1578" s="147"/>
      <c r="AB1578" s="147"/>
      <c r="AC1578" s="147"/>
      <c r="AD1578" s="147"/>
      <c r="AE1578" s="147"/>
      <c r="AF1578" s="147"/>
      <c r="AG1578" s="147" t="s">
        <v>199</v>
      </c>
      <c r="AH1578" s="147">
        <v>2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1" x14ac:dyDescent="0.25">
      <c r="A1579" s="154"/>
      <c r="B1579" s="155"/>
      <c r="C1579" s="192" t="s">
        <v>1270</v>
      </c>
      <c r="D1579" s="161"/>
      <c r="E1579" s="162">
        <v>3.55</v>
      </c>
      <c r="F1579" s="157"/>
      <c r="G1579" s="157"/>
      <c r="H1579" s="157"/>
      <c r="I1579" s="157"/>
      <c r="J1579" s="157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  <c r="U1579" s="157"/>
      <c r="V1579" s="157"/>
      <c r="W1579" s="157"/>
      <c r="X1579" s="157"/>
      <c r="Y1579" s="147"/>
      <c r="Z1579" s="147"/>
      <c r="AA1579" s="147"/>
      <c r="AB1579" s="147"/>
      <c r="AC1579" s="147"/>
      <c r="AD1579" s="147"/>
      <c r="AE1579" s="147"/>
      <c r="AF1579" s="147"/>
      <c r="AG1579" s="147" t="s">
        <v>199</v>
      </c>
      <c r="AH1579" s="147">
        <v>2</v>
      </c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1" x14ac:dyDescent="0.25">
      <c r="A1580" s="154"/>
      <c r="B1580" s="155"/>
      <c r="C1580" s="193" t="s">
        <v>293</v>
      </c>
      <c r="D1580" s="163"/>
      <c r="E1580" s="164">
        <v>18.809999999999999</v>
      </c>
      <c r="F1580" s="157"/>
      <c r="G1580" s="157"/>
      <c r="H1580" s="157"/>
      <c r="I1580" s="157"/>
      <c r="J1580" s="157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7"/>
      <c r="U1580" s="157"/>
      <c r="V1580" s="157"/>
      <c r="W1580" s="157"/>
      <c r="X1580" s="157"/>
      <c r="Y1580" s="147"/>
      <c r="Z1580" s="147"/>
      <c r="AA1580" s="147"/>
      <c r="AB1580" s="147"/>
      <c r="AC1580" s="147"/>
      <c r="AD1580" s="147"/>
      <c r="AE1580" s="147"/>
      <c r="AF1580" s="147"/>
      <c r="AG1580" s="147" t="s">
        <v>199</v>
      </c>
      <c r="AH1580" s="147">
        <v>3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1" x14ac:dyDescent="0.25">
      <c r="A1581" s="154"/>
      <c r="B1581" s="155"/>
      <c r="C1581" s="191" t="s">
        <v>294</v>
      </c>
      <c r="D1581" s="161"/>
      <c r="E1581" s="162"/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57"/>
      <c r="Y1581" s="147"/>
      <c r="Z1581" s="147"/>
      <c r="AA1581" s="147"/>
      <c r="AB1581" s="147"/>
      <c r="AC1581" s="147"/>
      <c r="AD1581" s="147"/>
      <c r="AE1581" s="147"/>
      <c r="AF1581" s="147"/>
      <c r="AG1581" s="147" t="s">
        <v>199</v>
      </c>
      <c r="AH1581" s="147"/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1" x14ac:dyDescent="0.25">
      <c r="A1582" s="154"/>
      <c r="B1582" s="155"/>
      <c r="C1582" s="190" t="s">
        <v>1271</v>
      </c>
      <c r="D1582" s="159"/>
      <c r="E1582" s="160">
        <v>17.399249999999999</v>
      </c>
      <c r="F1582" s="157"/>
      <c r="G1582" s="157"/>
      <c r="H1582" s="157"/>
      <c r="I1582" s="157"/>
      <c r="J1582" s="157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  <c r="U1582" s="157"/>
      <c r="V1582" s="157"/>
      <c r="W1582" s="157"/>
      <c r="X1582" s="157"/>
      <c r="Y1582" s="147"/>
      <c r="Z1582" s="147"/>
      <c r="AA1582" s="147"/>
      <c r="AB1582" s="147"/>
      <c r="AC1582" s="147"/>
      <c r="AD1582" s="147"/>
      <c r="AE1582" s="147"/>
      <c r="AF1582" s="147"/>
      <c r="AG1582" s="147" t="s">
        <v>199</v>
      </c>
      <c r="AH1582" s="147">
        <v>0</v>
      </c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ht="20.399999999999999" outlineLevel="1" x14ac:dyDescent="0.25">
      <c r="A1583" s="174">
        <v>220</v>
      </c>
      <c r="B1583" s="175" t="s">
        <v>1272</v>
      </c>
      <c r="C1583" s="189" t="s">
        <v>1273</v>
      </c>
      <c r="D1583" s="176" t="s">
        <v>194</v>
      </c>
      <c r="E1583" s="177">
        <v>170.2</v>
      </c>
      <c r="F1583" s="178"/>
      <c r="G1583" s="179">
        <f>ROUND(E1583*F1583,2)</f>
        <v>0</v>
      </c>
      <c r="H1583" s="158"/>
      <c r="I1583" s="157">
        <f>ROUND(E1583*H1583,2)</f>
        <v>0</v>
      </c>
      <c r="J1583" s="158"/>
      <c r="K1583" s="157">
        <f>ROUND(E1583*J1583,2)</f>
        <v>0</v>
      </c>
      <c r="L1583" s="157">
        <v>21</v>
      </c>
      <c r="M1583" s="157">
        <f>G1583*(1+L1583/100)</f>
        <v>0</v>
      </c>
      <c r="N1583" s="157">
        <v>2.2000000000000001E-3</v>
      </c>
      <c r="O1583" s="157">
        <f>ROUND(E1583*N1583,2)</f>
        <v>0.37</v>
      </c>
      <c r="P1583" s="157">
        <v>0</v>
      </c>
      <c r="Q1583" s="157">
        <f>ROUND(E1583*P1583,2)</f>
        <v>0</v>
      </c>
      <c r="R1583" s="157"/>
      <c r="S1583" s="157" t="s">
        <v>195</v>
      </c>
      <c r="T1583" s="157" t="s">
        <v>195</v>
      </c>
      <c r="U1583" s="157">
        <v>0.84799999999999998</v>
      </c>
      <c r="V1583" s="157">
        <f>ROUND(E1583*U1583,2)</f>
        <v>144.33000000000001</v>
      </c>
      <c r="W1583" s="157"/>
      <c r="X1583" s="157" t="s">
        <v>196</v>
      </c>
      <c r="Y1583" s="147"/>
      <c r="Z1583" s="147"/>
      <c r="AA1583" s="147"/>
      <c r="AB1583" s="147"/>
      <c r="AC1583" s="147"/>
      <c r="AD1583" s="147"/>
      <c r="AE1583" s="147"/>
      <c r="AF1583" s="147"/>
      <c r="AG1583" s="147" t="s">
        <v>197</v>
      </c>
      <c r="AH1583" s="147"/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1" x14ac:dyDescent="0.25">
      <c r="A1584" s="154"/>
      <c r="B1584" s="155"/>
      <c r="C1584" s="190" t="s">
        <v>896</v>
      </c>
      <c r="D1584" s="159"/>
      <c r="E1584" s="160">
        <v>162.80000000000001</v>
      </c>
      <c r="F1584" s="157"/>
      <c r="G1584" s="157"/>
      <c r="H1584" s="157"/>
      <c r="I1584" s="157"/>
      <c r="J1584" s="157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7"/>
      <c r="U1584" s="157"/>
      <c r="V1584" s="157"/>
      <c r="W1584" s="157"/>
      <c r="X1584" s="157"/>
      <c r="Y1584" s="147"/>
      <c r="Z1584" s="147"/>
      <c r="AA1584" s="147"/>
      <c r="AB1584" s="147"/>
      <c r="AC1584" s="147"/>
      <c r="AD1584" s="147"/>
      <c r="AE1584" s="147"/>
      <c r="AF1584" s="147"/>
      <c r="AG1584" s="147" t="s">
        <v>199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1" x14ac:dyDescent="0.25">
      <c r="A1585" s="154"/>
      <c r="B1585" s="155"/>
      <c r="C1585" s="190" t="s">
        <v>897</v>
      </c>
      <c r="D1585" s="159"/>
      <c r="E1585" s="160">
        <v>7.4</v>
      </c>
      <c r="F1585" s="157"/>
      <c r="G1585" s="157"/>
      <c r="H1585" s="157"/>
      <c r="I1585" s="157"/>
      <c r="J1585" s="157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  <c r="U1585" s="157"/>
      <c r="V1585" s="157"/>
      <c r="W1585" s="157"/>
      <c r="X1585" s="157"/>
      <c r="Y1585" s="147"/>
      <c r="Z1585" s="147"/>
      <c r="AA1585" s="147"/>
      <c r="AB1585" s="147"/>
      <c r="AC1585" s="147"/>
      <c r="AD1585" s="147"/>
      <c r="AE1585" s="147"/>
      <c r="AF1585" s="147"/>
      <c r="AG1585" s="147" t="s">
        <v>199</v>
      </c>
      <c r="AH1585" s="147">
        <v>0</v>
      </c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1" x14ac:dyDescent="0.25">
      <c r="A1586" s="174">
        <v>221</v>
      </c>
      <c r="B1586" s="175" t="s">
        <v>1274</v>
      </c>
      <c r="C1586" s="189" t="s">
        <v>1275</v>
      </c>
      <c r="D1586" s="176" t="s">
        <v>232</v>
      </c>
      <c r="E1586" s="177">
        <v>49.14</v>
      </c>
      <c r="F1586" s="178"/>
      <c r="G1586" s="179">
        <f>ROUND(E1586*F1586,2)</f>
        <v>0</v>
      </c>
      <c r="H1586" s="158"/>
      <c r="I1586" s="157">
        <f>ROUND(E1586*H1586,2)</f>
        <v>0</v>
      </c>
      <c r="J1586" s="158"/>
      <c r="K1586" s="157">
        <f>ROUND(E1586*J1586,2)</f>
        <v>0</v>
      </c>
      <c r="L1586" s="157">
        <v>21</v>
      </c>
      <c r="M1586" s="157">
        <f>G1586*(1+L1586/100)</f>
        <v>0</v>
      </c>
      <c r="N1586" s="157">
        <v>1.8400000000000001E-3</v>
      </c>
      <c r="O1586" s="157">
        <f>ROUND(E1586*N1586,2)</f>
        <v>0.09</v>
      </c>
      <c r="P1586" s="157">
        <v>0</v>
      </c>
      <c r="Q1586" s="157">
        <f>ROUND(E1586*P1586,2)</f>
        <v>0</v>
      </c>
      <c r="R1586" s="157"/>
      <c r="S1586" s="157" t="s">
        <v>195</v>
      </c>
      <c r="T1586" s="157" t="s">
        <v>195</v>
      </c>
      <c r="U1586" s="157">
        <v>0.252</v>
      </c>
      <c r="V1586" s="157">
        <f>ROUND(E1586*U1586,2)</f>
        <v>12.38</v>
      </c>
      <c r="W1586" s="157"/>
      <c r="X1586" s="157" t="s">
        <v>196</v>
      </c>
      <c r="Y1586" s="147"/>
      <c r="Z1586" s="147"/>
      <c r="AA1586" s="147"/>
      <c r="AB1586" s="147"/>
      <c r="AC1586" s="147"/>
      <c r="AD1586" s="147"/>
      <c r="AE1586" s="147"/>
      <c r="AF1586" s="147"/>
      <c r="AG1586" s="147" t="s">
        <v>197</v>
      </c>
      <c r="AH1586" s="147"/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1" x14ac:dyDescent="0.25">
      <c r="A1587" s="154"/>
      <c r="B1587" s="155"/>
      <c r="C1587" s="190" t="s">
        <v>1276</v>
      </c>
      <c r="D1587" s="159"/>
      <c r="E1587" s="160">
        <v>15.26</v>
      </c>
      <c r="F1587" s="157"/>
      <c r="G1587" s="157"/>
      <c r="H1587" s="157"/>
      <c r="I1587" s="157"/>
      <c r="J1587" s="157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7"/>
      <c r="U1587" s="157"/>
      <c r="V1587" s="157"/>
      <c r="W1587" s="157"/>
      <c r="X1587" s="157"/>
      <c r="Y1587" s="147"/>
      <c r="Z1587" s="147"/>
      <c r="AA1587" s="147"/>
      <c r="AB1587" s="147"/>
      <c r="AC1587" s="147"/>
      <c r="AD1587" s="147"/>
      <c r="AE1587" s="147"/>
      <c r="AF1587" s="147"/>
      <c r="AG1587" s="147" t="s">
        <v>199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1" x14ac:dyDescent="0.25">
      <c r="A1588" s="154"/>
      <c r="B1588" s="155"/>
      <c r="C1588" s="190" t="s">
        <v>683</v>
      </c>
      <c r="D1588" s="159"/>
      <c r="E1588" s="160">
        <v>33.880000000000003</v>
      </c>
      <c r="F1588" s="157"/>
      <c r="G1588" s="157"/>
      <c r="H1588" s="157"/>
      <c r="I1588" s="157"/>
      <c r="J1588" s="157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  <c r="U1588" s="157"/>
      <c r="V1588" s="157"/>
      <c r="W1588" s="157"/>
      <c r="X1588" s="157"/>
      <c r="Y1588" s="147"/>
      <c r="Z1588" s="147"/>
      <c r="AA1588" s="147"/>
      <c r="AB1588" s="147"/>
      <c r="AC1588" s="147"/>
      <c r="AD1588" s="147"/>
      <c r="AE1588" s="147"/>
      <c r="AF1588" s="147"/>
      <c r="AG1588" s="147" t="s">
        <v>199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1" x14ac:dyDescent="0.25">
      <c r="A1589" s="174">
        <v>222</v>
      </c>
      <c r="B1589" s="175" t="s">
        <v>1277</v>
      </c>
      <c r="C1589" s="189" t="s">
        <v>1278</v>
      </c>
      <c r="D1589" s="176" t="s">
        <v>232</v>
      </c>
      <c r="E1589" s="177">
        <v>3.55</v>
      </c>
      <c r="F1589" s="178"/>
      <c r="G1589" s="179">
        <f>ROUND(E1589*F1589,2)</f>
        <v>0</v>
      </c>
      <c r="H1589" s="158"/>
      <c r="I1589" s="157">
        <f>ROUND(E1589*H1589,2)</f>
        <v>0</v>
      </c>
      <c r="J1589" s="158"/>
      <c r="K1589" s="157">
        <f>ROUND(E1589*J1589,2)</f>
        <v>0</v>
      </c>
      <c r="L1589" s="157">
        <v>21</v>
      </c>
      <c r="M1589" s="157">
        <f>G1589*(1+L1589/100)</f>
        <v>0</v>
      </c>
      <c r="N1589" s="157">
        <v>1.8400000000000001E-3</v>
      </c>
      <c r="O1589" s="157">
        <f>ROUND(E1589*N1589,2)</f>
        <v>0.01</v>
      </c>
      <c r="P1589" s="157">
        <v>0</v>
      </c>
      <c r="Q1589" s="157">
        <f>ROUND(E1589*P1589,2)</f>
        <v>0</v>
      </c>
      <c r="R1589" s="157"/>
      <c r="S1589" s="157" t="s">
        <v>195</v>
      </c>
      <c r="T1589" s="157" t="s">
        <v>195</v>
      </c>
      <c r="U1589" s="157">
        <v>0.252</v>
      </c>
      <c r="V1589" s="157">
        <f>ROUND(E1589*U1589,2)</f>
        <v>0.89</v>
      </c>
      <c r="W1589" s="157"/>
      <c r="X1589" s="157" t="s">
        <v>196</v>
      </c>
      <c r="Y1589" s="147"/>
      <c r="Z1589" s="147"/>
      <c r="AA1589" s="147"/>
      <c r="AB1589" s="147"/>
      <c r="AC1589" s="147"/>
      <c r="AD1589" s="147"/>
      <c r="AE1589" s="147"/>
      <c r="AF1589" s="147"/>
      <c r="AG1589" s="147" t="s">
        <v>197</v>
      </c>
      <c r="AH1589" s="147"/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5">
      <c r="A1590" s="154"/>
      <c r="B1590" s="155"/>
      <c r="C1590" s="190" t="s">
        <v>1279</v>
      </c>
      <c r="D1590" s="159"/>
      <c r="E1590" s="160">
        <v>3.55</v>
      </c>
      <c r="F1590" s="157"/>
      <c r="G1590" s="157"/>
      <c r="H1590" s="157"/>
      <c r="I1590" s="157"/>
      <c r="J1590" s="157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  <c r="U1590" s="157"/>
      <c r="V1590" s="157"/>
      <c r="W1590" s="157"/>
      <c r="X1590" s="157"/>
      <c r="Y1590" s="147"/>
      <c r="Z1590" s="147"/>
      <c r="AA1590" s="147"/>
      <c r="AB1590" s="147"/>
      <c r="AC1590" s="147"/>
      <c r="AD1590" s="147"/>
      <c r="AE1590" s="147"/>
      <c r="AF1590" s="147"/>
      <c r="AG1590" s="147" t="s">
        <v>199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1" x14ac:dyDescent="0.25">
      <c r="A1591" s="174">
        <v>223</v>
      </c>
      <c r="B1591" s="175" t="s">
        <v>1280</v>
      </c>
      <c r="C1591" s="189" t="s">
        <v>1281</v>
      </c>
      <c r="D1591" s="176" t="s">
        <v>232</v>
      </c>
      <c r="E1591" s="177">
        <v>18.68</v>
      </c>
      <c r="F1591" s="178"/>
      <c r="G1591" s="179">
        <f>ROUND(E1591*F1591,2)</f>
        <v>0</v>
      </c>
      <c r="H1591" s="158"/>
      <c r="I1591" s="157">
        <f>ROUND(E1591*H1591,2)</f>
        <v>0</v>
      </c>
      <c r="J1591" s="158"/>
      <c r="K1591" s="157">
        <f>ROUND(E1591*J1591,2)</f>
        <v>0</v>
      </c>
      <c r="L1591" s="157">
        <v>21</v>
      </c>
      <c r="M1591" s="157">
        <f>G1591*(1+L1591/100)</f>
        <v>0</v>
      </c>
      <c r="N1591" s="157">
        <v>5.8E-4</v>
      </c>
      <c r="O1591" s="157">
        <f>ROUND(E1591*N1591,2)</f>
        <v>0.01</v>
      </c>
      <c r="P1591" s="157">
        <v>0</v>
      </c>
      <c r="Q1591" s="157">
        <f>ROUND(E1591*P1591,2)</f>
        <v>0</v>
      </c>
      <c r="R1591" s="157"/>
      <c r="S1591" s="157" t="s">
        <v>195</v>
      </c>
      <c r="T1591" s="157" t="s">
        <v>195</v>
      </c>
      <c r="U1591" s="157">
        <v>0.189</v>
      </c>
      <c r="V1591" s="157">
        <f>ROUND(E1591*U1591,2)</f>
        <v>3.53</v>
      </c>
      <c r="W1591" s="157"/>
      <c r="X1591" s="157" t="s">
        <v>196</v>
      </c>
      <c r="Y1591" s="147"/>
      <c r="Z1591" s="147"/>
      <c r="AA1591" s="147"/>
      <c r="AB1591" s="147"/>
      <c r="AC1591" s="147"/>
      <c r="AD1591" s="147"/>
      <c r="AE1591" s="147"/>
      <c r="AF1591" s="147"/>
      <c r="AG1591" s="147" t="s">
        <v>197</v>
      </c>
      <c r="AH1591" s="147"/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1" x14ac:dyDescent="0.25">
      <c r="A1592" s="154"/>
      <c r="B1592" s="155"/>
      <c r="C1592" s="190" t="s">
        <v>1282</v>
      </c>
      <c r="D1592" s="159"/>
      <c r="E1592" s="160">
        <v>12.88</v>
      </c>
      <c r="F1592" s="157"/>
      <c r="G1592" s="157"/>
      <c r="H1592" s="157"/>
      <c r="I1592" s="157"/>
      <c r="J1592" s="157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  <c r="U1592" s="157"/>
      <c r="V1592" s="157"/>
      <c r="W1592" s="157"/>
      <c r="X1592" s="157"/>
      <c r="Y1592" s="147"/>
      <c r="Z1592" s="147"/>
      <c r="AA1592" s="147"/>
      <c r="AB1592" s="147"/>
      <c r="AC1592" s="147"/>
      <c r="AD1592" s="147"/>
      <c r="AE1592" s="147"/>
      <c r="AF1592" s="147"/>
      <c r="AG1592" s="147" t="s">
        <v>199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1" x14ac:dyDescent="0.25">
      <c r="A1593" s="154"/>
      <c r="B1593" s="155"/>
      <c r="C1593" s="190" t="s">
        <v>1283</v>
      </c>
      <c r="D1593" s="159"/>
      <c r="E1593" s="160">
        <v>5.8</v>
      </c>
      <c r="F1593" s="157"/>
      <c r="G1593" s="157"/>
      <c r="H1593" s="157"/>
      <c r="I1593" s="157"/>
      <c r="J1593" s="157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  <c r="U1593" s="157"/>
      <c r="V1593" s="157"/>
      <c r="W1593" s="157"/>
      <c r="X1593" s="157"/>
      <c r="Y1593" s="147"/>
      <c r="Z1593" s="147"/>
      <c r="AA1593" s="147"/>
      <c r="AB1593" s="147"/>
      <c r="AC1593" s="147"/>
      <c r="AD1593" s="147"/>
      <c r="AE1593" s="147"/>
      <c r="AF1593" s="147"/>
      <c r="AG1593" s="147" t="s">
        <v>199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1" x14ac:dyDescent="0.25">
      <c r="A1594" s="174">
        <v>224</v>
      </c>
      <c r="B1594" s="175" t="s">
        <v>1284</v>
      </c>
      <c r="C1594" s="189" t="s">
        <v>1285</v>
      </c>
      <c r="D1594" s="176" t="s">
        <v>232</v>
      </c>
      <c r="E1594" s="177">
        <v>48.41</v>
      </c>
      <c r="F1594" s="178"/>
      <c r="G1594" s="179">
        <f>ROUND(E1594*F1594,2)</f>
        <v>0</v>
      </c>
      <c r="H1594" s="158"/>
      <c r="I1594" s="157">
        <f>ROUND(E1594*H1594,2)</f>
        <v>0</v>
      </c>
      <c r="J1594" s="158"/>
      <c r="K1594" s="157">
        <f>ROUND(E1594*J1594,2)</f>
        <v>0</v>
      </c>
      <c r="L1594" s="157">
        <v>21</v>
      </c>
      <c r="M1594" s="157">
        <f>G1594*(1+L1594/100)</f>
        <v>0</v>
      </c>
      <c r="N1594" s="157">
        <v>7.6000000000000004E-4</v>
      </c>
      <c r="O1594" s="157">
        <f>ROUND(E1594*N1594,2)</f>
        <v>0.04</v>
      </c>
      <c r="P1594" s="157">
        <v>0</v>
      </c>
      <c r="Q1594" s="157">
        <f>ROUND(E1594*P1594,2)</f>
        <v>0</v>
      </c>
      <c r="R1594" s="157"/>
      <c r="S1594" s="157" t="s">
        <v>195</v>
      </c>
      <c r="T1594" s="157" t="s">
        <v>195</v>
      </c>
      <c r="U1594" s="157">
        <v>0.189</v>
      </c>
      <c r="V1594" s="157">
        <f>ROUND(E1594*U1594,2)</f>
        <v>9.15</v>
      </c>
      <c r="W1594" s="157"/>
      <c r="X1594" s="157" t="s">
        <v>196</v>
      </c>
      <c r="Y1594" s="147"/>
      <c r="Z1594" s="147"/>
      <c r="AA1594" s="147"/>
      <c r="AB1594" s="147"/>
      <c r="AC1594" s="147"/>
      <c r="AD1594" s="147"/>
      <c r="AE1594" s="147"/>
      <c r="AF1594" s="147"/>
      <c r="AG1594" s="147" t="s">
        <v>197</v>
      </c>
      <c r="AH1594" s="147"/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1" x14ac:dyDescent="0.25">
      <c r="A1595" s="154"/>
      <c r="B1595" s="155"/>
      <c r="C1595" s="190" t="s">
        <v>683</v>
      </c>
      <c r="D1595" s="159"/>
      <c r="E1595" s="160">
        <v>33.880000000000003</v>
      </c>
      <c r="F1595" s="157"/>
      <c r="G1595" s="157"/>
      <c r="H1595" s="157"/>
      <c r="I1595" s="157"/>
      <c r="J1595" s="157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7"/>
      <c r="U1595" s="157"/>
      <c r="V1595" s="157"/>
      <c r="W1595" s="157"/>
      <c r="X1595" s="157"/>
      <c r="Y1595" s="147"/>
      <c r="Z1595" s="147"/>
      <c r="AA1595" s="147"/>
      <c r="AB1595" s="147"/>
      <c r="AC1595" s="147"/>
      <c r="AD1595" s="147"/>
      <c r="AE1595" s="147"/>
      <c r="AF1595" s="147"/>
      <c r="AG1595" s="147" t="s">
        <v>199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1" x14ac:dyDescent="0.25">
      <c r="A1596" s="154"/>
      <c r="B1596" s="155"/>
      <c r="C1596" s="190" t="s">
        <v>1286</v>
      </c>
      <c r="D1596" s="159"/>
      <c r="E1596" s="160">
        <v>8.73</v>
      </c>
      <c r="F1596" s="157"/>
      <c r="G1596" s="157"/>
      <c r="H1596" s="157"/>
      <c r="I1596" s="157"/>
      <c r="J1596" s="157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  <c r="U1596" s="157"/>
      <c r="V1596" s="157"/>
      <c r="W1596" s="157"/>
      <c r="X1596" s="157"/>
      <c r="Y1596" s="147"/>
      <c r="Z1596" s="147"/>
      <c r="AA1596" s="147"/>
      <c r="AB1596" s="147"/>
      <c r="AC1596" s="147"/>
      <c r="AD1596" s="147"/>
      <c r="AE1596" s="147"/>
      <c r="AF1596" s="147"/>
      <c r="AG1596" s="147" t="s">
        <v>199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1" x14ac:dyDescent="0.25">
      <c r="A1597" s="154"/>
      <c r="B1597" s="155"/>
      <c r="C1597" s="190" t="s">
        <v>1287</v>
      </c>
      <c r="D1597" s="159"/>
      <c r="E1597" s="160">
        <v>5.8</v>
      </c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57"/>
      <c r="Y1597" s="147"/>
      <c r="Z1597" s="147"/>
      <c r="AA1597" s="147"/>
      <c r="AB1597" s="147"/>
      <c r="AC1597" s="147"/>
      <c r="AD1597" s="147"/>
      <c r="AE1597" s="147"/>
      <c r="AF1597" s="147"/>
      <c r="AG1597" s="147" t="s">
        <v>199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1" x14ac:dyDescent="0.25">
      <c r="A1598" s="174">
        <v>225</v>
      </c>
      <c r="B1598" s="175" t="s">
        <v>1288</v>
      </c>
      <c r="C1598" s="189" t="s">
        <v>1289</v>
      </c>
      <c r="D1598" s="176" t="s">
        <v>232</v>
      </c>
      <c r="E1598" s="177">
        <v>105.12</v>
      </c>
      <c r="F1598" s="178"/>
      <c r="G1598" s="179">
        <f>ROUND(E1598*F1598,2)</f>
        <v>0</v>
      </c>
      <c r="H1598" s="158"/>
      <c r="I1598" s="157">
        <f>ROUND(E1598*H1598,2)</f>
        <v>0</v>
      </c>
      <c r="J1598" s="158"/>
      <c r="K1598" s="157">
        <f>ROUND(E1598*J1598,2)</f>
        <v>0</v>
      </c>
      <c r="L1598" s="157">
        <v>21</v>
      </c>
      <c r="M1598" s="157">
        <f>G1598*(1+L1598/100)</f>
        <v>0</v>
      </c>
      <c r="N1598" s="157">
        <v>7.6000000000000004E-4</v>
      </c>
      <c r="O1598" s="157">
        <f>ROUND(E1598*N1598,2)</f>
        <v>0.08</v>
      </c>
      <c r="P1598" s="157">
        <v>0</v>
      </c>
      <c r="Q1598" s="157">
        <f>ROUND(E1598*P1598,2)</f>
        <v>0</v>
      </c>
      <c r="R1598" s="157"/>
      <c r="S1598" s="157" t="s">
        <v>195</v>
      </c>
      <c r="T1598" s="157" t="s">
        <v>195</v>
      </c>
      <c r="U1598" s="157">
        <v>0.189</v>
      </c>
      <c r="V1598" s="157">
        <f>ROUND(E1598*U1598,2)</f>
        <v>19.87</v>
      </c>
      <c r="W1598" s="157"/>
      <c r="X1598" s="157" t="s">
        <v>196</v>
      </c>
      <c r="Y1598" s="147"/>
      <c r="Z1598" s="147"/>
      <c r="AA1598" s="147"/>
      <c r="AB1598" s="147"/>
      <c r="AC1598" s="147"/>
      <c r="AD1598" s="147"/>
      <c r="AE1598" s="147"/>
      <c r="AF1598" s="147"/>
      <c r="AG1598" s="147" t="s">
        <v>197</v>
      </c>
      <c r="AH1598" s="147"/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1" x14ac:dyDescent="0.25">
      <c r="A1599" s="154"/>
      <c r="B1599" s="155"/>
      <c r="C1599" s="190" t="s">
        <v>1290</v>
      </c>
      <c r="D1599" s="159"/>
      <c r="E1599" s="160">
        <v>67.760000000000005</v>
      </c>
      <c r="F1599" s="157"/>
      <c r="G1599" s="157"/>
      <c r="H1599" s="157"/>
      <c r="I1599" s="157"/>
      <c r="J1599" s="157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  <c r="U1599" s="157"/>
      <c r="V1599" s="157"/>
      <c r="W1599" s="157"/>
      <c r="X1599" s="157"/>
      <c r="Y1599" s="147"/>
      <c r="Z1599" s="147"/>
      <c r="AA1599" s="147"/>
      <c r="AB1599" s="147"/>
      <c r="AC1599" s="147"/>
      <c r="AD1599" s="147"/>
      <c r="AE1599" s="147"/>
      <c r="AF1599" s="147"/>
      <c r="AG1599" s="147" t="s">
        <v>199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1" x14ac:dyDescent="0.25">
      <c r="A1600" s="154"/>
      <c r="B1600" s="155"/>
      <c r="C1600" s="190" t="s">
        <v>1291</v>
      </c>
      <c r="D1600" s="159"/>
      <c r="E1600" s="160">
        <v>25.76</v>
      </c>
      <c r="F1600" s="157"/>
      <c r="G1600" s="157"/>
      <c r="H1600" s="157"/>
      <c r="I1600" s="157"/>
      <c r="J1600" s="157"/>
      <c r="K1600" s="157"/>
      <c r="L1600" s="157"/>
      <c r="M1600" s="157"/>
      <c r="N1600" s="157"/>
      <c r="O1600" s="157"/>
      <c r="P1600" s="157"/>
      <c r="Q1600" s="157"/>
      <c r="R1600" s="157"/>
      <c r="S1600" s="157"/>
      <c r="T1600" s="157"/>
      <c r="U1600" s="157"/>
      <c r="V1600" s="157"/>
      <c r="W1600" s="157"/>
      <c r="X1600" s="157"/>
      <c r="Y1600" s="147"/>
      <c r="Z1600" s="147"/>
      <c r="AA1600" s="147"/>
      <c r="AB1600" s="147"/>
      <c r="AC1600" s="147"/>
      <c r="AD1600" s="147"/>
      <c r="AE1600" s="147"/>
      <c r="AF1600" s="147"/>
      <c r="AG1600" s="147" t="s">
        <v>199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1" x14ac:dyDescent="0.25">
      <c r="A1601" s="154"/>
      <c r="B1601" s="155"/>
      <c r="C1601" s="190" t="s">
        <v>1292</v>
      </c>
      <c r="D1601" s="159"/>
      <c r="E1601" s="160">
        <v>11.6</v>
      </c>
      <c r="F1601" s="157"/>
      <c r="G1601" s="157"/>
      <c r="H1601" s="157"/>
      <c r="I1601" s="157"/>
      <c r="J1601" s="157"/>
      <c r="K1601" s="157"/>
      <c r="L1601" s="157"/>
      <c r="M1601" s="157"/>
      <c r="N1601" s="157"/>
      <c r="O1601" s="157"/>
      <c r="P1601" s="157"/>
      <c r="Q1601" s="157"/>
      <c r="R1601" s="157"/>
      <c r="S1601" s="157"/>
      <c r="T1601" s="157"/>
      <c r="U1601" s="157"/>
      <c r="V1601" s="157"/>
      <c r="W1601" s="157"/>
      <c r="X1601" s="157"/>
      <c r="Y1601" s="147"/>
      <c r="Z1601" s="147"/>
      <c r="AA1601" s="147"/>
      <c r="AB1601" s="147"/>
      <c r="AC1601" s="147"/>
      <c r="AD1601" s="147"/>
      <c r="AE1601" s="147"/>
      <c r="AF1601" s="147"/>
      <c r="AG1601" s="147" t="s">
        <v>199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ht="20.399999999999999" outlineLevel="1" x14ac:dyDescent="0.25">
      <c r="A1602" s="180">
        <v>226</v>
      </c>
      <c r="B1602" s="181" t="s">
        <v>1293</v>
      </c>
      <c r="C1602" s="194" t="s">
        <v>1294</v>
      </c>
      <c r="D1602" s="182" t="s">
        <v>239</v>
      </c>
      <c r="E1602" s="183">
        <v>4</v>
      </c>
      <c r="F1602" s="184"/>
      <c r="G1602" s="185">
        <f>ROUND(E1602*F1602,2)</f>
        <v>0</v>
      </c>
      <c r="H1602" s="158"/>
      <c r="I1602" s="157">
        <f>ROUND(E1602*H1602,2)</f>
        <v>0</v>
      </c>
      <c r="J1602" s="158"/>
      <c r="K1602" s="157">
        <f>ROUND(E1602*J1602,2)</f>
        <v>0</v>
      </c>
      <c r="L1602" s="157">
        <v>21</v>
      </c>
      <c r="M1602" s="157">
        <f>G1602*(1+L1602/100)</f>
        <v>0</v>
      </c>
      <c r="N1602" s="157">
        <v>1.1999999999999999E-3</v>
      </c>
      <c r="O1602" s="157">
        <f>ROUND(E1602*N1602,2)</f>
        <v>0</v>
      </c>
      <c r="P1602" s="157">
        <v>0</v>
      </c>
      <c r="Q1602" s="157">
        <f>ROUND(E1602*P1602,2)</f>
        <v>0</v>
      </c>
      <c r="R1602" s="157"/>
      <c r="S1602" s="157" t="s">
        <v>195</v>
      </c>
      <c r="T1602" s="157" t="s">
        <v>195</v>
      </c>
      <c r="U1602" s="157">
        <v>0.6</v>
      </c>
      <c r="V1602" s="157">
        <f>ROUND(E1602*U1602,2)</f>
        <v>2.4</v>
      </c>
      <c r="W1602" s="157"/>
      <c r="X1602" s="157" t="s">
        <v>196</v>
      </c>
      <c r="Y1602" s="147"/>
      <c r="Z1602" s="147"/>
      <c r="AA1602" s="147"/>
      <c r="AB1602" s="147"/>
      <c r="AC1602" s="147"/>
      <c r="AD1602" s="147"/>
      <c r="AE1602" s="147"/>
      <c r="AF1602" s="147"/>
      <c r="AG1602" s="147" t="s">
        <v>197</v>
      </c>
      <c r="AH1602" s="147"/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ht="20.399999999999999" outlineLevel="1" x14ac:dyDescent="0.25">
      <c r="A1603" s="180">
        <v>227</v>
      </c>
      <c r="B1603" s="181" t="s">
        <v>1295</v>
      </c>
      <c r="C1603" s="194" t="s">
        <v>1296</v>
      </c>
      <c r="D1603" s="182" t="s">
        <v>239</v>
      </c>
      <c r="E1603" s="183">
        <v>1</v>
      </c>
      <c r="F1603" s="184"/>
      <c r="G1603" s="185">
        <f>ROUND(E1603*F1603,2)</f>
        <v>0</v>
      </c>
      <c r="H1603" s="158"/>
      <c r="I1603" s="157">
        <f>ROUND(E1603*H1603,2)</f>
        <v>0</v>
      </c>
      <c r="J1603" s="158"/>
      <c r="K1603" s="157">
        <f>ROUND(E1603*J1603,2)</f>
        <v>0</v>
      </c>
      <c r="L1603" s="157">
        <v>21</v>
      </c>
      <c r="M1603" s="157">
        <f>G1603*(1+L1603/100)</f>
        <v>0</v>
      </c>
      <c r="N1603" s="157">
        <v>2.0500000000000002E-3</v>
      </c>
      <c r="O1603" s="157">
        <f>ROUND(E1603*N1603,2)</f>
        <v>0</v>
      </c>
      <c r="P1603" s="157">
        <v>0</v>
      </c>
      <c r="Q1603" s="157">
        <f>ROUND(E1603*P1603,2)</f>
        <v>0</v>
      </c>
      <c r="R1603" s="157"/>
      <c r="S1603" s="157" t="s">
        <v>195</v>
      </c>
      <c r="T1603" s="157" t="s">
        <v>195</v>
      </c>
      <c r="U1603" s="157">
        <v>0.7</v>
      </c>
      <c r="V1603" s="157">
        <f>ROUND(E1603*U1603,2)</f>
        <v>0.7</v>
      </c>
      <c r="W1603" s="157"/>
      <c r="X1603" s="157" t="s">
        <v>196</v>
      </c>
      <c r="Y1603" s="147"/>
      <c r="Z1603" s="147"/>
      <c r="AA1603" s="147"/>
      <c r="AB1603" s="147"/>
      <c r="AC1603" s="147"/>
      <c r="AD1603" s="147"/>
      <c r="AE1603" s="147"/>
      <c r="AF1603" s="147"/>
      <c r="AG1603" s="147" t="s">
        <v>197</v>
      </c>
      <c r="AH1603" s="147"/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ht="20.399999999999999" outlineLevel="1" x14ac:dyDescent="0.25">
      <c r="A1604" s="174">
        <v>228</v>
      </c>
      <c r="B1604" s="175" t="s">
        <v>1297</v>
      </c>
      <c r="C1604" s="189" t="s">
        <v>1298</v>
      </c>
      <c r="D1604" s="176" t="s">
        <v>239</v>
      </c>
      <c r="E1604" s="177">
        <v>1</v>
      </c>
      <c r="F1604" s="178"/>
      <c r="G1604" s="179">
        <f>ROUND(E1604*F1604,2)</f>
        <v>0</v>
      </c>
      <c r="H1604" s="158"/>
      <c r="I1604" s="157">
        <f>ROUND(E1604*H1604,2)</f>
        <v>0</v>
      </c>
      <c r="J1604" s="158"/>
      <c r="K1604" s="157">
        <f>ROUND(E1604*J1604,2)</f>
        <v>0</v>
      </c>
      <c r="L1604" s="157">
        <v>21</v>
      </c>
      <c r="M1604" s="157">
        <f>G1604*(1+L1604/100)</f>
        <v>0</v>
      </c>
      <c r="N1604" s="157">
        <v>1.0499999999999999E-3</v>
      </c>
      <c r="O1604" s="157">
        <f>ROUND(E1604*N1604,2)</f>
        <v>0</v>
      </c>
      <c r="P1604" s="157">
        <v>0</v>
      </c>
      <c r="Q1604" s="157">
        <f>ROUND(E1604*P1604,2)</f>
        <v>0</v>
      </c>
      <c r="R1604" s="157"/>
      <c r="S1604" s="157" t="s">
        <v>195</v>
      </c>
      <c r="T1604" s="157" t="s">
        <v>195</v>
      </c>
      <c r="U1604" s="157">
        <v>0.7</v>
      </c>
      <c r="V1604" s="157">
        <f>ROUND(E1604*U1604,2)</f>
        <v>0.7</v>
      </c>
      <c r="W1604" s="157"/>
      <c r="X1604" s="157" t="s">
        <v>196</v>
      </c>
      <c r="Y1604" s="147"/>
      <c r="Z1604" s="147"/>
      <c r="AA1604" s="147"/>
      <c r="AB1604" s="147"/>
      <c r="AC1604" s="147"/>
      <c r="AD1604" s="147"/>
      <c r="AE1604" s="147"/>
      <c r="AF1604" s="147"/>
      <c r="AG1604" s="147" t="s">
        <v>197</v>
      </c>
      <c r="AH1604" s="147"/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1" x14ac:dyDescent="0.25">
      <c r="A1605" s="154"/>
      <c r="B1605" s="155"/>
      <c r="C1605" s="190" t="s">
        <v>1299</v>
      </c>
      <c r="D1605" s="159"/>
      <c r="E1605" s="160">
        <v>1</v>
      </c>
      <c r="F1605" s="157"/>
      <c r="G1605" s="157"/>
      <c r="H1605" s="157"/>
      <c r="I1605" s="157"/>
      <c r="J1605" s="157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7"/>
      <c r="U1605" s="157"/>
      <c r="V1605" s="157"/>
      <c r="W1605" s="157"/>
      <c r="X1605" s="157"/>
      <c r="Y1605" s="147"/>
      <c r="Z1605" s="147"/>
      <c r="AA1605" s="147"/>
      <c r="AB1605" s="147"/>
      <c r="AC1605" s="147"/>
      <c r="AD1605" s="147"/>
      <c r="AE1605" s="147"/>
      <c r="AF1605" s="147"/>
      <c r="AG1605" s="147" t="s">
        <v>199</v>
      </c>
      <c r="AH1605" s="147">
        <v>5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ht="20.399999999999999" outlineLevel="1" x14ac:dyDescent="0.25">
      <c r="A1606" s="174">
        <v>229</v>
      </c>
      <c r="B1606" s="175" t="s">
        <v>1300</v>
      </c>
      <c r="C1606" s="189" t="s">
        <v>1301</v>
      </c>
      <c r="D1606" s="176" t="s">
        <v>239</v>
      </c>
      <c r="E1606" s="177">
        <v>4</v>
      </c>
      <c r="F1606" s="178"/>
      <c r="G1606" s="179">
        <f>ROUND(E1606*F1606,2)</f>
        <v>0</v>
      </c>
      <c r="H1606" s="158"/>
      <c r="I1606" s="157">
        <f>ROUND(E1606*H1606,2)</f>
        <v>0</v>
      </c>
      <c r="J1606" s="158"/>
      <c r="K1606" s="157">
        <f>ROUND(E1606*J1606,2)</f>
        <v>0</v>
      </c>
      <c r="L1606" s="157">
        <v>21</v>
      </c>
      <c r="M1606" s="157">
        <f>G1606*(1+L1606/100)</f>
        <v>0</v>
      </c>
      <c r="N1606" s="157">
        <v>1.25E-3</v>
      </c>
      <c r="O1606" s="157">
        <f>ROUND(E1606*N1606,2)</f>
        <v>0.01</v>
      </c>
      <c r="P1606" s="157">
        <v>0</v>
      </c>
      <c r="Q1606" s="157">
        <f>ROUND(E1606*P1606,2)</f>
        <v>0</v>
      </c>
      <c r="R1606" s="157"/>
      <c r="S1606" s="157" t="s">
        <v>195</v>
      </c>
      <c r="T1606" s="157" t="s">
        <v>195</v>
      </c>
      <c r="U1606" s="157">
        <v>0.7</v>
      </c>
      <c r="V1606" s="157">
        <f>ROUND(E1606*U1606,2)</f>
        <v>2.8</v>
      </c>
      <c r="W1606" s="157"/>
      <c r="X1606" s="157" t="s">
        <v>196</v>
      </c>
      <c r="Y1606" s="147"/>
      <c r="Z1606" s="147"/>
      <c r="AA1606" s="147"/>
      <c r="AB1606" s="147"/>
      <c r="AC1606" s="147"/>
      <c r="AD1606" s="147"/>
      <c r="AE1606" s="147"/>
      <c r="AF1606" s="147"/>
      <c r="AG1606" s="147" t="s">
        <v>197</v>
      </c>
      <c r="AH1606" s="147"/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1" x14ac:dyDescent="0.25">
      <c r="A1607" s="154"/>
      <c r="B1607" s="155"/>
      <c r="C1607" s="190" t="s">
        <v>1302</v>
      </c>
      <c r="D1607" s="159"/>
      <c r="E1607" s="160">
        <v>4</v>
      </c>
      <c r="F1607" s="157"/>
      <c r="G1607" s="157"/>
      <c r="H1607" s="157"/>
      <c r="I1607" s="157"/>
      <c r="J1607" s="157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  <c r="U1607" s="157"/>
      <c r="V1607" s="157"/>
      <c r="W1607" s="157"/>
      <c r="X1607" s="157"/>
      <c r="Y1607" s="147"/>
      <c r="Z1607" s="147"/>
      <c r="AA1607" s="147"/>
      <c r="AB1607" s="147"/>
      <c r="AC1607" s="147"/>
      <c r="AD1607" s="147"/>
      <c r="AE1607" s="147"/>
      <c r="AF1607" s="147"/>
      <c r="AG1607" s="147" t="s">
        <v>199</v>
      </c>
      <c r="AH1607" s="147">
        <v>5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1" x14ac:dyDescent="0.25">
      <c r="A1608" s="180">
        <v>230</v>
      </c>
      <c r="B1608" s="181" t="s">
        <v>1303</v>
      </c>
      <c r="C1608" s="194" t="s">
        <v>1304</v>
      </c>
      <c r="D1608" s="182" t="s">
        <v>239</v>
      </c>
      <c r="E1608" s="183">
        <v>7</v>
      </c>
      <c r="F1608" s="184"/>
      <c r="G1608" s="185">
        <f>ROUND(E1608*F1608,2)</f>
        <v>0</v>
      </c>
      <c r="H1608" s="158"/>
      <c r="I1608" s="157">
        <f>ROUND(E1608*H1608,2)</f>
        <v>0</v>
      </c>
      <c r="J1608" s="158"/>
      <c r="K1608" s="157">
        <f>ROUND(E1608*J1608,2)</f>
        <v>0</v>
      </c>
      <c r="L1608" s="157">
        <v>21</v>
      </c>
      <c r="M1608" s="157">
        <f>G1608*(1+L1608/100)</f>
        <v>0</v>
      </c>
      <c r="N1608" s="157">
        <v>1E-4</v>
      </c>
      <c r="O1608" s="157">
        <f>ROUND(E1608*N1608,2)</f>
        <v>0</v>
      </c>
      <c r="P1608" s="157">
        <v>0</v>
      </c>
      <c r="Q1608" s="157">
        <f>ROUND(E1608*P1608,2)</f>
        <v>0</v>
      </c>
      <c r="R1608" s="157"/>
      <c r="S1608" s="157" t="s">
        <v>195</v>
      </c>
      <c r="T1608" s="157" t="s">
        <v>195</v>
      </c>
      <c r="U1608" s="157">
        <v>0.13</v>
      </c>
      <c r="V1608" s="157">
        <f>ROUND(E1608*U1608,2)</f>
        <v>0.91</v>
      </c>
      <c r="W1608" s="157"/>
      <c r="X1608" s="157" t="s">
        <v>196</v>
      </c>
      <c r="Y1608" s="147"/>
      <c r="Z1608" s="147"/>
      <c r="AA1608" s="147"/>
      <c r="AB1608" s="147"/>
      <c r="AC1608" s="147"/>
      <c r="AD1608" s="147"/>
      <c r="AE1608" s="147"/>
      <c r="AF1608" s="147"/>
      <c r="AG1608" s="147" t="s">
        <v>197</v>
      </c>
      <c r="AH1608" s="147"/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1" x14ac:dyDescent="0.25">
      <c r="A1609" s="180">
        <v>231</v>
      </c>
      <c r="B1609" s="181" t="s">
        <v>1305</v>
      </c>
      <c r="C1609" s="194" t="s">
        <v>1306</v>
      </c>
      <c r="D1609" s="182" t="s">
        <v>239</v>
      </c>
      <c r="E1609" s="183">
        <v>5</v>
      </c>
      <c r="F1609" s="184"/>
      <c r="G1609" s="185">
        <f>ROUND(E1609*F1609,2)</f>
        <v>0</v>
      </c>
      <c r="H1609" s="158"/>
      <c r="I1609" s="157">
        <f>ROUND(E1609*H1609,2)</f>
        <v>0</v>
      </c>
      <c r="J1609" s="158"/>
      <c r="K1609" s="157">
        <f>ROUND(E1609*J1609,2)</f>
        <v>0</v>
      </c>
      <c r="L1609" s="157">
        <v>21</v>
      </c>
      <c r="M1609" s="157">
        <f>G1609*(1+L1609/100)</f>
        <v>0</v>
      </c>
      <c r="N1609" s="157">
        <v>1E-4</v>
      </c>
      <c r="O1609" s="157">
        <f>ROUND(E1609*N1609,2)</f>
        <v>0</v>
      </c>
      <c r="P1609" s="157">
        <v>0</v>
      </c>
      <c r="Q1609" s="157">
        <f>ROUND(E1609*P1609,2)</f>
        <v>0</v>
      </c>
      <c r="R1609" s="157"/>
      <c r="S1609" s="157" t="s">
        <v>195</v>
      </c>
      <c r="T1609" s="157" t="s">
        <v>195</v>
      </c>
      <c r="U1609" s="157">
        <v>0.13</v>
      </c>
      <c r="V1609" s="157">
        <f>ROUND(E1609*U1609,2)</f>
        <v>0.65</v>
      </c>
      <c r="W1609" s="157"/>
      <c r="X1609" s="157" t="s">
        <v>196</v>
      </c>
      <c r="Y1609" s="147"/>
      <c r="Z1609" s="147"/>
      <c r="AA1609" s="147"/>
      <c r="AB1609" s="147"/>
      <c r="AC1609" s="147"/>
      <c r="AD1609" s="147"/>
      <c r="AE1609" s="147"/>
      <c r="AF1609" s="147"/>
      <c r="AG1609" s="147" t="s">
        <v>197</v>
      </c>
      <c r="AH1609" s="147"/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1" x14ac:dyDescent="0.25">
      <c r="A1610" s="174">
        <v>232</v>
      </c>
      <c r="B1610" s="175" t="s">
        <v>1307</v>
      </c>
      <c r="C1610" s="189" t="s">
        <v>1308</v>
      </c>
      <c r="D1610" s="176" t="s">
        <v>194</v>
      </c>
      <c r="E1610" s="177">
        <v>166.86005</v>
      </c>
      <c r="F1610" s="178"/>
      <c r="G1610" s="179">
        <f>ROUND(E1610*F1610,2)</f>
        <v>0</v>
      </c>
      <c r="H1610" s="158"/>
      <c r="I1610" s="157">
        <f>ROUND(E1610*H1610,2)</f>
        <v>0</v>
      </c>
      <c r="J1610" s="158"/>
      <c r="K1610" s="157">
        <f>ROUND(E1610*J1610,2)</f>
        <v>0</v>
      </c>
      <c r="L1610" s="157">
        <v>21</v>
      </c>
      <c r="M1610" s="157">
        <f>G1610*(1+L1610/100)</f>
        <v>0</v>
      </c>
      <c r="N1610" s="157">
        <v>0</v>
      </c>
      <c r="O1610" s="157">
        <f>ROUND(E1610*N1610,2)</f>
        <v>0</v>
      </c>
      <c r="P1610" s="157">
        <v>0.01</v>
      </c>
      <c r="Q1610" s="157">
        <f>ROUND(E1610*P1610,2)</f>
        <v>1.67</v>
      </c>
      <c r="R1610" s="157"/>
      <c r="S1610" s="157" t="s">
        <v>195</v>
      </c>
      <c r="T1610" s="157" t="s">
        <v>195</v>
      </c>
      <c r="U1610" s="157">
        <v>0.06</v>
      </c>
      <c r="V1610" s="157">
        <f>ROUND(E1610*U1610,2)</f>
        <v>10.01</v>
      </c>
      <c r="W1610" s="157"/>
      <c r="X1610" s="157" t="s">
        <v>196</v>
      </c>
      <c r="Y1610" s="147"/>
      <c r="Z1610" s="147"/>
      <c r="AA1610" s="147"/>
      <c r="AB1610" s="147"/>
      <c r="AC1610" s="147"/>
      <c r="AD1610" s="147"/>
      <c r="AE1610" s="147"/>
      <c r="AF1610" s="147"/>
      <c r="AG1610" s="147" t="s">
        <v>197</v>
      </c>
      <c r="AH1610" s="147"/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1" x14ac:dyDescent="0.25">
      <c r="A1611" s="154"/>
      <c r="B1611" s="155"/>
      <c r="C1611" s="190" t="s">
        <v>1309</v>
      </c>
      <c r="D1611" s="159"/>
      <c r="E1611" s="160">
        <v>166.86005</v>
      </c>
      <c r="F1611" s="157"/>
      <c r="G1611" s="157"/>
      <c r="H1611" s="157"/>
      <c r="I1611" s="157"/>
      <c r="J1611" s="157"/>
      <c r="K1611" s="157"/>
      <c r="L1611" s="157"/>
      <c r="M1611" s="157"/>
      <c r="N1611" s="157"/>
      <c r="O1611" s="157"/>
      <c r="P1611" s="157"/>
      <c r="Q1611" s="157"/>
      <c r="R1611" s="157"/>
      <c r="S1611" s="157"/>
      <c r="T1611" s="157"/>
      <c r="U1611" s="157"/>
      <c r="V1611" s="157"/>
      <c r="W1611" s="157"/>
      <c r="X1611" s="157"/>
      <c r="Y1611" s="147"/>
      <c r="Z1611" s="147"/>
      <c r="AA1611" s="147"/>
      <c r="AB1611" s="147"/>
      <c r="AC1611" s="147"/>
      <c r="AD1611" s="147"/>
      <c r="AE1611" s="147"/>
      <c r="AF1611" s="147"/>
      <c r="AG1611" s="147" t="s">
        <v>199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1" x14ac:dyDescent="0.25">
      <c r="A1612" s="174">
        <v>233</v>
      </c>
      <c r="B1612" s="175" t="s">
        <v>1310</v>
      </c>
      <c r="C1612" s="189" t="s">
        <v>1311</v>
      </c>
      <c r="D1612" s="176" t="s">
        <v>194</v>
      </c>
      <c r="E1612" s="177">
        <v>166.86005</v>
      </c>
      <c r="F1612" s="178"/>
      <c r="G1612" s="179">
        <f>ROUND(E1612*F1612,2)</f>
        <v>0</v>
      </c>
      <c r="H1612" s="158"/>
      <c r="I1612" s="157">
        <f>ROUND(E1612*H1612,2)</f>
        <v>0</v>
      </c>
      <c r="J1612" s="158"/>
      <c r="K1612" s="157">
        <f>ROUND(E1612*J1612,2)</f>
        <v>0</v>
      </c>
      <c r="L1612" s="157">
        <v>21</v>
      </c>
      <c r="M1612" s="157">
        <f>G1612*(1+L1612/100)</f>
        <v>0</v>
      </c>
      <c r="N1612" s="157">
        <v>0</v>
      </c>
      <c r="O1612" s="157">
        <f>ROUND(E1612*N1612,2)</f>
        <v>0</v>
      </c>
      <c r="P1612" s="157">
        <v>6.0000000000000001E-3</v>
      </c>
      <c r="Q1612" s="157">
        <f>ROUND(E1612*P1612,2)</f>
        <v>1</v>
      </c>
      <c r="R1612" s="157"/>
      <c r="S1612" s="157" t="s">
        <v>195</v>
      </c>
      <c r="T1612" s="157" t="s">
        <v>195</v>
      </c>
      <c r="U1612" s="157">
        <v>6.0000000000000001E-3</v>
      </c>
      <c r="V1612" s="157">
        <f>ROUND(E1612*U1612,2)</f>
        <v>1</v>
      </c>
      <c r="W1612" s="157"/>
      <c r="X1612" s="157" t="s">
        <v>196</v>
      </c>
      <c r="Y1612" s="147"/>
      <c r="Z1612" s="147"/>
      <c r="AA1612" s="147"/>
      <c r="AB1612" s="147"/>
      <c r="AC1612" s="147"/>
      <c r="AD1612" s="147"/>
      <c r="AE1612" s="147"/>
      <c r="AF1612" s="147"/>
      <c r="AG1612" s="147" t="s">
        <v>197</v>
      </c>
      <c r="AH1612" s="147"/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1" x14ac:dyDescent="0.25">
      <c r="A1613" s="154"/>
      <c r="B1613" s="155"/>
      <c r="C1613" s="190" t="s">
        <v>1312</v>
      </c>
      <c r="D1613" s="159"/>
      <c r="E1613" s="160">
        <v>166.86005</v>
      </c>
      <c r="F1613" s="157"/>
      <c r="G1613" s="157"/>
      <c r="H1613" s="157"/>
      <c r="I1613" s="157"/>
      <c r="J1613" s="157"/>
      <c r="K1613" s="157"/>
      <c r="L1613" s="157"/>
      <c r="M1613" s="157"/>
      <c r="N1613" s="157"/>
      <c r="O1613" s="157"/>
      <c r="P1613" s="157"/>
      <c r="Q1613" s="157"/>
      <c r="R1613" s="157"/>
      <c r="S1613" s="157"/>
      <c r="T1613" s="157"/>
      <c r="U1613" s="157"/>
      <c r="V1613" s="157"/>
      <c r="W1613" s="157"/>
      <c r="X1613" s="157"/>
      <c r="Y1613" s="147"/>
      <c r="Z1613" s="147"/>
      <c r="AA1613" s="147"/>
      <c r="AB1613" s="147"/>
      <c r="AC1613" s="147"/>
      <c r="AD1613" s="147"/>
      <c r="AE1613" s="147"/>
      <c r="AF1613" s="147"/>
      <c r="AG1613" s="147" t="s">
        <v>199</v>
      </c>
      <c r="AH1613" s="147">
        <v>5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1" x14ac:dyDescent="0.25">
      <c r="A1614" s="174">
        <v>234</v>
      </c>
      <c r="B1614" s="175" t="s">
        <v>1313</v>
      </c>
      <c r="C1614" s="189" t="s">
        <v>1314</v>
      </c>
      <c r="D1614" s="176" t="s">
        <v>194</v>
      </c>
      <c r="E1614" s="177">
        <v>166.86005</v>
      </c>
      <c r="F1614" s="178"/>
      <c r="G1614" s="179">
        <f>ROUND(E1614*F1614,2)</f>
        <v>0</v>
      </c>
      <c r="H1614" s="158"/>
      <c r="I1614" s="157">
        <f>ROUND(E1614*H1614,2)</f>
        <v>0</v>
      </c>
      <c r="J1614" s="158"/>
      <c r="K1614" s="157">
        <f>ROUND(E1614*J1614,2)</f>
        <v>0</v>
      </c>
      <c r="L1614" s="157">
        <v>21</v>
      </c>
      <c r="M1614" s="157">
        <f>G1614*(1+L1614/100)</f>
        <v>0</v>
      </c>
      <c r="N1614" s="157">
        <v>0</v>
      </c>
      <c r="O1614" s="157">
        <f>ROUND(E1614*N1614,2)</f>
        <v>0</v>
      </c>
      <c r="P1614" s="157">
        <v>2E-3</v>
      </c>
      <c r="Q1614" s="157">
        <f>ROUND(E1614*P1614,2)</f>
        <v>0.33</v>
      </c>
      <c r="R1614" s="157"/>
      <c r="S1614" s="157" t="s">
        <v>195</v>
      </c>
      <c r="T1614" s="157" t="s">
        <v>195</v>
      </c>
      <c r="U1614" s="157">
        <v>3.2000000000000001E-2</v>
      </c>
      <c r="V1614" s="157">
        <f>ROUND(E1614*U1614,2)</f>
        <v>5.34</v>
      </c>
      <c r="W1614" s="157"/>
      <c r="X1614" s="157" t="s">
        <v>196</v>
      </c>
      <c r="Y1614" s="147"/>
      <c r="Z1614" s="147"/>
      <c r="AA1614" s="147"/>
      <c r="AB1614" s="147"/>
      <c r="AC1614" s="147"/>
      <c r="AD1614" s="147"/>
      <c r="AE1614" s="147"/>
      <c r="AF1614" s="147"/>
      <c r="AG1614" s="147" t="s">
        <v>197</v>
      </c>
      <c r="AH1614" s="147"/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1" x14ac:dyDescent="0.25">
      <c r="A1615" s="154"/>
      <c r="B1615" s="155"/>
      <c r="C1615" s="190" t="s">
        <v>1312</v>
      </c>
      <c r="D1615" s="159"/>
      <c r="E1615" s="160">
        <v>166.86005</v>
      </c>
      <c r="F1615" s="157"/>
      <c r="G1615" s="157"/>
      <c r="H1615" s="157"/>
      <c r="I1615" s="157"/>
      <c r="J1615" s="157"/>
      <c r="K1615" s="157"/>
      <c r="L1615" s="157"/>
      <c r="M1615" s="157"/>
      <c r="N1615" s="157"/>
      <c r="O1615" s="157"/>
      <c r="P1615" s="157"/>
      <c r="Q1615" s="157"/>
      <c r="R1615" s="157"/>
      <c r="S1615" s="157"/>
      <c r="T1615" s="157"/>
      <c r="U1615" s="157"/>
      <c r="V1615" s="157"/>
      <c r="W1615" s="157"/>
      <c r="X1615" s="157"/>
      <c r="Y1615" s="147"/>
      <c r="Z1615" s="147"/>
      <c r="AA1615" s="147"/>
      <c r="AB1615" s="147"/>
      <c r="AC1615" s="147"/>
      <c r="AD1615" s="147"/>
      <c r="AE1615" s="147"/>
      <c r="AF1615" s="147"/>
      <c r="AG1615" s="147" t="s">
        <v>199</v>
      </c>
      <c r="AH1615" s="147">
        <v>5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ht="20.399999999999999" outlineLevel="1" x14ac:dyDescent="0.25">
      <c r="A1616" s="174">
        <v>235</v>
      </c>
      <c r="B1616" s="175" t="s">
        <v>1315</v>
      </c>
      <c r="C1616" s="189" t="s">
        <v>1316</v>
      </c>
      <c r="D1616" s="176" t="s">
        <v>194</v>
      </c>
      <c r="E1616" s="177">
        <v>231.66749999999999</v>
      </c>
      <c r="F1616" s="178"/>
      <c r="G1616" s="179">
        <f>ROUND(E1616*F1616,2)</f>
        <v>0</v>
      </c>
      <c r="H1616" s="158"/>
      <c r="I1616" s="157">
        <f>ROUND(E1616*H1616,2)</f>
        <v>0</v>
      </c>
      <c r="J1616" s="158"/>
      <c r="K1616" s="157">
        <f>ROUND(E1616*J1616,2)</f>
        <v>0</v>
      </c>
      <c r="L1616" s="157">
        <v>21</v>
      </c>
      <c r="M1616" s="157">
        <f>G1616*(1+L1616/100)</f>
        <v>0</v>
      </c>
      <c r="N1616" s="157">
        <v>3.2000000000000003E-4</v>
      </c>
      <c r="O1616" s="157">
        <f>ROUND(E1616*N1616,2)</f>
        <v>7.0000000000000007E-2</v>
      </c>
      <c r="P1616" s="157">
        <v>0</v>
      </c>
      <c r="Q1616" s="157">
        <f>ROUND(E1616*P1616,2)</f>
        <v>0</v>
      </c>
      <c r="R1616" s="157"/>
      <c r="S1616" s="157" t="s">
        <v>195</v>
      </c>
      <c r="T1616" s="157" t="s">
        <v>195</v>
      </c>
      <c r="U1616" s="157">
        <v>0.14000000000000001</v>
      </c>
      <c r="V1616" s="157">
        <f>ROUND(E1616*U1616,2)</f>
        <v>32.43</v>
      </c>
      <c r="W1616" s="157"/>
      <c r="X1616" s="157" t="s">
        <v>196</v>
      </c>
      <c r="Y1616" s="147"/>
      <c r="Z1616" s="147"/>
      <c r="AA1616" s="147"/>
      <c r="AB1616" s="147"/>
      <c r="AC1616" s="147"/>
      <c r="AD1616" s="147"/>
      <c r="AE1616" s="147"/>
      <c r="AF1616" s="147"/>
      <c r="AG1616" s="147" t="s">
        <v>197</v>
      </c>
      <c r="AH1616" s="147"/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1" x14ac:dyDescent="0.25">
      <c r="A1617" s="154"/>
      <c r="B1617" s="155"/>
      <c r="C1617" s="190" t="s">
        <v>1317</v>
      </c>
      <c r="D1617" s="159"/>
      <c r="E1617" s="160">
        <v>170.2</v>
      </c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47"/>
      <c r="Z1617" s="147"/>
      <c r="AA1617" s="147"/>
      <c r="AB1617" s="147"/>
      <c r="AC1617" s="147"/>
      <c r="AD1617" s="147"/>
      <c r="AE1617" s="147"/>
      <c r="AF1617" s="147"/>
      <c r="AG1617" s="147" t="s">
        <v>199</v>
      </c>
      <c r="AH1617" s="147">
        <v>5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1" x14ac:dyDescent="0.25">
      <c r="A1618" s="154"/>
      <c r="B1618" s="155"/>
      <c r="C1618" s="190" t="s">
        <v>1318</v>
      </c>
      <c r="D1618" s="159"/>
      <c r="E1618" s="160">
        <v>61.467500000000001</v>
      </c>
      <c r="F1618" s="157"/>
      <c r="G1618" s="157"/>
      <c r="H1618" s="157"/>
      <c r="I1618" s="157"/>
      <c r="J1618" s="157"/>
      <c r="K1618" s="157"/>
      <c r="L1618" s="157"/>
      <c r="M1618" s="157"/>
      <c r="N1618" s="157"/>
      <c r="O1618" s="157"/>
      <c r="P1618" s="157"/>
      <c r="Q1618" s="157"/>
      <c r="R1618" s="157"/>
      <c r="S1618" s="157"/>
      <c r="T1618" s="157"/>
      <c r="U1618" s="157"/>
      <c r="V1618" s="157"/>
      <c r="W1618" s="157"/>
      <c r="X1618" s="157"/>
      <c r="Y1618" s="147"/>
      <c r="Z1618" s="147"/>
      <c r="AA1618" s="147"/>
      <c r="AB1618" s="147"/>
      <c r="AC1618" s="147"/>
      <c r="AD1618" s="147"/>
      <c r="AE1618" s="147"/>
      <c r="AF1618" s="147"/>
      <c r="AG1618" s="147" t="s">
        <v>199</v>
      </c>
      <c r="AH1618" s="147">
        <v>5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ht="20.399999999999999" outlineLevel="1" x14ac:dyDescent="0.25">
      <c r="A1619" s="174">
        <v>236</v>
      </c>
      <c r="B1619" s="175" t="s">
        <v>1319</v>
      </c>
      <c r="C1619" s="189" t="s">
        <v>1320</v>
      </c>
      <c r="D1619" s="176" t="s">
        <v>194</v>
      </c>
      <c r="E1619" s="177">
        <v>61.467500000000001</v>
      </c>
      <c r="F1619" s="178"/>
      <c r="G1619" s="179">
        <f>ROUND(E1619*F1619,2)</f>
        <v>0</v>
      </c>
      <c r="H1619" s="158"/>
      <c r="I1619" s="157">
        <f>ROUND(E1619*H1619,2)</f>
        <v>0</v>
      </c>
      <c r="J1619" s="158"/>
      <c r="K1619" s="157">
        <f>ROUND(E1619*J1619,2)</f>
        <v>0</v>
      </c>
      <c r="L1619" s="157">
        <v>21</v>
      </c>
      <c r="M1619" s="157">
        <f>G1619*(1+L1619/100)</f>
        <v>0</v>
      </c>
      <c r="N1619" s="157">
        <v>4.6000000000000001E-4</v>
      </c>
      <c r="O1619" s="157">
        <f>ROUND(E1619*N1619,2)</f>
        <v>0.03</v>
      </c>
      <c r="P1619" s="157">
        <v>0</v>
      </c>
      <c r="Q1619" s="157">
        <f>ROUND(E1619*P1619,2)</f>
        <v>0</v>
      </c>
      <c r="R1619" s="157"/>
      <c r="S1619" s="157" t="s">
        <v>195</v>
      </c>
      <c r="T1619" s="157" t="s">
        <v>195</v>
      </c>
      <c r="U1619" s="157">
        <v>0.03</v>
      </c>
      <c r="V1619" s="157">
        <f>ROUND(E1619*U1619,2)</f>
        <v>1.84</v>
      </c>
      <c r="W1619" s="157"/>
      <c r="X1619" s="157" t="s">
        <v>196</v>
      </c>
      <c r="Y1619" s="147"/>
      <c r="Z1619" s="147"/>
      <c r="AA1619" s="147"/>
      <c r="AB1619" s="147"/>
      <c r="AC1619" s="147"/>
      <c r="AD1619" s="147"/>
      <c r="AE1619" s="147"/>
      <c r="AF1619" s="147"/>
      <c r="AG1619" s="147" t="s">
        <v>197</v>
      </c>
      <c r="AH1619" s="147"/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1" x14ac:dyDescent="0.25">
      <c r="A1620" s="154"/>
      <c r="B1620" s="155"/>
      <c r="C1620" s="190" t="s">
        <v>1321</v>
      </c>
      <c r="D1620" s="159"/>
      <c r="E1620" s="160">
        <v>42.35</v>
      </c>
      <c r="F1620" s="157"/>
      <c r="G1620" s="157"/>
      <c r="H1620" s="157"/>
      <c r="I1620" s="157"/>
      <c r="J1620" s="157"/>
      <c r="K1620" s="157"/>
      <c r="L1620" s="157"/>
      <c r="M1620" s="157"/>
      <c r="N1620" s="157"/>
      <c r="O1620" s="157"/>
      <c r="P1620" s="157"/>
      <c r="Q1620" s="157"/>
      <c r="R1620" s="157"/>
      <c r="S1620" s="157"/>
      <c r="T1620" s="157"/>
      <c r="U1620" s="157"/>
      <c r="V1620" s="157"/>
      <c r="W1620" s="157"/>
      <c r="X1620" s="157"/>
      <c r="Y1620" s="147"/>
      <c r="Z1620" s="147"/>
      <c r="AA1620" s="147"/>
      <c r="AB1620" s="147"/>
      <c r="AC1620" s="147"/>
      <c r="AD1620" s="147"/>
      <c r="AE1620" s="147"/>
      <c r="AF1620" s="147"/>
      <c r="AG1620" s="147" t="s">
        <v>199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1" x14ac:dyDescent="0.25">
      <c r="A1621" s="154"/>
      <c r="B1621" s="155"/>
      <c r="C1621" s="190" t="s">
        <v>1322</v>
      </c>
      <c r="D1621" s="159"/>
      <c r="E1621" s="160">
        <v>8.2934999999999999</v>
      </c>
      <c r="F1621" s="157"/>
      <c r="G1621" s="157"/>
      <c r="H1621" s="157"/>
      <c r="I1621" s="157"/>
      <c r="J1621" s="157"/>
      <c r="K1621" s="157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47"/>
      <c r="Z1621" s="147"/>
      <c r="AA1621" s="147"/>
      <c r="AB1621" s="147"/>
      <c r="AC1621" s="147"/>
      <c r="AD1621" s="147"/>
      <c r="AE1621" s="147"/>
      <c r="AF1621" s="147"/>
      <c r="AG1621" s="147" t="s">
        <v>199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5">
      <c r="A1622" s="154"/>
      <c r="B1622" s="155"/>
      <c r="C1622" s="190" t="s">
        <v>1323</v>
      </c>
      <c r="D1622" s="159"/>
      <c r="E1622" s="160">
        <v>3.8639999999999999</v>
      </c>
      <c r="F1622" s="157"/>
      <c r="G1622" s="157"/>
      <c r="H1622" s="157"/>
      <c r="I1622" s="157"/>
      <c r="J1622" s="157"/>
      <c r="K1622" s="157"/>
      <c r="L1622" s="157"/>
      <c r="M1622" s="157"/>
      <c r="N1622" s="157"/>
      <c r="O1622" s="157"/>
      <c r="P1622" s="157"/>
      <c r="Q1622" s="157"/>
      <c r="R1622" s="157"/>
      <c r="S1622" s="157"/>
      <c r="T1622" s="157"/>
      <c r="U1622" s="157"/>
      <c r="V1622" s="157"/>
      <c r="W1622" s="157"/>
      <c r="X1622" s="157"/>
      <c r="Y1622" s="147"/>
      <c r="Z1622" s="147"/>
      <c r="AA1622" s="147"/>
      <c r="AB1622" s="147"/>
      <c r="AC1622" s="147"/>
      <c r="AD1622" s="147"/>
      <c r="AE1622" s="147"/>
      <c r="AF1622" s="147"/>
      <c r="AG1622" s="147" t="s">
        <v>199</v>
      </c>
      <c r="AH1622" s="147">
        <v>0</v>
      </c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1" x14ac:dyDescent="0.25">
      <c r="A1623" s="154"/>
      <c r="B1623" s="155"/>
      <c r="C1623" s="190" t="s">
        <v>1324</v>
      </c>
      <c r="D1623" s="159"/>
      <c r="E1623" s="160">
        <v>6.96</v>
      </c>
      <c r="F1623" s="157"/>
      <c r="G1623" s="157"/>
      <c r="H1623" s="157"/>
      <c r="I1623" s="157"/>
      <c r="J1623" s="157"/>
      <c r="K1623" s="157"/>
      <c r="L1623" s="157"/>
      <c r="M1623" s="157"/>
      <c r="N1623" s="157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47"/>
      <c r="Z1623" s="147"/>
      <c r="AA1623" s="147"/>
      <c r="AB1623" s="147"/>
      <c r="AC1623" s="147"/>
      <c r="AD1623" s="147"/>
      <c r="AE1623" s="147"/>
      <c r="AF1623" s="147"/>
      <c r="AG1623" s="147" t="s">
        <v>199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ht="20.399999999999999" outlineLevel="1" x14ac:dyDescent="0.25">
      <c r="A1624" s="174">
        <v>237</v>
      </c>
      <c r="B1624" s="175" t="s">
        <v>1325</v>
      </c>
      <c r="C1624" s="189" t="s">
        <v>1326</v>
      </c>
      <c r="D1624" s="176" t="s">
        <v>194</v>
      </c>
      <c r="E1624" s="177">
        <v>61.467500000000001</v>
      </c>
      <c r="F1624" s="178"/>
      <c r="G1624" s="179">
        <f>ROUND(E1624*F1624,2)</f>
        <v>0</v>
      </c>
      <c r="H1624" s="158"/>
      <c r="I1624" s="157">
        <f>ROUND(E1624*H1624,2)</f>
        <v>0</v>
      </c>
      <c r="J1624" s="158"/>
      <c r="K1624" s="157">
        <f>ROUND(E1624*J1624,2)</f>
        <v>0</v>
      </c>
      <c r="L1624" s="157">
        <v>21</v>
      </c>
      <c r="M1624" s="157">
        <f>G1624*(1+L1624/100)</f>
        <v>0</v>
      </c>
      <c r="N1624" s="157">
        <v>5.5900000000000004E-3</v>
      </c>
      <c r="O1624" s="157">
        <f>ROUND(E1624*N1624,2)</f>
        <v>0.34</v>
      </c>
      <c r="P1624" s="157">
        <v>0</v>
      </c>
      <c r="Q1624" s="157">
        <f>ROUND(E1624*P1624,2)</f>
        <v>0</v>
      </c>
      <c r="R1624" s="157"/>
      <c r="S1624" s="157" t="s">
        <v>195</v>
      </c>
      <c r="T1624" s="157" t="s">
        <v>195</v>
      </c>
      <c r="U1624" s="157">
        <v>0.216</v>
      </c>
      <c r="V1624" s="157">
        <f>ROUND(E1624*U1624,2)</f>
        <v>13.28</v>
      </c>
      <c r="W1624" s="157"/>
      <c r="X1624" s="157" t="s">
        <v>196</v>
      </c>
      <c r="Y1624" s="147"/>
      <c r="Z1624" s="147"/>
      <c r="AA1624" s="147"/>
      <c r="AB1624" s="147"/>
      <c r="AC1624" s="147"/>
      <c r="AD1624" s="147"/>
      <c r="AE1624" s="147"/>
      <c r="AF1624" s="147"/>
      <c r="AG1624" s="147" t="s">
        <v>197</v>
      </c>
      <c r="AH1624" s="147"/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1" x14ac:dyDescent="0.25">
      <c r="A1625" s="154"/>
      <c r="B1625" s="155"/>
      <c r="C1625" s="190" t="s">
        <v>1327</v>
      </c>
      <c r="D1625" s="159"/>
      <c r="E1625" s="160">
        <v>61.467500000000001</v>
      </c>
      <c r="F1625" s="157"/>
      <c r="G1625" s="157"/>
      <c r="H1625" s="157"/>
      <c r="I1625" s="157"/>
      <c r="J1625" s="157"/>
      <c r="K1625" s="157"/>
      <c r="L1625" s="157"/>
      <c r="M1625" s="157"/>
      <c r="N1625" s="157"/>
      <c r="O1625" s="157"/>
      <c r="P1625" s="157"/>
      <c r="Q1625" s="157"/>
      <c r="R1625" s="157"/>
      <c r="S1625" s="157"/>
      <c r="T1625" s="157"/>
      <c r="U1625" s="157"/>
      <c r="V1625" s="157"/>
      <c r="W1625" s="157"/>
      <c r="X1625" s="157"/>
      <c r="Y1625" s="147"/>
      <c r="Z1625" s="147"/>
      <c r="AA1625" s="147"/>
      <c r="AB1625" s="147"/>
      <c r="AC1625" s="147"/>
      <c r="AD1625" s="147"/>
      <c r="AE1625" s="147"/>
      <c r="AF1625" s="147"/>
      <c r="AG1625" s="147" t="s">
        <v>199</v>
      </c>
      <c r="AH1625" s="147">
        <v>5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ht="20.399999999999999" outlineLevel="1" x14ac:dyDescent="0.25">
      <c r="A1626" s="174">
        <v>238</v>
      </c>
      <c r="B1626" s="175" t="s">
        <v>1328</v>
      </c>
      <c r="C1626" s="189" t="s">
        <v>1329</v>
      </c>
      <c r="D1626" s="176" t="s">
        <v>194</v>
      </c>
      <c r="E1626" s="177">
        <v>61.467500000000001</v>
      </c>
      <c r="F1626" s="178"/>
      <c r="G1626" s="179">
        <f>ROUND(E1626*F1626,2)</f>
        <v>0</v>
      </c>
      <c r="H1626" s="158"/>
      <c r="I1626" s="157">
        <f>ROUND(E1626*H1626,2)</f>
        <v>0</v>
      </c>
      <c r="J1626" s="158"/>
      <c r="K1626" s="157">
        <f>ROUND(E1626*J1626,2)</f>
        <v>0</v>
      </c>
      <c r="L1626" s="157">
        <v>21</v>
      </c>
      <c r="M1626" s="157">
        <f>G1626*(1+L1626/100)</f>
        <v>0</v>
      </c>
      <c r="N1626" s="157">
        <v>2.6800000000000001E-3</v>
      </c>
      <c r="O1626" s="157">
        <f>ROUND(E1626*N1626,2)</f>
        <v>0.16</v>
      </c>
      <c r="P1626" s="157">
        <v>0</v>
      </c>
      <c r="Q1626" s="157">
        <f>ROUND(E1626*P1626,2)</f>
        <v>0</v>
      </c>
      <c r="R1626" s="157"/>
      <c r="S1626" s="157" t="s">
        <v>195</v>
      </c>
      <c r="T1626" s="157" t="s">
        <v>195</v>
      </c>
      <c r="U1626" s="157">
        <v>0.34</v>
      </c>
      <c r="V1626" s="157">
        <f>ROUND(E1626*U1626,2)</f>
        <v>20.9</v>
      </c>
      <c r="W1626" s="157"/>
      <c r="X1626" s="157" t="s">
        <v>196</v>
      </c>
      <c r="Y1626" s="147"/>
      <c r="Z1626" s="147"/>
      <c r="AA1626" s="147"/>
      <c r="AB1626" s="147"/>
      <c r="AC1626" s="147"/>
      <c r="AD1626" s="147"/>
      <c r="AE1626" s="147"/>
      <c r="AF1626" s="147"/>
      <c r="AG1626" s="147" t="s">
        <v>197</v>
      </c>
      <c r="AH1626" s="147"/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1" x14ac:dyDescent="0.25">
      <c r="A1627" s="154"/>
      <c r="B1627" s="155"/>
      <c r="C1627" s="190" t="s">
        <v>1321</v>
      </c>
      <c r="D1627" s="159"/>
      <c r="E1627" s="160">
        <v>42.35</v>
      </c>
      <c r="F1627" s="157"/>
      <c r="G1627" s="157"/>
      <c r="H1627" s="157"/>
      <c r="I1627" s="157"/>
      <c r="J1627" s="157"/>
      <c r="K1627" s="157"/>
      <c r="L1627" s="157"/>
      <c r="M1627" s="157"/>
      <c r="N1627" s="157"/>
      <c r="O1627" s="157"/>
      <c r="P1627" s="157"/>
      <c r="Q1627" s="157"/>
      <c r="R1627" s="157"/>
      <c r="S1627" s="157"/>
      <c r="T1627" s="157"/>
      <c r="U1627" s="157"/>
      <c r="V1627" s="157"/>
      <c r="W1627" s="157"/>
      <c r="X1627" s="157"/>
      <c r="Y1627" s="147"/>
      <c r="Z1627" s="147"/>
      <c r="AA1627" s="147"/>
      <c r="AB1627" s="147"/>
      <c r="AC1627" s="147"/>
      <c r="AD1627" s="147"/>
      <c r="AE1627" s="147"/>
      <c r="AF1627" s="147"/>
      <c r="AG1627" s="147" t="s">
        <v>199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1" x14ac:dyDescent="0.25">
      <c r="A1628" s="154"/>
      <c r="B1628" s="155"/>
      <c r="C1628" s="190" t="s">
        <v>1322</v>
      </c>
      <c r="D1628" s="159"/>
      <c r="E1628" s="160">
        <v>8.2934999999999999</v>
      </c>
      <c r="F1628" s="157"/>
      <c r="G1628" s="157"/>
      <c r="H1628" s="157"/>
      <c r="I1628" s="157"/>
      <c r="J1628" s="157"/>
      <c r="K1628" s="157"/>
      <c r="L1628" s="157"/>
      <c r="M1628" s="157"/>
      <c r="N1628" s="157"/>
      <c r="O1628" s="157"/>
      <c r="P1628" s="157"/>
      <c r="Q1628" s="157"/>
      <c r="R1628" s="157"/>
      <c r="S1628" s="157"/>
      <c r="T1628" s="157"/>
      <c r="U1628" s="157"/>
      <c r="V1628" s="157"/>
      <c r="W1628" s="157"/>
      <c r="X1628" s="157"/>
      <c r="Y1628" s="147"/>
      <c r="Z1628" s="147"/>
      <c r="AA1628" s="147"/>
      <c r="AB1628" s="147"/>
      <c r="AC1628" s="147"/>
      <c r="AD1628" s="147"/>
      <c r="AE1628" s="147"/>
      <c r="AF1628" s="147"/>
      <c r="AG1628" s="147" t="s">
        <v>199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1" x14ac:dyDescent="0.25">
      <c r="A1629" s="154"/>
      <c r="B1629" s="155"/>
      <c r="C1629" s="190" t="s">
        <v>1323</v>
      </c>
      <c r="D1629" s="159"/>
      <c r="E1629" s="160">
        <v>3.8639999999999999</v>
      </c>
      <c r="F1629" s="157"/>
      <c r="G1629" s="157"/>
      <c r="H1629" s="157"/>
      <c r="I1629" s="157"/>
      <c r="J1629" s="157"/>
      <c r="K1629" s="157"/>
      <c r="L1629" s="157"/>
      <c r="M1629" s="157"/>
      <c r="N1629" s="157"/>
      <c r="O1629" s="157"/>
      <c r="P1629" s="157"/>
      <c r="Q1629" s="157"/>
      <c r="R1629" s="157"/>
      <c r="S1629" s="157"/>
      <c r="T1629" s="157"/>
      <c r="U1629" s="157"/>
      <c r="V1629" s="157"/>
      <c r="W1629" s="157"/>
      <c r="X1629" s="157"/>
      <c r="Y1629" s="147"/>
      <c r="Z1629" s="147"/>
      <c r="AA1629" s="147"/>
      <c r="AB1629" s="147"/>
      <c r="AC1629" s="147"/>
      <c r="AD1629" s="147"/>
      <c r="AE1629" s="147"/>
      <c r="AF1629" s="147"/>
      <c r="AG1629" s="147" t="s">
        <v>199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1" x14ac:dyDescent="0.25">
      <c r="A1630" s="154"/>
      <c r="B1630" s="155"/>
      <c r="C1630" s="190" t="s">
        <v>1324</v>
      </c>
      <c r="D1630" s="159"/>
      <c r="E1630" s="160">
        <v>6.96</v>
      </c>
      <c r="F1630" s="157"/>
      <c r="G1630" s="157"/>
      <c r="H1630" s="157"/>
      <c r="I1630" s="157"/>
      <c r="J1630" s="157"/>
      <c r="K1630" s="157"/>
      <c r="L1630" s="157"/>
      <c r="M1630" s="157"/>
      <c r="N1630" s="157"/>
      <c r="O1630" s="157"/>
      <c r="P1630" s="157"/>
      <c r="Q1630" s="157"/>
      <c r="R1630" s="157"/>
      <c r="S1630" s="157"/>
      <c r="T1630" s="157"/>
      <c r="U1630" s="157"/>
      <c r="V1630" s="157"/>
      <c r="W1630" s="157"/>
      <c r="X1630" s="157"/>
      <c r="Y1630" s="147"/>
      <c r="Z1630" s="147"/>
      <c r="AA1630" s="147"/>
      <c r="AB1630" s="147"/>
      <c r="AC1630" s="147"/>
      <c r="AD1630" s="147"/>
      <c r="AE1630" s="147"/>
      <c r="AF1630" s="147"/>
      <c r="AG1630" s="147" t="s">
        <v>199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1" x14ac:dyDescent="0.25">
      <c r="A1631" s="154">
        <v>239</v>
      </c>
      <c r="B1631" s="155" t="s">
        <v>1330</v>
      </c>
      <c r="C1631" s="196" t="s">
        <v>1331</v>
      </c>
      <c r="D1631" s="156" t="s">
        <v>0</v>
      </c>
      <c r="E1631" s="186"/>
      <c r="F1631" s="158"/>
      <c r="G1631" s="157">
        <f>ROUND(E1631*F1631,2)</f>
        <v>0</v>
      </c>
      <c r="H1631" s="158"/>
      <c r="I1631" s="157">
        <f>ROUND(E1631*H1631,2)</f>
        <v>0</v>
      </c>
      <c r="J1631" s="158"/>
      <c r="K1631" s="157">
        <f>ROUND(E1631*J1631,2)</f>
        <v>0</v>
      </c>
      <c r="L1631" s="157">
        <v>21</v>
      </c>
      <c r="M1631" s="157">
        <f>G1631*(1+L1631/100)</f>
        <v>0</v>
      </c>
      <c r="N1631" s="157">
        <v>0</v>
      </c>
      <c r="O1631" s="157">
        <f>ROUND(E1631*N1631,2)</f>
        <v>0</v>
      </c>
      <c r="P1631" s="157">
        <v>0</v>
      </c>
      <c r="Q1631" s="157">
        <f>ROUND(E1631*P1631,2)</f>
        <v>0</v>
      </c>
      <c r="R1631" s="157"/>
      <c r="S1631" s="157" t="s">
        <v>195</v>
      </c>
      <c r="T1631" s="157" t="s">
        <v>195</v>
      </c>
      <c r="U1631" s="157">
        <v>0</v>
      </c>
      <c r="V1631" s="157">
        <f>ROUND(E1631*U1631,2)</f>
        <v>0</v>
      </c>
      <c r="W1631" s="157"/>
      <c r="X1631" s="157" t="s">
        <v>1170</v>
      </c>
      <c r="Y1631" s="147"/>
      <c r="Z1631" s="147"/>
      <c r="AA1631" s="147"/>
      <c r="AB1631" s="147"/>
      <c r="AC1631" s="147"/>
      <c r="AD1631" s="147"/>
      <c r="AE1631" s="147"/>
      <c r="AF1631" s="147"/>
      <c r="AG1631" s="147" t="s">
        <v>1171</v>
      </c>
      <c r="AH1631" s="147"/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x14ac:dyDescent="0.25">
      <c r="A1632" s="168" t="s">
        <v>190</v>
      </c>
      <c r="B1632" s="169" t="s">
        <v>100</v>
      </c>
      <c r="C1632" s="188" t="s">
        <v>101</v>
      </c>
      <c r="D1632" s="170"/>
      <c r="E1632" s="171"/>
      <c r="F1632" s="172"/>
      <c r="G1632" s="173">
        <f>SUMIF(AG1633:AG1727,"&lt;&gt;NOR",G1633:G1727)</f>
        <v>0</v>
      </c>
      <c r="H1632" s="167"/>
      <c r="I1632" s="167">
        <f>SUM(I1633:I1727)</f>
        <v>0</v>
      </c>
      <c r="J1632" s="167"/>
      <c r="K1632" s="167">
        <f>SUM(K1633:K1727)</f>
        <v>0</v>
      </c>
      <c r="L1632" s="167"/>
      <c r="M1632" s="167">
        <f>SUM(M1633:M1727)</f>
        <v>0</v>
      </c>
      <c r="N1632" s="167"/>
      <c r="O1632" s="167">
        <f>SUM(O1633:O1727)</f>
        <v>1.1400000000000001</v>
      </c>
      <c r="P1632" s="167"/>
      <c r="Q1632" s="167">
        <f>SUM(Q1633:Q1727)</f>
        <v>35.04</v>
      </c>
      <c r="R1632" s="167"/>
      <c r="S1632" s="167"/>
      <c r="T1632" s="167"/>
      <c r="U1632" s="167"/>
      <c r="V1632" s="167">
        <f>SUM(V1633:V1727)</f>
        <v>188.31</v>
      </c>
      <c r="W1632" s="167"/>
      <c r="X1632" s="167"/>
      <c r="AG1632" t="s">
        <v>191</v>
      </c>
    </row>
    <row r="1633" spans="1:60" ht="20.399999999999999" outlineLevel="1" x14ac:dyDescent="0.25">
      <c r="A1633" s="174">
        <v>240</v>
      </c>
      <c r="B1633" s="175" t="s">
        <v>1332</v>
      </c>
      <c r="C1633" s="189" t="s">
        <v>1333</v>
      </c>
      <c r="D1633" s="176" t="s">
        <v>194</v>
      </c>
      <c r="E1633" s="177">
        <v>71.13</v>
      </c>
      <c r="F1633" s="178"/>
      <c r="G1633" s="179">
        <f>ROUND(E1633*F1633,2)</f>
        <v>0</v>
      </c>
      <c r="H1633" s="158"/>
      <c r="I1633" s="157">
        <f>ROUND(E1633*H1633,2)</f>
        <v>0</v>
      </c>
      <c r="J1633" s="158"/>
      <c r="K1633" s="157">
        <f>ROUND(E1633*J1633,2)</f>
        <v>0</v>
      </c>
      <c r="L1633" s="157">
        <v>21</v>
      </c>
      <c r="M1633" s="157">
        <f>G1633*(1+L1633/100)</f>
        <v>0</v>
      </c>
      <c r="N1633" s="157">
        <v>0</v>
      </c>
      <c r="O1633" s="157">
        <f>ROUND(E1633*N1633,2)</f>
        <v>0</v>
      </c>
      <c r="P1633" s="157">
        <v>0</v>
      </c>
      <c r="Q1633" s="157">
        <f>ROUND(E1633*P1633,2)</f>
        <v>0</v>
      </c>
      <c r="R1633" s="157"/>
      <c r="S1633" s="157" t="s">
        <v>195</v>
      </c>
      <c r="T1633" s="157" t="s">
        <v>195</v>
      </c>
      <c r="U1633" s="157">
        <v>0.08</v>
      </c>
      <c r="V1633" s="157">
        <f>ROUND(E1633*U1633,2)</f>
        <v>5.69</v>
      </c>
      <c r="W1633" s="157"/>
      <c r="X1633" s="157" t="s">
        <v>196</v>
      </c>
      <c r="Y1633" s="147"/>
      <c r="Z1633" s="147"/>
      <c r="AA1633" s="147"/>
      <c r="AB1633" s="147"/>
      <c r="AC1633" s="147"/>
      <c r="AD1633" s="147"/>
      <c r="AE1633" s="147"/>
      <c r="AF1633" s="147"/>
      <c r="AG1633" s="147" t="s">
        <v>197</v>
      </c>
      <c r="AH1633" s="147"/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ht="20.399999999999999" outlineLevel="1" x14ac:dyDescent="0.25">
      <c r="A1634" s="154"/>
      <c r="B1634" s="155"/>
      <c r="C1634" s="190" t="s">
        <v>877</v>
      </c>
      <c r="D1634" s="159"/>
      <c r="E1634" s="160">
        <v>3.04</v>
      </c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57"/>
      <c r="Y1634" s="147"/>
      <c r="Z1634" s="147"/>
      <c r="AA1634" s="147"/>
      <c r="AB1634" s="147"/>
      <c r="AC1634" s="147"/>
      <c r="AD1634" s="147"/>
      <c r="AE1634" s="147"/>
      <c r="AF1634" s="147"/>
      <c r="AG1634" s="147" t="s">
        <v>199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ht="20.399999999999999" outlineLevel="1" x14ac:dyDescent="0.25">
      <c r="A1635" s="154"/>
      <c r="B1635" s="155"/>
      <c r="C1635" s="190" t="s">
        <v>878</v>
      </c>
      <c r="D1635" s="159"/>
      <c r="E1635" s="160">
        <v>4.55</v>
      </c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57"/>
      <c r="Y1635" s="147"/>
      <c r="Z1635" s="147"/>
      <c r="AA1635" s="147"/>
      <c r="AB1635" s="147"/>
      <c r="AC1635" s="147"/>
      <c r="AD1635" s="147"/>
      <c r="AE1635" s="147"/>
      <c r="AF1635" s="147"/>
      <c r="AG1635" s="147" t="s">
        <v>199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1" x14ac:dyDescent="0.25">
      <c r="A1636" s="154"/>
      <c r="B1636" s="155"/>
      <c r="C1636" s="195" t="s">
        <v>879</v>
      </c>
      <c r="D1636" s="165"/>
      <c r="E1636" s="166">
        <v>7.59</v>
      </c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57"/>
      <c r="Y1636" s="147"/>
      <c r="Z1636" s="147"/>
      <c r="AA1636" s="147"/>
      <c r="AB1636" s="147"/>
      <c r="AC1636" s="147"/>
      <c r="AD1636" s="147"/>
      <c r="AE1636" s="147"/>
      <c r="AF1636" s="147"/>
      <c r="AG1636" s="147" t="s">
        <v>199</v>
      </c>
      <c r="AH1636" s="147">
        <v>1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1" x14ac:dyDescent="0.25">
      <c r="A1637" s="154"/>
      <c r="B1637" s="155"/>
      <c r="C1637" s="190" t="s">
        <v>880</v>
      </c>
      <c r="D1637" s="159"/>
      <c r="E1637" s="160">
        <v>15.75</v>
      </c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57"/>
      <c r="Y1637" s="147"/>
      <c r="Z1637" s="147"/>
      <c r="AA1637" s="147"/>
      <c r="AB1637" s="147"/>
      <c r="AC1637" s="147"/>
      <c r="AD1637" s="147"/>
      <c r="AE1637" s="147"/>
      <c r="AF1637" s="147"/>
      <c r="AG1637" s="147" t="s">
        <v>199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ht="20.399999999999999" outlineLevel="1" x14ac:dyDescent="0.25">
      <c r="A1638" s="154"/>
      <c r="B1638" s="155"/>
      <c r="C1638" s="190" t="s">
        <v>881</v>
      </c>
      <c r="D1638" s="159"/>
      <c r="E1638" s="160">
        <v>47.79</v>
      </c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57"/>
      <c r="Y1638" s="147"/>
      <c r="Z1638" s="147"/>
      <c r="AA1638" s="147"/>
      <c r="AB1638" s="147"/>
      <c r="AC1638" s="147"/>
      <c r="AD1638" s="147"/>
      <c r="AE1638" s="147"/>
      <c r="AF1638" s="147"/>
      <c r="AG1638" s="147" t="s">
        <v>199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1" x14ac:dyDescent="0.25">
      <c r="A1639" s="154"/>
      <c r="B1639" s="155"/>
      <c r="C1639" s="195" t="s">
        <v>879</v>
      </c>
      <c r="D1639" s="165"/>
      <c r="E1639" s="166">
        <v>63.54</v>
      </c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57"/>
      <c r="Y1639" s="147"/>
      <c r="Z1639" s="147"/>
      <c r="AA1639" s="147"/>
      <c r="AB1639" s="147"/>
      <c r="AC1639" s="147"/>
      <c r="AD1639" s="147"/>
      <c r="AE1639" s="147"/>
      <c r="AF1639" s="147"/>
      <c r="AG1639" s="147" t="s">
        <v>199</v>
      </c>
      <c r="AH1639" s="147">
        <v>1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1" x14ac:dyDescent="0.25">
      <c r="A1640" s="174">
        <v>241</v>
      </c>
      <c r="B1640" s="175" t="s">
        <v>1334</v>
      </c>
      <c r="C1640" s="189" t="s">
        <v>1335</v>
      </c>
      <c r="D1640" s="176" t="s">
        <v>194</v>
      </c>
      <c r="E1640" s="177">
        <v>356.95549999999997</v>
      </c>
      <c r="F1640" s="178"/>
      <c r="G1640" s="179">
        <f>ROUND(E1640*F1640,2)</f>
        <v>0</v>
      </c>
      <c r="H1640" s="158"/>
      <c r="I1640" s="157">
        <f>ROUND(E1640*H1640,2)</f>
        <v>0</v>
      </c>
      <c r="J1640" s="158"/>
      <c r="K1640" s="157">
        <f>ROUND(E1640*J1640,2)</f>
        <v>0</v>
      </c>
      <c r="L1640" s="157">
        <v>21</v>
      </c>
      <c r="M1640" s="157">
        <f>G1640*(1+L1640/100)</f>
        <v>0</v>
      </c>
      <c r="N1640" s="157">
        <v>0</v>
      </c>
      <c r="O1640" s="157">
        <f>ROUND(E1640*N1640,2)</f>
        <v>0</v>
      </c>
      <c r="P1640" s="157">
        <v>0</v>
      </c>
      <c r="Q1640" s="157">
        <f>ROUND(E1640*P1640,2)</f>
        <v>0</v>
      </c>
      <c r="R1640" s="157"/>
      <c r="S1640" s="157" t="s">
        <v>195</v>
      </c>
      <c r="T1640" s="157" t="s">
        <v>195</v>
      </c>
      <c r="U1640" s="157">
        <v>7.0000000000000007E-2</v>
      </c>
      <c r="V1640" s="157">
        <f>ROUND(E1640*U1640,2)</f>
        <v>24.99</v>
      </c>
      <c r="W1640" s="157"/>
      <c r="X1640" s="157" t="s">
        <v>196</v>
      </c>
      <c r="Y1640" s="147"/>
      <c r="Z1640" s="147"/>
      <c r="AA1640" s="147"/>
      <c r="AB1640" s="147"/>
      <c r="AC1640" s="147"/>
      <c r="AD1640" s="147"/>
      <c r="AE1640" s="147"/>
      <c r="AF1640" s="147"/>
      <c r="AG1640" s="147" t="s">
        <v>197</v>
      </c>
      <c r="AH1640" s="147"/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1" x14ac:dyDescent="0.25">
      <c r="A1641" s="154"/>
      <c r="B1641" s="155"/>
      <c r="C1641" s="190" t="s">
        <v>1336</v>
      </c>
      <c r="D1641" s="159"/>
      <c r="E1641" s="160">
        <v>325.60000000000002</v>
      </c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57"/>
      <c r="Y1641" s="147"/>
      <c r="Z1641" s="147"/>
      <c r="AA1641" s="147"/>
      <c r="AB1641" s="147"/>
      <c r="AC1641" s="147"/>
      <c r="AD1641" s="147"/>
      <c r="AE1641" s="147"/>
      <c r="AF1641" s="147"/>
      <c r="AG1641" s="147" t="s">
        <v>199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1" x14ac:dyDescent="0.25">
      <c r="A1642" s="154"/>
      <c r="B1642" s="155"/>
      <c r="C1642" s="190" t="s">
        <v>1337</v>
      </c>
      <c r="D1642" s="159"/>
      <c r="E1642" s="160">
        <v>14.8</v>
      </c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57"/>
      <c r="Y1642" s="147"/>
      <c r="Z1642" s="147"/>
      <c r="AA1642" s="147"/>
      <c r="AB1642" s="147"/>
      <c r="AC1642" s="147"/>
      <c r="AD1642" s="147"/>
      <c r="AE1642" s="147"/>
      <c r="AF1642" s="147"/>
      <c r="AG1642" s="147" t="s">
        <v>199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1" x14ac:dyDescent="0.25">
      <c r="A1643" s="154"/>
      <c r="B1643" s="155"/>
      <c r="C1643" s="190" t="s">
        <v>1338</v>
      </c>
      <c r="D1643" s="159"/>
      <c r="E1643" s="160">
        <v>15.246</v>
      </c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57"/>
      <c r="Y1643" s="147"/>
      <c r="Z1643" s="147"/>
      <c r="AA1643" s="147"/>
      <c r="AB1643" s="147"/>
      <c r="AC1643" s="147"/>
      <c r="AD1643" s="147"/>
      <c r="AE1643" s="147"/>
      <c r="AF1643" s="147"/>
      <c r="AG1643" s="147" t="s">
        <v>199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1" x14ac:dyDescent="0.25">
      <c r="A1644" s="154"/>
      <c r="B1644" s="155"/>
      <c r="C1644" s="190" t="s">
        <v>1339</v>
      </c>
      <c r="D1644" s="159"/>
      <c r="E1644" s="160">
        <v>1.3095000000000001</v>
      </c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57"/>
      <c r="Y1644" s="147"/>
      <c r="Z1644" s="147"/>
      <c r="AA1644" s="147"/>
      <c r="AB1644" s="147"/>
      <c r="AC1644" s="147"/>
      <c r="AD1644" s="147"/>
      <c r="AE1644" s="147"/>
      <c r="AF1644" s="147"/>
      <c r="AG1644" s="147" t="s">
        <v>199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1" x14ac:dyDescent="0.25">
      <c r="A1645" s="174">
        <v>242</v>
      </c>
      <c r="B1645" s="175" t="s">
        <v>1340</v>
      </c>
      <c r="C1645" s="189" t="s">
        <v>1341</v>
      </c>
      <c r="D1645" s="176" t="s">
        <v>194</v>
      </c>
      <c r="E1645" s="177">
        <v>31.9575</v>
      </c>
      <c r="F1645" s="178"/>
      <c r="G1645" s="179">
        <f>ROUND(E1645*F1645,2)</f>
        <v>0</v>
      </c>
      <c r="H1645" s="158"/>
      <c r="I1645" s="157">
        <f>ROUND(E1645*H1645,2)</f>
        <v>0</v>
      </c>
      <c r="J1645" s="158"/>
      <c r="K1645" s="157">
        <f>ROUND(E1645*J1645,2)</f>
        <v>0</v>
      </c>
      <c r="L1645" s="157">
        <v>21</v>
      </c>
      <c r="M1645" s="157">
        <f>G1645*(1+L1645/100)</f>
        <v>0</v>
      </c>
      <c r="N1645" s="157">
        <v>0</v>
      </c>
      <c r="O1645" s="157">
        <f>ROUND(E1645*N1645,2)</f>
        <v>0</v>
      </c>
      <c r="P1645" s="157">
        <v>0</v>
      </c>
      <c r="Q1645" s="157">
        <f>ROUND(E1645*P1645,2)</f>
        <v>0</v>
      </c>
      <c r="R1645" s="157"/>
      <c r="S1645" s="157" t="s">
        <v>195</v>
      </c>
      <c r="T1645" s="157" t="s">
        <v>195</v>
      </c>
      <c r="U1645" s="157">
        <v>0.41</v>
      </c>
      <c r="V1645" s="157">
        <f>ROUND(E1645*U1645,2)</f>
        <v>13.1</v>
      </c>
      <c r="W1645" s="157"/>
      <c r="X1645" s="157" t="s">
        <v>196</v>
      </c>
      <c r="Y1645" s="147"/>
      <c r="Z1645" s="147"/>
      <c r="AA1645" s="147"/>
      <c r="AB1645" s="147"/>
      <c r="AC1645" s="147"/>
      <c r="AD1645" s="147"/>
      <c r="AE1645" s="147"/>
      <c r="AF1645" s="147"/>
      <c r="AG1645" s="147" t="s">
        <v>197</v>
      </c>
      <c r="AH1645" s="147"/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1" x14ac:dyDescent="0.25">
      <c r="A1646" s="154"/>
      <c r="B1646" s="155"/>
      <c r="C1646" s="191" t="s">
        <v>284</v>
      </c>
      <c r="D1646" s="161"/>
      <c r="E1646" s="162"/>
      <c r="F1646" s="157"/>
      <c r="G1646" s="157"/>
      <c r="H1646" s="157"/>
      <c r="I1646" s="157"/>
      <c r="J1646" s="157"/>
      <c r="K1646" s="157"/>
      <c r="L1646" s="157"/>
      <c r="M1646" s="157"/>
      <c r="N1646" s="157"/>
      <c r="O1646" s="157"/>
      <c r="P1646" s="157"/>
      <c r="Q1646" s="157"/>
      <c r="R1646" s="157"/>
      <c r="S1646" s="157"/>
      <c r="T1646" s="157"/>
      <c r="U1646" s="157"/>
      <c r="V1646" s="157"/>
      <c r="W1646" s="157"/>
      <c r="X1646" s="157"/>
      <c r="Y1646" s="147"/>
      <c r="Z1646" s="147"/>
      <c r="AA1646" s="147"/>
      <c r="AB1646" s="147"/>
      <c r="AC1646" s="147"/>
      <c r="AD1646" s="147"/>
      <c r="AE1646" s="147"/>
      <c r="AF1646" s="147"/>
      <c r="AG1646" s="147" t="s">
        <v>199</v>
      </c>
      <c r="AH1646" s="147"/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1" x14ac:dyDescent="0.25">
      <c r="A1647" s="154"/>
      <c r="B1647" s="155"/>
      <c r="C1647" s="192" t="s">
        <v>1342</v>
      </c>
      <c r="D1647" s="161"/>
      <c r="E1647" s="162">
        <v>33.880000000000003</v>
      </c>
      <c r="F1647" s="157"/>
      <c r="G1647" s="157"/>
      <c r="H1647" s="157"/>
      <c r="I1647" s="157"/>
      <c r="J1647" s="157"/>
      <c r="K1647" s="157"/>
      <c r="L1647" s="157"/>
      <c r="M1647" s="157"/>
      <c r="N1647" s="157"/>
      <c r="O1647" s="157"/>
      <c r="P1647" s="157"/>
      <c r="Q1647" s="157"/>
      <c r="R1647" s="157"/>
      <c r="S1647" s="157"/>
      <c r="T1647" s="157"/>
      <c r="U1647" s="157"/>
      <c r="V1647" s="157"/>
      <c r="W1647" s="157"/>
      <c r="X1647" s="157"/>
      <c r="Y1647" s="147"/>
      <c r="Z1647" s="147"/>
      <c r="AA1647" s="147"/>
      <c r="AB1647" s="147"/>
      <c r="AC1647" s="147"/>
      <c r="AD1647" s="147"/>
      <c r="AE1647" s="147"/>
      <c r="AF1647" s="147"/>
      <c r="AG1647" s="147" t="s">
        <v>199</v>
      </c>
      <c r="AH1647" s="147">
        <v>2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1" x14ac:dyDescent="0.25">
      <c r="A1648" s="154"/>
      <c r="B1648" s="155"/>
      <c r="C1648" s="192" t="s">
        <v>1343</v>
      </c>
      <c r="D1648" s="161"/>
      <c r="E1648" s="162">
        <v>8.73</v>
      </c>
      <c r="F1648" s="157"/>
      <c r="G1648" s="157"/>
      <c r="H1648" s="157"/>
      <c r="I1648" s="157"/>
      <c r="J1648" s="157"/>
      <c r="K1648" s="157"/>
      <c r="L1648" s="157"/>
      <c r="M1648" s="157"/>
      <c r="N1648" s="157"/>
      <c r="O1648" s="157"/>
      <c r="P1648" s="157"/>
      <c r="Q1648" s="157"/>
      <c r="R1648" s="157"/>
      <c r="S1648" s="157"/>
      <c r="T1648" s="157"/>
      <c r="U1648" s="157"/>
      <c r="V1648" s="157"/>
      <c r="W1648" s="157"/>
      <c r="X1648" s="157"/>
      <c r="Y1648" s="147"/>
      <c r="Z1648" s="147"/>
      <c r="AA1648" s="147"/>
      <c r="AB1648" s="147"/>
      <c r="AC1648" s="147"/>
      <c r="AD1648" s="147"/>
      <c r="AE1648" s="147"/>
      <c r="AF1648" s="147"/>
      <c r="AG1648" s="147" t="s">
        <v>199</v>
      </c>
      <c r="AH1648" s="147">
        <v>2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1" x14ac:dyDescent="0.25">
      <c r="A1649" s="154"/>
      <c r="B1649" s="155"/>
      <c r="C1649" s="193" t="s">
        <v>293</v>
      </c>
      <c r="D1649" s="163"/>
      <c r="E1649" s="164">
        <v>42.61</v>
      </c>
      <c r="F1649" s="157"/>
      <c r="G1649" s="157"/>
      <c r="H1649" s="157"/>
      <c r="I1649" s="157"/>
      <c r="J1649" s="157"/>
      <c r="K1649" s="157"/>
      <c r="L1649" s="157"/>
      <c r="M1649" s="157"/>
      <c r="N1649" s="157"/>
      <c r="O1649" s="157"/>
      <c r="P1649" s="157"/>
      <c r="Q1649" s="157"/>
      <c r="R1649" s="157"/>
      <c r="S1649" s="157"/>
      <c r="T1649" s="157"/>
      <c r="U1649" s="157"/>
      <c r="V1649" s="157"/>
      <c r="W1649" s="157"/>
      <c r="X1649" s="157"/>
      <c r="Y1649" s="147"/>
      <c r="Z1649" s="147"/>
      <c r="AA1649" s="147"/>
      <c r="AB1649" s="147"/>
      <c r="AC1649" s="147"/>
      <c r="AD1649" s="147"/>
      <c r="AE1649" s="147"/>
      <c r="AF1649" s="147"/>
      <c r="AG1649" s="147" t="s">
        <v>199</v>
      </c>
      <c r="AH1649" s="147">
        <v>3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1" x14ac:dyDescent="0.25">
      <c r="A1650" s="154"/>
      <c r="B1650" s="155"/>
      <c r="C1650" s="191" t="s">
        <v>294</v>
      </c>
      <c r="D1650" s="161"/>
      <c r="E1650" s="162"/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57"/>
      <c r="Y1650" s="147"/>
      <c r="Z1650" s="147"/>
      <c r="AA1650" s="147"/>
      <c r="AB1650" s="147"/>
      <c r="AC1650" s="147"/>
      <c r="AD1650" s="147"/>
      <c r="AE1650" s="147"/>
      <c r="AF1650" s="147"/>
      <c r="AG1650" s="147" t="s">
        <v>199</v>
      </c>
      <c r="AH1650" s="147"/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1" x14ac:dyDescent="0.25">
      <c r="A1651" s="154"/>
      <c r="B1651" s="155"/>
      <c r="C1651" s="190" t="s">
        <v>1344</v>
      </c>
      <c r="D1651" s="159"/>
      <c r="E1651" s="160">
        <v>31.9575</v>
      </c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57"/>
      <c r="Y1651" s="147"/>
      <c r="Z1651" s="147"/>
      <c r="AA1651" s="147"/>
      <c r="AB1651" s="147"/>
      <c r="AC1651" s="147"/>
      <c r="AD1651" s="147"/>
      <c r="AE1651" s="147"/>
      <c r="AF1651" s="147"/>
      <c r="AG1651" s="147" t="s">
        <v>199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1" x14ac:dyDescent="0.25">
      <c r="A1652" s="174">
        <v>243</v>
      </c>
      <c r="B1652" s="175" t="s">
        <v>1345</v>
      </c>
      <c r="C1652" s="189" t="s">
        <v>1346</v>
      </c>
      <c r="D1652" s="176" t="s">
        <v>194</v>
      </c>
      <c r="E1652" s="177">
        <v>71.13</v>
      </c>
      <c r="F1652" s="178"/>
      <c r="G1652" s="179">
        <f>ROUND(E1652*F1652,2)</f>
        <v>0</v>
      </c>
      <c r="H1652" s="158"/>
      <c r="I1652" s="157">
        <f>ROUND(E1652*H1652,2)</f>
        <v>0</v>
      </c>
      <c r="J1652" s="158"/>
      <c r="K1652" s="157">
        <f>ROUND(E1652*J1652,2)</f>
        <v>0</v>
      </c>
      <c r="L1652" s="157">
        <v>21</v>
      </c>
      <c r="M1652" s="157">
        <f>G1652*(1+L1652/100)</f>
        <v>0</v>
      </c>
      <c r="N1652" s="157">
        <v>1.0000000000000001E-5</v>
      </c>
      <c r="O1652" s="157">
        <f>ROUND(E1652*N1652,2)</f>
        <v>0</v>
      </c>
      <c r="P1652" s="157">
        <v>0</v>
      </c>
      <c r="Q1652" s="157">
        <f>ROUND(E1652*P1652,2)</f>
        <v>0</v>
      </c>
      <c r="R1652" s="157"/>
      <c r="S1652" s="157" t="s">
        <v>195</v>
      </c>
      <c r="T1652" s="157" t="s">
        <v>195</v>
      </c>
      <c r="U1652" s="157">
        <v>7.0000000000000007E-2</v>
      </c>
      <c r="V1652" s="157">
        <f>ROUND(E1652*U1652,2)</f>
        <v>4.9800000000000004</v>
      </c>
      <c r="W1652" s="157"/>
      <c r="X1652" s="157" t="s">
        <v>196</v>
      </c>
      <c r="Y1652" s="147"/>
      <c r="Z1652" s="147"/>
      <c r="AA1652" s="147"/>
      <c r="AB1652" s="147"/>
      <c r="AC1652" s="147"/>
      <c r="AD1652" s="147"/>
      <c r="AE1652" s="147"/>
      <c r="AF1652" s="147"/>
      <c r="AG1652" s="147" t="s">
        <v>197</v>
      </c>
      <c r="AH1652" s="147"/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ht="20.399999999999999" outlineLevel="1" x14ac:dyDescent="0.25">
      <c r="A1653" s="154"/>
      <c r="B1653" s="155"/>
      <c r="C1653" s="190" t="s">
        <v>877</v>
      </c>
      <c r="D1653" s="159"/>
      <c r="E1653" s="160">
        <v>3.04</v>
      </c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57"/>
      <c r="Y1653" s="147"/>
      <c r="Z1653" s="147"/>
      <c r="AA1653" s="147"/>
      <c r="AB1653" s="147"/>
      <c r="AC1653" s="147"/>
      <c r="AD1653" s="147"/>
      <c r="AE1653" s="147"/>
      <c r="AF1653" s="147"/>
      <c r="AG1653" s="147" t="s">
        <v>199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ht="20.399999999999999" outlineLevel="1" x14ac:dyDescent="0.25">
      <c r="A1654" s="154"/>
      <c r="B1654" s="155"/>
      <c r="C1654" s="190" t="s">
        <v>878</v>
      </c>
      <c r="D1654" s="159"/>
      <c r="E1654" s="160">
        <v>4.55</v>
      </c>
      <c r="F1654" s="157"/>
      <c r="G1654" s="157"/>
      <c r="H1654" s="157"/>
      <c r="I1654" s="157"/>
      <c r="J1654" s="157"/>
      <c r="K1654" s="157"/>
      <c r="L1654" s="157"/>
      <c r="M1654" s="157"/>
      <c r="N1654" s="157"/>
      <c r="O1654" s="157"/>
      <c r="P1654" s="157"/>
      <c r="Q1654" s="157"/>
      <c r="R1654" s="157"/>
      <c r="S1654" s="157"/>
      <c r="T1654" s="157"/>
      <c r="U1654" s="157"/>
      <c r="V1654" s="157"/>
      <c r="W1654" s="157"/>
      <c r="X1654" s="157"/>
      <c r="Y1654" s="147"/>
      <c r="Z1654" s="147"/>
      <c r="AA1654" s="147"/>
      <c r="AB1654" s="147"/>
      <c r="AC1654" s="147"/>
      <c r="AD1654" s="147"/>
      <c r="AE1654" s="147"/>
      <c r="AF1654" s="147"/>
      <c r="AG1654" s="147" t="s">
        <v>199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1" x14ac:dyDescent="0.25">
      <c r="A1655" s="154"/>
      <c r="B1655" s="155"/>
      <c r="C1655" s="195" t="s">
        <v>879</v>
      </c>
      <c r="D1655" s="165"/>
      <c r="E1655" s="166">
        <v>7.59</v>
      </c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57"/>
      <c r="Y1655" s="147"/>
      <c r="Z1655" s="147"/>
      <c r="AA1655" s="147"/>
      <c r="AB1655" s="147"/>
      <c r="AC1655" s="147"/>
      <c r="AD1655" s="147"/>
      <c r="AE1655" s="147"/>
      <c r="AF1655" s="147"/>
      <c r="AG1655" s="147" t="s">
        <v>199</v>
      </c>
      <c r="AH1655" s="147">
        <v>1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1" x14ac:dyDescent="0.25">
      <c r="A1656" s="154"/>
      <c r="B1656" s="155"/>
      <c r="C1656" s="190" t="s">
        <v>880</v>
      </c>
      <c r="D1656" s="159"/>
      <c r="E1656" s="160">
        <v>15.75</v>
      </c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57"/>
      <c r="Y1656" s="147"/>
      <c r="Z1656" s="147"/>
      <c r="AA1656" s="147"/>
      <c r="AB1656" s="147"/>
      <c r="AC1656" s="147"/>
      <c r="AD1656" s="147"/>
      <c r="AE1656" s="147"/>
      <c r="AF1656" s="147"/>
      <c r="AG1656" s="147" t="s">
        <v>199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ht="20.399999999999999" outlineLevel="1" x14ac:dyDescent="0.25">
      <c r="A1657" s="154"/>
      <c r="B1657" s="155"/>
      <c r="C1657" s="190" t="s">
        <v>881</v>
      </c>
      <c r="D1657" s="159"/>
      <c r="E1657" s="160">
        <v>47.79</v>
      </c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57"/>
      <c r="Y1657" s="147"/>
      <c r="Z1657" s="147"/>
      <c r="AA1657" s="147"/>
      <c r="AB1657" s="147"/>
      <c r="AC1657" s="147"/>
      <c r="AD1657" s="147"/>
      <c r="AE1657" s="147"/>
      <c r="AF1657" s="147"/>
      <c r="AG1657" s="147" t="s">
        <v>199</v>
      </c>
      <c r="AH1657" s="147">
        <v>0</v>
      </c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1" x14ac:dyDescent="0.25">
      <c r="A1658" s="154"/>
      <c r="B1658" s="155"/>
      <c r="C1658" s="195" t="s">
        <v>879</v>
      </c>
      <c r="D1658" s="165"/>
      <c r="E1658" s="166">
        <v>63.54</v>
      </c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57"/>
      <c r="Y1658" s="147"/>
      <c r="Z1658" s="147"/>
      <c r="AA1658" s="147"/>
      <c r="AB1658" s="147"/>
      <c r="AC1658" s="147"/>
      <c r="AD1658" s="147"/>
      <c r="AE1658" s="147"/>
      <c r="AF1658" s="147"/>
      <c r="AG1658" s="147" t="s">
        <v>199</v>
      </c>
      <c r="AH1658" s="147">
        <v>1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1" x14ac:dyDescent="0.25">
      <c r="A1659" s="174">
        <v>244</v>
      </c>
      <c r="B1659" s="175" t="s">
        <v>1347</v>
      </c>
      <c r="C1659" s="189" t="s">
        <v>1348</v>
      </c>
      <c r="D1659" s="176" t="s">
        <v>232</v>
      </c>
      <c r="E1659" s="177">
        <v>221.42</v>
      </c>
      <c r="F1659" s="178"/>
      <c r="G1659" s="179">
        <f>ROUND(E1659*F1659,2)</f>
        <v>0</v>
      </c>
      <c r="H1659" s="158"/>
      <c r="I1659" s="157">
        <f>ROUND(E1659*H1659,2)</f>
        <v>0</v>
      </c>
      <c r="J1659" s="158"/>
      <c r="K1659" s="157">
        <f>ROUND(E1659*J1659,2)</f>
        <v>0</v>
      </c>
      <c r="L1659" s="157">
        <v>21</v>
      </c>
      <c r="M1659" s="157">
        <f>G1659*(1+L1659/100)</f>
        <v>0</v>
      </c>
      <c r="N1659" s="157">
        <v>0</v>
      </c>
      <c r="O1659" s="157">
        <f>ROUND(E1659*N1659,2)</f>
        <v>0</v>
      </c>
      <c r="P1659" s="157">
        <v>0</v>
      </c>
      <c r="Q1659" s="157">
        <f>ROUND(E1659*P1659,2)</f>
        <v>0</v>
      </c>
      <c r="R1659" s="157"/>
      <c r="S1659" s="157" t="s">
        <v>195</v>
      </c>
      <c r="T1659" s="157" t="s">
        <v>195</v>
      </c>
      <c r="U1659" s="157">
        <v>0.05</v>
      </c>
      <c r="V1659" s="157">
        <f>ROUND(E1659*U1659,2)</f>
        <v>11.07</v>
      </c>
      <c r="W1659" s="157"/>
      <c r="X1659" s="157" t="s">
        <v>196</v>
      </c>
      <c r="Y1659" s="147"/>
      <c r="Z1659" s="147"/>
      <c r="AA1659" s="147"/>
      <c r="AB1659" s="147"/>
      <c r="AC1659" s="147"/>
      <c r="AD1659" s="147"/>
      <c r="AE1659" s="147"/>
      <c r="AF1659" s="147"/>
      <c r="AG1659" s="147" t="s">
        <v>197</v>
      </c>
      <c r="AH1659" s="147"/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ht="20.399999999999999" outlineLevel="1" x14ac:dyDescent="0.25">
      <c r="A1660" s="154"/>
      <c r="B1660" s="155"/>
      <c r="C1660" s="190" t="s">
        <v>905</v>
      </c>
      <c r="D1660" s="159"/>
      <c r="E1660" s="160">
        <v>6.84</v>
      </c>
      <c r="F1660" s="157"/>
      <c r="G1660" s="157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57"/>
      <c r="Y1660" s="147"/>
      <c r="Z1660" s="147"/>
      <c r="AA1660" s="147"/>
      <c r="AB1660" s="147"/>
      <c r="AC1660" s="147"/>
      <c r="AD1660" s="147"/>
      <c r="AE1660" s="147"/>
      <c r="AF1660" s="147"/>
      <c r="AG1660" s="147" t="s">
        <v>199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ht="20.399999999999999" outlineLevel="1" x14ac:dyDescent="0.25">
      <c r="A1661" s="154"/>
      <c r="B1661" s="155"/>
      <c r="C1661" s="190" t="s">
        <v>576</v>
      </c>
      <c r="D1661" s="159"/>
      <c r="E1661" s="160">
        <v>9.6</v>
      </c>
      <c r="F1661" s="157"/>
      <c r="G1661" s="157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57"/>
      <c r="Y1661" s="147"/>
      <c r="Z1661" s="147"/>
      <c r="AA1661" s="147"/>
      <c r="AB1661" s="147"/>
      <c r="AC1661" s="147"/>
      <c r="AD1661" s="147"/>
      <c r="AE1661" s="147"/>
      <c r="AF1661" s="147"/>
      <c r="AG1661" s="147" t="s">
        <v>199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ht="30.6" outlineLevel="1" x14ac:dyDescent="0.25">
      <c r="A1662" s="154"/>
      <c r="B1662" s="155"/>
      <c r="C1662" s="190" t="s">
        <v>577</v>
      </c>
      <c r="D1662" s="159"/>
      <c r="E1662" s="160">
        <v>21.02</v>
      </c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57"/>
      <c r="Y1662" s="147"/>
      <c r="Z1662" s="147"/>
      <c r="AA1662" s="147"/>
      <c r="AB1662" s="147"/>
      <c r="AC1662" s="147"/>
      <c r="AD1662" s="147"/>
      <c r="AE1662" s="147"/>
      <c r="AF1662" s="147"/>
      <c r="AG1662" s="147" t="s">
        <v>199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ht="20.399999999999999" outlineLevel="1" x14ac:dyDescent="0.25">
      <c r="A1663" s="154"/>
      <c r="B1663" s="155"/>
      <c r="C1663" s="190" t="s">
        <v>578</v>
      </c>
      <c r="D1663" s="159"/>
      <c r="E1663" s="160">
        <v>18.82</v>
      </c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57"/>
      <c r="Y1663" s="147"/>
      <c r="Z1663" s="147"/>
      <c r="AA1663" s="147"/>
      <c r="AB1663" s="147"/>
      <c r="AC1663" s="147"/>
      <c r="AD1663" s="147"/>
      <c r="AE1663" s="147"/>
      <c r="AF1663" s="147"/>
      <c r="AG1663" s="147" t="s">
        <v>199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ht="30.6" outlineLevel="1" x14ac:dyDescent="0.25">
      <c r="A1664" s="154"/>
      <c r="B1664" s="155"/>
      <c r="C1664" s="190" t="s">
        <v>1349</v>
      </c>
      <c r="D1664" s="159"/>
      <c r="E1664" s="160">
        <v>24.8</v>
      </c>
      <c r="F1664" s="157"/>
      <c r="G1664" s="157"/>
      <c r="H1664" s="157"/>
      <c r="I1664" s="157"/>
      <c r="J1664" s="157"/>
      <c r="K1664" s="157"/>
      <c r="L1664" s="157"/>
      <c r="M1664" s="157"/>
      <c r="N1664" s="157"/>
      <c r="O1664" s="157"/>
      <c r="P1664" s="157"/>
      <c r="Q1664" s="157"/>
      <c r="R1664" s="157"/>
      <c r="S1664" s="157"/>
      <c r="T1664" s="157"/>
      <c r="U1664" s="157"/>
      <c r="V1664" s="157"/>
      <c r="W1664" s="157"/>
      <c r="X1664" s="157"/>
      <c r="Y1664" s="147"/>
      <c r="Z1664" s="147"/>
      <c r="AA1664" s="147"/>
      <c r="AB1664" s="147"/>
      <c r="AC1664" s="147"/>
      <c r="AD1664" s="147"/>
      <c r="AE1664" s="147"/>
      <c r="AF1664" s="147"/>
      <c r="AG1664" s="147" t="s">
        <v>199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1" x14ac:dyDescent="0.25">
      <c r="A1665" s="154"/>
      <c r="B1665" s="155"/>
      <c r="C1665" s="195" t="s">
        <v>879</v>
      </c>
      <c r="D1665" s="165"/>
      <c r="E1665" s="166">
        <v>81.08</v>
      </c>
      <c r="F1665" s="157"/>
      <c r="G1665" s="157"/>
      <c r="H1665" s="157"/>
      <c r="I1665" s="157"/>
      <c r="J1665" s="157"/>
      <c r="K1665" s="157"/>
      <c r="L1665" s="157"/>
      <c r="M1665" s="157"/>
      <c r="N1665" s="157"/>
      <c r="O1665" s="157"/>
      <c r="P1665" s="157"/>
      <c r="Q1665" s="157"/>
      <c r="R1665" s="157"/>
      <c r="S1665" s="157"/>
      <c r="T1665" s="157"/>
      <c r="U1665" s="157"/>
      <c r="V1665" s="157"/>
      <c r="W1665" s="157"/>
      <c r="X1665" s="157"/>
      <c r="Y1665" s="147"/>
      <c r="Z1665" s="147"/>
      <c r="AA1665" s="147"/>
      <c r="AB1665" s="147"/>
      <c r="AC1665" s="147"/>
      <c r="AD1665" s="147"/>
      <c r="AE1665" s="147"/>
      <c r="AF1665" s="147"/>
      <c r="AG1665" s="147" t="s">
        <v>199</v>
      </c>
      <c r="AH1665" s="147">
        <v>1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ht="20.399999999999999" outlineLevel="1" x14ac:dyDescent="0.25">
      <c r="A1666" s="154"/>
      <c r="B1666" s="155"/>
      <c r="C1666" s="190" t="s">
        <v>906</v>
      </c>
      <c r="D1666" s="159"/>
      <c r="E1666" s="160">
        <v>16.7</v>
      </c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57"/>
      <c r="Y1666" s="147"/>
      <c r="Z1666" s="147"/>
      <c r="AA1666" s="147"/>
      <c r="AB1666" s="147"/>
      <c r="AC1666" s="147"/>
      <c r="AD1666" s="147"/>
      <c r="AE1666" s="147"/>
      <c r="AF1666" s="147"/>
      <c r="AG1666" s="147" t="s">
        <v>199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ht="20.399999999999999" outlineLevel="1" x14ac:dyDescent="0.25">
      <c r="A1667" s="154"/>
      <c r="B1667" s="155"/>
      <c r="C1667" s="190" t="s">
        <v>907</v>
      </c>
      <c r="D1667" s="159"/>
      <c r="E1667" s="160">
        <v>24.22</v>
      </c>
      <c r="F1667" s="157"/>
      <c r="G1667" s="157"/>
      <c r="H1667" s="157"/>
      <c r="I1667" s="157"/>
      <c r="J1667" s="157"/>
      <c r="K1667" s="157"/>
      <c r="L1667" s="157"/>
      <c r="M1667" s="157"/>
      <c r="N1667" s="157"/>
      <c r="O1667" s="157"/>
      <c r="P1667" s="157"/>
      <c r="Q1667" s="157"/>
      <c r="R1667" s="157"/>
      <c r="S1667" s="157"/>
      <c r="T1667" s="157"/>
      <c r="U1667" s="157"/>
      <c r="V1667" s="157"/>
      <c r="W1667" s="157"/>
      <c r="X1667" s="157"/>
      <c r="Y1667" s="147"/>
      <c r="Z1667" s="147"/>
      <c r="AA1667" s="147"/>
      <c r="AB1667" s="147"/>
      <c r="AC1667" s="147"/>
      <c r="AD1667" s="147"/>
      <c r="AE1667" s="147"/>
      <c r="AF1667" s="147"/>
      <c r="AG1667" s="147" t="s">
        <v>199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ht="20.399999999999999" outlineLevel="1" x14ac:dyDescent="0.25">
      <c r="A1668" s="154"/>
      <c r="B1668" s="155"/>
      <c r="C1668" s="190" t="s">
        <v>908</v>
      </c>
      <c r="D1668" s="159"/>
      <c r="E1668" s="160">
        <v>21.5</v>
      </c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57"/>
      <c r="Y1668" s="147"/>
      <c r="Z1668" s="147"/>
      <c r="AA1668" s="147"/>
      <c r="AB1668" s="147"/>
      <c r="AC1668" s="147"/>
      <c r="AD1668" s="147"/>
      <c r="AE1668" s="147"/>
      <c r="AF1668" s="147"/>
      <c r="AG1668" s="147" t="s">
        <v>199</v>
      </c>
      <c r="AH1668" s="147">
        <v>0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ht="20.399999999999999" outlineLevel="1" x14ac:dyDescent="0.25">
      <c r="A1669" s="154"/>
      <c r="B1669" s="155"/>
      <c r="C1669" s="190" t="s">
        <v>909</v>
      </c>
      <c r="D1669" s="159"/>
      <c r="E1669" s="160">
        <v>28.32</v>
      </c>
      <c r="F1669" s="157"/>
      <c r="G1669" s="157"/>
      <c r="H1669" s="157"/>
      <c r="I1669" s="157"/>
      <c r="J1669" s="157"/>
      <c r="K1669" s="157"/>
      <c r="L1669" s="157"/>
      <c r="M1669" s="157"/>
      <c r="N1669" s="157"/>
      <c r="O1669" s="157"/>
      <c r="P1669" s="157"/>
      <c r="Q1669" s="157"/>
      <c r="R1669" s="157"/>
      <c r="S1669" s="157"/>
      <c r="T1669" s="157"/>
      <c r="U1669" s="157"/>
      <c r="V1669" s="157"/>
      <c r="W1669" s="157"/>
      <c r="X1669" s="157"/>
      <c r="Y1669" s="147"/>
      <c r="Z1669" s="147"/>
      <c r="AA1669" s="147"/>
      <c r="AB1669" s="147"/>
      <c r="AC1669" s="147"/>
      <c r="AD1669" s="147"/>
      <c r="AE1669" s="147"/>
      <c r="AF1669" s="147"/>
      <c r="AG1669" s="147" t="s">
        <v>199</v>
      </c>
      <c r="AH1669" s="147">
        <v>0</v>
      </c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ht="20.399999999999999" outlineLevel="1" x14ac:dyDescent="0.25">
      <c r="A1670" s="154"/>
      <c r="B1670" s="155"/>
      <c r="C1670" s="190" t="s">
        <v>910</v>
      </c>
      <c r="D1670" s="159"/>
      <c r="E1670" s="160">
        <v>12.3</v>
      </c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57"/>
      <c r="Y1670" s="147"/>
      <c r="Z1670" s="147"/>
      <c r="AA1670" s="147"/>
      <c r="AB1670" s="147"/>
      <c r="AC1670" s="147"/>
      <c r="AD1670" s="147"/>
      <c r="AE1670" s="147"/>
      <c r="AF1670" s="147"/>
      <c r="AG1670" s="147" t="s">
        <v>199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ht="20.399999999999999" outlineLevel="1" x14ac:dyDescent="0.25">
      <c r="A1671" s="154"/>
      <c r="B1671" s="155"/>
      <c r="C1671" s="190" t="s">
        <v>911</v>
      </c>
      <c r="D1671" s="159"/>
      <c r="E1671" s="160">
        <v>4.9000000000000004</v>
      </c>
      <c r="F1671" s="157"/>
      <c r="G1671" s="157"/>
      <c r="H1671" s="157"/>
      <c r="I1671" s="157"/>
      <c r="J1671" s="157"/>
      <c r="K1671" s="157"/>
      <c r="L1671" s="157"/>
      <c r="M1671" s="157"/>
      <c r="N1671" s="157"/>
      <c r="O1671" s="157"/>
      <c r="P1671" s="157"/>
      <c r="Q1671" s="157"/>
      <c r="R1671" s="157"/>
      <c r="S1671" s="157"/>
      <c r="T1671" s="157"/>
      <c r="U1671" s="157"/>
      <c r="V1671" s="157"/>
      <c r="W1671" s="157"/>
      <c r="X1671" s="157"/>
      <c r="Y1671" s="147"/>
      <c r="Z1671" s="147"/>
      <c r="AA1671" s="147"/>
      <c r="AB1671" s="147"/>
      <c r="AC1671" s="147"/>
      <c r="AD1671" s="147"/>
      <c r="AE1671" s="147"/>
      <c r="AF1671" s="147"/>
      <c r="AG1671" s="147" t="s">
        <v>199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ht="20.399999999999999" outlineLevel="1" x14ac:dyDescent="0.25">
      <c r="A1672" s="154"/>
      <c r="B1672" s="155"/>
      <c r="C1672" s="190" t="s">
        <v>912</v>
      </c>
      <c r="D1672" s="159"/>
      <c r="E1672" s="160">
        <v>5.4</v>
      </c>
      <c r="F1672" s="157"/>
      <c r="G1672" s="157"/>
      <c r="H1672" s="157"/>
      <c r="I1672" s="157"/>
      <c r="J1672" s="157"/>
      <c r="K1672" s="157"/>
      <c r="L1672" s="157"/>
      <c r="M1672" s="157"/>
      <c r="N1672" s="157"/>
      <c r="O1672" s="157"/>
      <c r="P1672" s="157"/>
      <c r="Q1672" s="157"/>
      <c r="R1672" s="157"/>
      <c r="S1672" s="157"/>
      <c r="T1672" s="157"/>
      <c r="U1672" s="157"/>
      <c r="V1672" s="157"/>
      <c r="W1672" s="157"/>
      <c r="X1672" s="157"/>
      <c r="Y1672" s="147"/>
      <c r="Z1672" s="147"/>
      <c r="AA1672" s="147"/>
      <c r="AB1672" s="147"/>
      <c r="AC1672" s="147"/>
      <c r="AD1672" s="147"/>
      <c r="AE1672" s="147"/>
      <c r="AF1672" s="147"/>
      <c r="AG1672" s="147" t="s">
        <v>199</v>
      </c>
      <c r="AH1672" s="147">
        <v>0</v>
      </c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ht="20.399999999999999" outlineLevel="1" x14ac:dyDescent="0.25">
      <c r="A1673" s="154"/>
      <c r="B1673" s="155"/>
      <c r="C1673" s="190" t="s">
        <v>913</v>
      </c>
      <c r="D1673" s="159"/>
      <c r="E1673" s="160">
        <v>5.8</v>
      </c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57"/>
      <c r="Y1673" s="147"/>
      <c r="Z1673" s="147"/>
      <c r="AA1673" s="147"/>
      <c r="AB1673" s="147"/>
      <c r="AC1673" s="147"/>
      <c r="AD1673" s="147"/>
      <c r="AE1673" s="147"/>
      <c r="AF1673" s="147"/>
      <c r="AG1673" s="147" t="s">
        <v>199</v>
      </c>
      <c r="AH1673" s="147">
        <v>0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ht="20.399999999999999" outlineLevel="1" x14ac:dyDescent="0.25">
      <c r="A1674" s="154"/>
      <c r="B1674" s="155"/>
      <c r="C1674" s="190" t="s">
        <v>914</v>
      </c>
      <c r="D1674" s="159"/>
      <c r="E1674" s="160">
        <v>4.4000000000000004</v>
      </c>
      <c r="F1674" s="157"/>
      <c r="G1674" s="157"/>
      <c r="H1674" s="157"/>
      <c r="I1674" s="157"/>
      <c r="J1674" s="157"/>
      <c r="K1674" s="157"/>
      <c r="L1674" s="157"/>
      <c r="M1674" s="157"/>
      <c r="N1674" s="157"/>
      <c r="O1674" s="157"/>
      <c r="P1674" s="157"/>
      <c r="Q1674" s="157"/>
      <c r="R1674" s="157"/>
      <c r="S1674" s="157"/>
      <c r="T1674" s="157"/>
      <c r="U1674" s="157"/>
      <c r="V1674" s="157"/>
      <c r="W1674" s="157"/>
      <c r="X1674" s="157"/>
      <c r="Y1674" s="147"/>
      <c r="Z1674" s="147"/>
      <c r="AA1674" s="147"/>
      <c r="AB1674" s="147"/>
      <c r="AC1674" s="147"/>
      <c r="AD1674" s="147"/>
      <c r="AE1674" s="147"/>
      <c r="AF1674" s="147"/>
      <c r="AG1674" s="147" t="s">
        <v>199</v>
      </c>
      <c r="AH1674" s="147">
        <v>0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ht="20.399999999999999" outlineLevel="1" x14ac:dyDescent="0.25">
      <c r="A1675" s="154"/>
      <c r="B1675" s="155"/>
      <c r="C1675" s="190" t="s">
        <v>915</v>
      </c>
      <c r="D1675" s="159"/>
      <c r="E1675" s="160">
        <v>5.8</v>
      </c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57"/>
      <c r="Y1675" s="147"/>
      <c r="Z1675" s="147"/>
      <c r="AA1675" s="147"/>
      <c r="AB1675" s="147"/>
      <c r="AC1675" s="147"/>
      <c r="AD1675" s="147"/>
      <c r="AE1675" s="147"/>
      <c r="AF1675" s="147"/>
      <c r="AG1675" s="147" t="s">
        <v>199</v>
      </c>
      <c r="AH1675" s="147">
        <v>0</v>
      </c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ht="20.399999999999999" outlineLevel="1" x14ac:dyDescent="0.25">
      <c r="A1676" s="154"/>
      <c r="B1676" s="155"/>
      <c r="C1676" s="190" t="s">
        <v>916</v>
      </c>
      <c r="D1676" s="159"/>
      <c r="E1676" s="160">
        <v>4.4000000000000004</v>
      </c>
      <c r="F1676" s="157"/>
      <c r="G1676" s="157"/>
      <c r="H1676" s="157"/>
      <c r="I1676" s="157"/>
      <c r="J1676" s="157"/>
      <c r="K1676" s="157"/>
      <c r="L1676" s="157"/>
      <c r="M1676" s="157"/>
      <c r="N1676" s="157"/>
      <c r="O1676" s="157"/>
      <c r="P1676" s="157"/>
      <c r="Q1676" s="157"/>
      <c r="R1676" s="157"/>
      <c r="S1676" s="157"/>
      <c r="T1676" s="157"/>
      <c r="U1676" s="157"/>
      <c r="V1676" s="157"/>
      <c r="W1676" s="157"/>
      <c r="X1676" s="157"/>
      <c r="Y1676" s="147"/>
      <c r="Z1676" s="147"/>
      <c r="AA1676" s="147"/>
      <c r="AB1676" s="147"/>
      <c r="AC1676" s="147"/>
      <c r="AD1676" s="147"/>
      <c r="AE1676" s="147"/>
      <c r="AF1676" s="147"/>
      <c r="AG1676" s="147" t="s">
        <v>199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ht="20.399999999999999" outlineLevel="1" x14ac:dyDescent="0.25">
      <c r="A1677" s="154"/>
      <c r="B1677" s="155"/>
      <c r="C1677" s="190" t="s">
        <v>917</v>
      </c>
      <c r="D1677" s="159"/>
      <c r="E1677" s="160">
        <v>6.6</v>
      </c>
      <c r="F1677" s="157"/>
      <c r="G1677" s="157"/>
      <c r="H1677" s="157"/>
      <c r="I1677" s="157"/>
      <c r="J1677" s="157"/>
      <c r="K1677" s="157"/>
      <c r="L1677" s="157"/>
      <c r="M1677" s="157"/>
      <c r="N1677" s="157"/>
      <c r="O1677" s="157"/>
      <c r="P1677" s="157"/>
      <c r="Q1677" s="157"/>
      <c r="R1677" s="157"/>
      <c r="S1677" s="157"/>
      <c r="T1677" s="157"/>
      <c r="U1677" s="157"/>
      <c r="V1677" s="157"/>
      <c r="W1677" s="157"/>
      <c r="X1677" s="157"/>
      <c r="Y1677" s="147"/>
      <c r="Z1677" s="147"/>
      <c r="AA1677" s="147"/>
      <c r="AB1677" s="147"/>
      <c r="AC1677" s="147"/>
      <c r="AD1677" s="147"/>
      <c r="AE1677" s="147"/>
      <c r="AF1677" s="147"/>
      <c r="AG1677" s="147" t="s">
        <v>199</v>
      </c>
      <c r="AH1677" s="147">
        <v>0</v>
      </c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1" x14ac:dyDescent="0.25">
      <c r="A1678" s="154"/>
      <c r="B1678" s="155"/>
      <c r="C1678" s="195" t="s">
        <v>879</v>
      </c>
      <c r="D1678" s="165"/>
      <c r="E1678" s="166">
        <v>140.34</v>
      </c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57"/>
      <c r="Y1678" s="147"/>
      <c r="Z1678" s="147"/>
      <c r="AA1678" s="147"/>
      <c r="AB1678" s="147"/>
      <c r="AC1678" s="147"/>
      <c r="AD1678" s="147"/>
      <c r="AE1678" s="147"/>
      <c r="AF1678" s="147"/>
      <c r="AG1678" s="147" t="s">
        <v>199</v>
      </c>
      <c r="AH1678" s="147">
        <v>1</v>
      </c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1" x14ac:dyDescent="0.25">
      <c r="A1679" s="174">
        <v>245</v>
      </c>
      <c r="B1679" s="175" t="s">
        <v>1350</v>
      </c>
      <c r="C1679" s="189" t="s">
        <v>1351</v>
      </c>
      <c r="D1679" s="176" t="s">
        <v>194</v>
      </c>
      <c r="E1679" s="177">
        <v>166.86005</v>
      </c>
      <c r="F1679" s="178"/>
      <c r="G1679" s="179">
        <f>ROUND(E1679*F1679,2)</f>
        <v>0</v>
      </c>
      <c r="H1679" s="158"/>
      <c r="I1679" s="157">
        <f>ROUND(E1679*H1679,2)</f>
        <v>0</v>
      </c>
      <c r="J1679" s="158"/>
      <c r="K1679" s="157">
        <f>ROUND(E1679*J1679,2)</f>
        <v>0</v>
      </c>
      <c r="L1679" s="157">
        <v>21</v>
      </c>
      <c r="M1679" s="157">
        <f>G1679*(1+L1679/100)</f>
        <v>0</v>
      </c>
      <c r="N1679" s="157">
        <v>0</v>
      </c>
      <c r="O1679" s="157">
        <f>ROUND(E1679*N1679,2)</f>
        <v>0</v>
      </c>
      <c r="P1679" s="157">
        <v>0.21</v>
      </c>
      <c r="Q1679" s="157">
        <f>ROUND(E1679*P1679,2)</f>
        <v>35.04</v>
      </c>
      <c r="R1679" s="157"/>
      <c r="S1679" s="157" t="s">
        <v>195</v>
      </c>
      <c r="T1679" s="157" t="s">
        <v>195</v>
      </c>
      <c r="U1679" s="157">
        <v>0.77</v>
      </c>
      <c r="V1679" s="157">
        <f>ROUND(E1679*U1679,2)</f>
        <v>128.47999999999999</v>
      </c>
      <c r="W1679" s="157"/>
      <c r="X1679" s="157" t="s">
        <v>196</v>
      </c>
      <c r="Y1679" s="147"/>
      <c r="Z1679" s="147"/>
      <c r="AA1679" s="147"/>
      <c r="AB1679" s="147"/>
      <c r="AC1679" s="147"/>
      <c r="AD1679" s="147"/>
      <c r="AE1679" s="147"/>
      <c r="AF1679" s="147"/>
      <c r="AG1679" s="147" t="s">
        <v>197</v>
      </c>
      <c r="AH1679" s="147"/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ht="20.399999999999999" outlineLevel="1" x14ac:dyDescent="0.25">
      <c r="A1680" s="154"/>
      <c r="B1680" s="155"/>
      <c r="C1680" s="190" t="s">
        <v>1352</v>
      </c>
      <c r="D1680" s="159"/>
      <c r="E1680" s="160">
        <v>166.86005</v>
      </c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57"/>
      <c r="Y1680" s="147"/>
      <c r="Z1680" s="147"/>
      <c r="AA1680" s="147"/>
      <c r="AB1680" s="147"/>
      <c r="AC1680" s="147"/>
      <c r="AD1680" s="147"/>
      <c r="AE1680" s="147"/>
      <c r="AF1680" s="147"/>
      <c r="AG1680" s="147" t="s">
        <v>199</v>
      </c>
      <c r="AH1680" s="147">
        <v>0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1" x14ac:dyDescent="0.25">
      <c r="A1681" s="174">
        <v>246</v>
      </c>
      <c r="B1681" s="175" t="s">
        <v>1353</v>
      </c>
      <c r="C1681" s="189" t="s">
        <v>1354</v>
      </c>
      <c r="D1681" s="176" t="s">
        <v>206</v>
      </c>
      <c r="E1681" s="177">
        <v>21.54532</v>
      </c>
      <c r="F1681" s="178"/>
      <c r="G1681" s="179">
        <f>ROUND(E1681*F1681,2)</f>
        <v>0</v>
      </c>
      <c r="H1681" s="158"/>
      <c r="I1681" s="157">
        <f>ROUND(E1681*H1681,2)</f>
        <v>0</v>
      </c>
      <c r="J1681" s="158"/>
      <c r="K1681" s="157">
        <f>ROUND(E1681*J1681,2)</f>
        <v>0</v>
      </c>
      <c r="L1681" s="157">
        <v>21</v>
      </c>
      <c r="M1681" s="157">
        <f>G1681*(1+L1681/100)</f>
        <v>0</v>
      </c>
      <c r="N1681" s="157">
        <v>0.02</v>
      </c>
      <c r="O1681" s="157">
        <f>ROUND(E1681*N1681,2)</f>
        <v>0.43</v>
      </c>
      <c r="P1681" s="157">
        <v>0</v>
      </c>
      <c r="Q1681" s="157">
        <f>ROUND(E1681*P1681,2)</f>
        <v>0</v>
      </c>
      <c r="R1681" s="157" t="s">
        <v>226</v>
      </c>
      <c r="S1681" s="157" t="s">
        <v>195</v>
      </c>
      <c r="T1681" s="157" t="s">
        <v>195</v>
      </c>
      <c r="U1681" s="157">
        <v>0</v>
      </c>
      <c r="V1681" s="157">
        <f>ROUND(E1681*U1681,2)</f>
        <v>0</v>
      </c>
      <c r="W1681" s="157"/>
      <c r="X1681" s="157" t="s">
        <v>227</v>
      </c>
      <c r="Y1681" s="147"/>
      <c r="Z1681" s="147"/>
      <c r="AA1681" s="147"/>
      <c r="AB1681" s="147"/>
      <c r="AC1681" s="147"/>
      <c r="AD1681" s="147"/>
      <c r="AE1681" s="147"/>
      <c r="AF1681" s="147"/>
      <c r="AG1681" s="147" t="s">
        <v>228</v>
      </c>
      <c r="AH1681" s="147"/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1" x14ac:dyDescent="0.25">
      <c r="A1682" s="154"/>
      <c r="B1682" s="155"/>
      <c r="C1682" s="191" t="s">
        <v>284</v>
      </c>
      <c r="D1682" s="161"/>
      <c r="E1682" s="162"/>
      <c r="F1682" s="157"/>
      <c r="G1682" s="157"/>
      <c r="H1682" s="157"/>
      <c r="I1682" s="157"/>
      <c r="J1682" s="157"/>
      <c r="K1682" s="157"/>
      <c r="L1682" s="157"/>
      <c r="M1682" s="157"/>
      <c r="N1682" s="157"/>
      <c r="O1682" s="157"/>
      <c r="P1682" s="157"/>
      <c r="Q1682" s="157"/>
      <c r="R1682" s="157"/>
      <c r="S1682" s="157"/>
      <c r="T1682" s="157"/>
      <c r="U1682" s="157"/>
      <c r="V1682" s="157"/>
      <c r="W1682" s="157"/>
      <c r="X1682" s="157"/>
      <c r="Y1682" s="147"/>
      <c r="Z1682" s="147"/>
      <c r="AA1682" s="147"/>
      <c r="AB1682" s="147"/>
      <c r="AC1682" s="147"/>
      <c r="AD1682" s="147"/>
      <c r="AE1682" s="147"/>
      <c r="AF1682" s="147"/>
      <c r="AG1682" s="147" t="s">
        <v>199</v>
      </c>
      <c r="AH1682" s="147"/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ht="20.399999999999999" outlineLevel="1" x14ac:dyDescent="0.25">
      <c r="A1683" s="154"/>
      <c r="B1683" s="155"/>
      <c r="C1683" s="192" t="s">
        <v>445</v>
      </c>
      <c r="D1683" s="161"/>
      <c r="E1683" s="162">
        <v>3.04</v>
      </c>
      <c r="F1683" s="157"/>
      <c r="G1683" s="157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57"/>
      <c r="Y1683" s="147"/>
      <c r="Z1683" s="147"/>
      <c r="AA1683" s="147"/>
      <c r="AB1683" s="147"/>
      <c r="AC1683" s="147"/>
      <c r="AD1683" s="147"/>
      <c r="AE1683" s="147"/>
      <c r="AF1683" s="147"/>
      <c r="AG1683" s="147" t="s">
        <v>199</v>
      </c>
      <c r="AH1683" s="147">
        <v>2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ht="20.399999999999999" outlineLevel="1" x14ac:dyDescent="0.25">
      <c r="A1684" s="154"/>
      <c r="B1684" s="155"/>
      <c r="C1684" s="192" t="s">
        <v>446</v>
      </c>
      <c r="D1684" s="161"/>
      <c r="E1684" s="162">
        <v>4.55</v>
      </c>
      <c r="F1684" s="157"/>
      <c r="G1684" s="157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57"/>
      <c r="Y1684" s="147"/>
      <c r="Z1684" s="147"/>
      <c r="AA1684" s="147"/>
      <c r="AB1684" s="147"/>
      <c r="AC1684" s="147"/>
      <c r="AD1684" s="147"/>
      <c r="AE1684" s="147"/>
      <c r="AF1684" s="147"/>
      <c r="AG1684" s="147" t="s">
        <v>199</v>
      </c>
      <c r="AH1684" s="147">
        <v>2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1" x14ac:dyDescent="0.25">
      <c r="A1685" s="154"/>
      <c r="B1685" s="155"/>
      <c r="C1685" s="193" t="s">
        <v>293</v>
      </c>
      <c r="D1685" s="163"/>
      <c r="E1685" s="164">
        <v>7.59</v>
      </c>
      <c r="F1685" s="157"/>
      <c r="G1685" s="157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57"/>
      <c r="Y1685" s="147"/>
      <c r="Z1685" s="147"/>
      <c r="AA1685" s="147"/>
      <c r="AB1685" s="147"/>
      <c r="AC1685" s="147"/>
      <c r="AD1685" s="147"/>
      <c r="AE1685" s="147"/>
      <c r="AF1685" s="147"/>
      <c r="AG1685" s="147" t="s">
        <v>199</v>
      </c>
      <c r="AH1685" s="147">
        <v>3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1" x14ac:dyDescent="0.25">
      <c r="A1686" s="154"/>
      <c r="B1686" s="155"/>
      <c r="C1686" s="191" t="s">
        <v>294</v>
      </c>
      <c r="D1686" s="161"/>
      <c r="E1686" s="162"/>
      <c r="F1686" s="157"/>
      <c r="G1686" s="157"/>
      <c r="H1686" s="157"/>
      <c r="I1686" s="157"/>
      <c r="J1686" s="157"/>
      <c r="K1686" s="157"/>
      <c r="L1686" s="157"/>
      <c r="M1686" s="157"/>
      <c r="N1686" s="157"/>
      <c r="O1686" s="157"/>
      <c r="P1686" s="157"/>
      <c r="Q1686" s="157"/>
      <c r="R1686" s="157"/>
      <c r="S1686" s="157"/>
      <c r="T1686" s="157"/>
      <c r="U1686" s="157"/>
      <c r="V1686" s="157"/>
      <c r="W1686" s="157"/>
      <c r="X1686" s="157"/>
      <c r="Y1686" s="147"/>
      <c r="Z1686" s="147"/>
      <c r="AA1686" s="147"/>
      <c r="AB1686" s="147"/>
      <c r="AC1686" s="147"/>
      <c r="AD1686" s="147"/>
      <c r="AE1686" s="147"/>
      <c r="AF1686" s="147"/>
      <c r="AG1686" s="147" t="s">
        <v>199</v>
      </c>
      <c r="AH1686" s="147"/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1" x14ac:dyDescent="0.25">
      <c r="A1687" s="154"/>
      <c r="B1687" s="155"/>
      <c r="C1687" s="190" t="s">
        <v>1355</v>
      </c>
      <c r="D1687" s="159"/>
      <c r="E1687" s="160">
        <v>0.31878000000000001</v>
      </c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57"/>
      <c r="Y1687" s="147"/>
      <c r="Z1687" s="147"/>
      <c r="AA1687" s="147"/>
      <c r="AB1687" s="147"/>
      <c r="AC1687" s="147"/>
      <c r="AD1687" s="147"/>
      <c r="AE1687" s="147"/>
      <c r="AF1687" s="147"/>
      <c r="AG1687" s="147" t="s">
        <v>199</v>
      </c>
      <c r="AH1687" s="147">
        <v>0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1" x14ac:dyDescent="0.25">
      <c r="A1688" s="154"/>
      <c r="B1688" s="155"/>
      <c r="C1688" s="191" t="s">
        <v>284</v>
      </c>
      <c r="D1688" s="161"/>
      <c r="E1688" s="162"/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57"/>
      <c r="Y1688" s="147"/>
      <c r="Z1688" s="147"/>
      <c r="AA1688" s="147"/>
      <c r="AB1688" s="147"/>
      <c r="AC1688" s="147"/>
      <c r="AD1688" s="147"/>
      <c r="AE1688" s="147"/>
      <c r="AF1688" s="147"/>
      <c r="AG1688" s="147" t="s">
        <v>199</v>
      </c>
      <c r="AH1688" s="147"/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1" x14ac:dyDescent="0.25">
      <c r="A1689" s="154"/>
      <c r="B1689" s="155"/>
      <c r="C1689" s="192" t="s">
        <v>1356</v>
      </c>
      <c r="D1689" s="161"/>
      <c r="E1689" s="162">
        <v>162.80000000000001</v>
      </c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57"/>
      <c r="Y1689" s="147"/>
      <c r="Z1689" s="147"/>
      <c r="AA1689" s="147"/>
      <c r="AB1689" s="147"/>
      <c r="AC1689" s="147"/>
      <c r="AD1689" s="147"/>
      <c r="AE1689" s="147"/>
      <c r="AF1689" s="147"/>
      <c r="AG1689" s="147" t="s">
        <v>199</v>
      </c>
      <c r="AH1689" s="147">
        <v>2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1" x14ac:dyDescent="0.25">
      <c r="A1690" s="154"/>
      <c r="B1690" s="155"/>
      <c r="C1690" s="192" t="s">
        <v>1357</v>
      </c>
      <c r="D1690" s="161"/>
      <c r="E1690" s="162">
        <v>7.4</v>
      </c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47"/>
      <c r="Z1690" s="147"/>
      <c r="AA1690" s="147"/>
      <c r="AB1690" s="147"/>
      <c r="AC1690" s="147"/>
      <c r="AD1690" s="147"/>
      <c r="AE1690" s="147"/>
      <c r="AF1690" s="147"/>
      <c r="AG1690" s="147" t="s">
        <v>199</v>
      </c>
      <c r="AH1690" s="147">
        <v>2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1" x14ac:dyDescent="0.25">
      <c r="A1691" s="154"/>
      <c r="B1691" s="155"/>
      <c r="C1691" s="193" t="s">
        <v>293</v>
      </c>
      <c r="D1691" s="163"/>
      <c r="E1691" s="164">
        <v>170.2</v>
      </c>
      <c r="F1691" s="157"/>
      <c r="G1691" s="157"/>
      <c r="H1691" s="157"/>
      <c r="I1691" s="157"/>
      <c r="J1691" s="157"/>
      <c r="K1691" s="157"/>
      <c r="L1691" s="157"/>
      <c r="M1691" s="157"/>
      <c r="N1691" s="157"/>
      <c r="O1691" s="157"/>
      <c r="P1691" s="157"/>
      <c r="Q1691" s="157"/>
      <c r="R1691" s="157"/>
      <c r="S1691" s="157"/>
      <c r="T1691" s="157"/>
      <c r="U1691" s="157"/>
      <c r="V1691" s="157"/>
      <c r="W1691" s="157"/>
      <c r="X1691" s="157"/>
      <c r="Y1691" s="147"/>
      <c r="Z1691" s="147"/>
      <c r="AA1691" s="147"/>
      <c r="AB1691" s="147"/>
      <c r="AC1691" s="147"/>
      <c r="AD1691" s="147"/>
      <c r="AE1691" s="147"/>
      <c r="AF1691" s="147"/>
      <c r="AG1691" s="147" t="s">
        <v>199</v>
      </c>
      <c r="AH1691" s="147">
        <v>3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1" x14ac:dyDescent="0.25">
      <c r="A1692" s="154"/>
      <c r="B1692" s="155"/>
      <c r="C1692" s="191" t="s">
        <v>294</v>
      </c>
      <c r="D1692" s="161"/>
      <c r="E1692" s="162"/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57"/>
      <c r="Y1692" s="147"/>
      <c r="Z1692" s="147"/>
      <c r="AA1692" s="147"/>
      <c r="AB1692" s="147"/>
      <c r="AC1692" s="147"/>
      <c r="AD1692" s="147"/>
      <c r="AE1692" s="147"/>
      <c r="AF1692" s="147"/>
      <c r="AG1692" s="147" t="s">
        <v>199</v>
      </c>
      <c r="AH1692" s="147"/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1" x14ac:dyDescent="0.25">
      <c r="A1693" s="154"/>
      <c r="B1693" s="155"/>
      <c r="C1693" s="190" t="s">
        <v>1358</v>
      </c>
      <c r="D1693" s="159"/>
      <c r="E1693" s="160">
        <v>17.870999999999999</v>
      </c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57"/>
      <c r="Y1693" s="147"/>
      <c r="Z1693" s="147"/>
      <c r="AA1693" s="147"/>
      <c r="AB1693" s="147"/>
      <c r="AC1693" s="147"/>
      <c r="AD1693" s="147"/>
      <c r="AE1693" s="147"/>
      <c r="AF1693" s="147"/>
      <c r="AG1693" s="147" t="s">
        <v>199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1" x14ac:dyDescent="0.25">
      <c r="A1694" s="154"/>
      <c r="B1694" s="155"/>
      <c r="C1694" s="191" t="s">
        <v>284</v>
      </c>
      <c r="D1694" s="161"/>
      <c r="E1694" s="162"/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57"/>
      <c r="Y1694" s="147"/>
      <c r="Z1694" s="147"/>
      <c r="AA1694" s="147"/>
      <c r="AB1694" s="147"/>
      <c r="AC1694" s="147"/>
      <c r="AD1694" s="147"/>
      <c r="AE1694" s="147"/>
      <c r="AF1694" s="147"/>
      <c r="AG1694" s="147" t="s">
        <v>199</v>
      </c>
      <c r="AH1694" s="147"/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1" x14ac:dyDescent="0.25">
      <c r="A1695" s="154"/>
      <c r="B1695" s="155"/>
      <c r="C1695" s="192" t="s">
        <v>1342</v>
      </c>
      <c r="D1695" s="161"/>
      <c r="E1695" s="162">
        <v>33.880000000000003</v>
      </c>
      <c r="F1695" s="157"/>
      <c r="G1695" s="157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57"/>
      <c r="Y1695" s="147"/>
      <c r="Z1695" s="147"/>
      <c r="AA1695" s="147"/>
      <c r="AB1695" s="147"/>
      <c r="AC1695" s="147"/>
      <c r="AD1695" s="147"/>
      <c r="AE1695" s="147"/>
      <c r="AF1695" s="147"/>
      <c r="AG1695" s="147" t="s">
        <v>199</v>
      </c>
      <c r="AH1695" s="147">
        <v>2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1" x14ac:dyDescent="0.25">
      <c r="A1696" s="154"/>
      <c r="B1696" s="155"/>
      <c r="C1696" s="192" t="s">
        <v>1343</v>
      </c>
      <c r="D1696" s="161"/>
      <c r="E1696" s="162">
        <v>8.73</v>
      </c>
      <c r="F1696" s="157"/>
      <c r="G1696" s="157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57"/>
      <c r="Y1696" s="147"/>
      <c r="Z1696" s="147"/>
      <c r="AA1696" s="147"/>
      <c r="AB1696" s="147"/>
      <c r="AC1696" s="147"/>
      <c r="AD1696" s="147"/>
      <c r="AE1696" s="147"/>
      <c r="AF1696" s="147"/>
      <c r="AG1696" s="147" t="s">
        <v>199</v>
      </c>
      <c r="AH1696" s="147">
        <v>2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1" x14ac:dyDescent="0.25">
      <c r="A1697" s="154"/>
      <c r="B1697" s="155"/>
      <c r="C1697" s="193" t="s">
        <v>293</v>
      </c>
      <c r="D1697" s="163"/>
      <c r="E1697" s="164">
        <v>42.61</v>
      </c>
      <c r="F1697" s="157"/>
      <c r="G1697" s="157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57"/>
      <c r="Y1697" s="147"/>
      <c r="Z1697" s="147"/>
      <c r="AA1697" s="147"/>
      <c r="AB1697" s="147"/>
      <c r="AC1697" s="147"/>
      <c r="AD1697" s="147"/>
      <c r="AE1697" s="147"/>
      <c r="AF1697" s="147"/>
      <c r="AG1697" s="147" t="s">
        <v>199</v>
      </c>
      <c r="AH1697" s="147">
        <v>3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1" x14ac:dyDescent="0.25">
      <c r="A1698" s="154"/>
      <c r="B1698" s="155"/>
      <c r="C1698" s="191" t="s">
        <v>294</v>
      </c>
      <c r="D1698" s="161"/>
      <c r="E1698" s="162"/>
      <c r="F1698" s="157"/>
      <c r="G1698" s="157"/>
      <c r="H1698" s="157"/>
      <c r="I1698" s="157"/>
      <c r="J1698" s="157"/>
      <c r="K1698" s="157"/>
      <c r="L1698" s="157"/>
      <c r="M1698" s="157"/>
      <c r="N1698" s="157"/>
      <c r="O1698" s="157"/>
      <c r="P1698" s="157"/>
      <c r="Q1698" s="157"/>
      <c r="R1698" s="157"/>
      <c r="S1698" s="157"/>
      <c r="T1698" s="157"/>
      <c r="U1698" s="157"/>
      <c r="V1698" s="157"/>
      <c r="W1698" s="157"/>
      <c r="X1698" s="157"/>
      <c r="Y1698" s="147"/>
      <c r="Z1698" s="147"/>
      <c r="AA1698" s="147"/>
      <c r="AB1698" s="147"/>
      <c r="AC1698" s="147"/>
      <c r="AD1698" s="147"/>
      <c r="AE1698" s="147"/>
      <c r="AF1698" s="147"/>
      <c r="AG1698" s="147" t="s">
        <v>199</v>
      </c>
      <c r="AH1698" s="147"/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1" x14ac:dyDescent="0.25">
      <c r="A1699" s="154"/>
      <c r="B1699" s="155"/>
      <c r="C1699" s="190" t="s">
        <v>1359</v>
      </c>
      <c r="D1699" s="159"/>
      <c r="E1699" s="160">
        <v>3.35554</v>
      </c>
      <c r="F1699" s="157"/>
      <c r="G1699" s="157"/>
      <c r="H1699" s="157"/>
      <c r="I1699" s="157"/>
      <c r="J1699" s="157"/>
      <c r="K1699" s="157"/>
      <c r="L1699" s="157"/>
      <c r="M1699" s="157"/>
      <c r="N1699" s="157"/>
      <c r="O1699" s="157"/>
      <c r="P1699" s="157"/>
      <c r="Q1699" s="157"/>
      <c r="R1699" s="157"/>
      <c r="S1699" s="157"/>
      <c r="T1699" s="157"/>
      <c r="U1699" s="157"/>
      <c r="V1699" s="157"/>
      <c r="W1699" s="157"/>
      <c r="X1699" s="157"/>
      <c r="Y1699" s="147"/>
      <c r="Z1699" s="147"/>
      <c r="AA1699" s="147"/>
      <c r="AB1699" s="147"/>
      <c r="AC1699" s="147"/>
      <c r="AD1699" s="147"/>
      <c r="AE1699" s="147"/>
      <c r="AF1699" s="147"/>
      <c r="AG1699" s="147" t="s">
        <v>199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1" x14ac:dyDescent="0.25">
      <c r="A1700" s="174">
        <v>247</v>
      </c>
      <c r="B1700" s="175" t="s">
        <v>1360</v>
      </c>
      <c r="C1700" s="189" t="s">
        <v>1361</v>
      </c>
      <c r="D1700" s="176" t="s">
        <v>206</v>
      </c>
      <c r="E1700" s="177">
        <v>28.593599999999999</v>
      </c>
      <c r="F1700" s="178"/>
      <c r="G1700" s="179">
        <f>ROUND(E1700*F1700,2)</f>
        <v>0</v>
      </c>
      <c r="H1700" s="158"/>
      <c r="I1700" s="157">
        <f>ROUND(E1700*H1700,2)</f>
        <v>0</v>
      </c>
      <c r="J1700" s="158"/>
      <c r="K1700" s="157">
        <f>ROUND(E1700*J1700,2)</f>
        <v>0</v>
      </c>
      <c r="L1700" s="157">
        <v>21</v>
      </c>
      <c r="M1700" s="157">
        <f>G1700*(1+L1700/100)</f>
        <v>0</v>
      </c>
      <c r="N1700" s="157">
        <v>0.02</v>
      </c>
      <c r="O1700" s="157">
        <f>ROUND(E1700*N1700,2)</f>
        <v>0.56999999999999995</v>
      </c>
      <c r="P1700" s="157">
        <v>0</v>
      </c>
      <c r="Q1700" s="157">
        <f>ROUND(E1700*P1700,2)</f>
        <v>0</v>
      </c>
      <c r="R1700" s="157" t="s">
        <v>226</v>
      </c>
      <c r="S1700" s="157" t="s">
        <v>195</v>
      </c>
      <c r="T1700" s="157" t="s">
        <v>195</v>
      </c>
      <c r="U1700" s="157">
        <v>0</v>
      </c>
      <c r="V1700" s="157">
        <f>ROUND(E1700*U1700,2)</f>
        <v>0</v>
      </c>
      <c r="W1700" s="157"/>
      <c r="X1700" s="157" t="s">
        <v>227</v>
      </c>
      <c r="Y1700" s="147"/>
      <c r="Z1700" s="147"/>
      <c r="AA1700" s="147"/>
      <c r="AB1700" s="147"/>
      <c r="AC1700" s="147"/>
      <c r="AD1700" s="147"/>
      <c r="AE1700" s="147"/>
      <c r="AF1700" s="147"/>
      <c r="AG1700" s="147" t="s">
        <v>228</v>
      </c>
      <c r="AH1700" s="147"/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1" x14ac:dyDescent="0.25">
      <c r="A1701" s="154"/>
      <c r="B1701" s="155"/>
      <c r="C1701" s="191" t="s">
        <v>284</v>
      </c>
      <c r="D1701" s="161"/>
      <c r="E1701" s="162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57"/>
      <c r="Y1701" s="147"/>
      <c r="Z1701" s="147"/>
      <c r="AA1701" s="147"/>
      <c r="AB1701" s="147"/>
      <c r="AC1701" s="147"/>
      <c r="AD1701" s="147"/>
      <c r="AE1701" s="147"/>
      <c r="AF1701" s="147"/>
      <c r="AG1701" s="147" t="s">
        <v>199</v>
      </c>
      <c r="AH1701" s="147"/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1" x14ac:dyDescent="0.25">
      <c r="A1702" s="154"/>
      <c r="B1702" s="155"/>
      <c r="C1702" s="192" t="s">
        <v>1356</v>
      </c>
      <c r="D1702" s="161"/>
      <c r="E1702" s="162">
        <v>162.80000000000001</v>
      </c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57"/>
      <c r="Y1702" s="147"/>
      <c r="Z1702" s="147"/>
      <c r="AA1702" s="147"/>
      <c r="AB1702" s="147"/>
      <c r="AC1702" s="147"/>
      <c r="AD1702" s="147"/>
      <c r="AE1702" s="147"/>
      <c r="AF1702" s="147"/>
      <c r="AG1702" s="147" t="s">
        <v>199</v>
      </c>
      <c r="AH1702" s="147">
        <v>2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1" x14ac:dyDescent="0.25">
      <c r="A1703" s="154"/>
      <c r="B1703" s="155"/>
      <c r="C1703" s="192" t="s">
        <v>1357</v>
      </c>
      <c r="D1703" s="161"/>
      <c r="E1703" s="162">
        <v>7.4</v>
      </c>
      <c r="F1703" s="157"/>
      <c r="G1703" s="157"/>
      <c r="H1703" s="157"/>
      <c r="I1703" s="157"/>
      <c r="J1703" s="157"/>
      <c r="K1703" s="157"/>
      <c r="L1703" s="157"/>
      <c r="M1703" s="157"/>
      <c r="N1703" s="157"/>
      <c r="O1703" s="157"/>
      <c r="P1703" s="157"/>
      <c r="Q1703" s="157"/>
      <c r="R1703" s="157"/>
      <c r="S1703" s="157"/>
      <c r="T1703" s="157"/>
      <c r="U1703" s="157"/>
      <c r="V1703" s="157"/>
      <c r="W1703" s="157"/>
      <c r="X1703" s="157"/>
      <c r="Y1703" s="147"/>
      <c r="Z1703" s="147"/>
      <c r="AA1703" s="147"/>
      <c r="AB1703" s="147"/>
      <c r="AC1703" s="147"/>
      <c r="AD1703" s="147"/>
      <c r="AE1703" s="147"/>
      <c r="AF1703" s="147"/>
      <c r="AG1703" s="147" t="s">
        <v>199</v>
      </c>
      <c r="AH1703" s="147">
        <v>2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1" x14ac:dyDescent="0.25">
      <c r="A1704" s="154"/>
      <c r="B1704" s="155"/>
      <c r="C1704" s="193" t="s">
        <v>293</v>
      </c>
      <c r="D1704" s="163"/>
      <c r="E1704" s="164">
        <v>170.2</v>
      </c>
      <c r="F1704" s="157"/>
      <c r="G1704" s="157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57"/>
      <c r="Y1704" s="147"/>
      <c r="Z1704" s="147"/>
      <c r="AA1704" s="147"/>
      <c r="AB1704" s="147"/>
      <c r="AC1704" s="147"/>
      <c r="AD1704" s="147"/>
      <c r="AE1704" s="147"/>
      <c r="AF1704" s="147"/>
      <c r="AG1704" s="147" t="s">
        <v>199</v>
      </c>
      <c r="AH1704" s="147">
        <v>3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1" x14ac:dyDescent="0.25">
      <c r="A1705" s="154"/>
      <c r="B1705" s="155"/>
      <c r="C1705" s="191" t="s">
        <v>294</v>
      </c>
      <c r="D1705" s="161"/>
      <c r="E1705" s="162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57"/>
      <c r="Y1705" s="147"/>
      <c r="Z1705" s="147"/>
      <c r="AA1705" s="147"/>
      <c r="AB1705" s="147"/>
      <c r="AC1705" s="147"/>
      <c r="AD1705" s="147"/>
      <c r="AE1705" s="147"/>
      <c r="AF1705" s="147"/>
      <c r="AG1705" s="147" t="s">
        <v>199</v>
      </c>
      <c r="AH1705" s="147"/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1" x14ac:dyDescent="0.25">
      <c r="A1706" s="154"/>
      <c r="B1706" s="155"/>
      <c r="C1706" s="190" t="s">
        <v>1362</v>
      </c>
      <c r="D1706" s="159"/>
      <c r="E1706" s="160">
        <v>28.593599999999999</v>
      </c>
      <c r="F1706" s="157"/>
      <c r="G1706" s="157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57"/>
      <c r="Y1706" s="147"/>
      <c r="Z1706" s="147"/>
      <c r="AA1706" s="147"/>
      <c r="AB1706" s="147"/>
      <c r="AC1706" s="147"/>
      <c r="AD1706" s="147"/>
      <c r="AE1706" s="147"/>
      <c r="AF1706" s="147"/>
      <c r="AG1706" s="147" t="s">
        <v>199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ht="20.399999999999999" outlineLevel="1" x14ac:dyDescent="0.25">
      <c r="A1707" s="174">
        <v>248</v>
      </c>
      <c r="B1707" s="175" t="s">
        <v>1363</v>
      </c>
      <c r="C1707" s="189" t="s">
        <v>1364</v>
      </c>
      <c r="D1707" s="176" t="s">
        <v>194</v>
      </c>
      <c r="E1707" s="177">
        <v>66.716999999999999</v>
      </c>
      <c r="F1707" s="178"/>
      <c r="G1707" s="179">
        <f>ROUND(E1707*F1707,2)</f>
        <v>0</v>
      </c>
      <c r="H1707" s="158"/>
      <c r="I1707" s="157">
        <f>ROUND(E1707*H1707,2)</f>
        <v>0</v>
      </c>
      <c r="J1707" s="158"/>
      <c r="K1707" s="157">
        <f>ROUND(E1707*J1707,2)</f>
        <v>0</v>
      </c>
      <c r="L1707" s="157">
        <v>21</v>
      </c>
      <c r="M1707" s="157">
        <f>G1707*(1+L1707/100)</f>
        <v>0</v>
      </c>
      <c r="N1707" s="157">
        <v>7.6999999999999996E-4</v>
      </c>
      <c r="O1707" s="157">
        <f>ROUND(E1707*N1707,2)</f>
        <v>0.05</v>
      </c>
      <c r="P1707" s="157">
        <v>0</v>
      </c>
      <c r="Q1707" s="157">
        <f>ROUND(E1707*P1707,2)</f>
        <v>0</v>
      </c>
      <c r="R1707" s="157" t="s">
        <v>226</v>
      </c>
      <c r="S1707" s="157" t="s">
        <v>195</v>
      </c>
      <c r="T1707" s="157" t="s">
        <v>195</v>
      </c>
      <c r="U1707" s="157">
        <v>0</v>
      </c>
      <c r="V1707" s="157">
        <f>ROUND(E1707*U1707,2)</f>
        <v>0</v>
      </c>
      <c r="W1707" s="157"/>
      <c r="X1707" s="157" t="s">
        <v>227</v>
      </c>
      <c r="Y1707" s="147"/>
      <c r="Z1707" s="147"/>
      <c r="AA1707" s="147"/>
      <c r="AB1707" s="147"/>
      <c r="AC1707" s="147"/>
      <c r="AD1707" s="147"/>
      <c r="AE1707" s="147"/>
      <c r="AF1707" s="147"/>
      <c r="AG1707" s="147" t="s">
        <v>228</v>
      </c>
      <c r="AH1707" s="147"/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1" x14ac:dyDescent="0.25">
      <c r="A1708" s="154"/>
      <c r="B1708" s="155"/>
      <c r="C1708" s="191" t="s">
        <v>284</v>
      </c>
      <c r="D1708" s="161"/>
      <c r="E1708" s="162"/>
      <c r="F1708" s="157"/>
      <c r="G1708" s="157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57"/>
      <c r="Y1708" s="147"/>
      <c r="Z1708" s="147"/>
      <c r="AA1708" s="147"/>
      <c r="AB1708" s="147"/>
      <c r="AC1708" s="147"/>
      <c r="AD1708" s="147"/>
      <c r="AE1708" s="147"/>
      <c r="AF1708" s="147"/>
      <c r="AG1708" s="147" t="s">
        <v>199</v>
      </c>
      <c r="AH1708" s="147"/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1" x14ac:dyDescent="0.25">
      <c r="A1709" s="154"/>
      <c r="B1709" s="155"/>
      <c r="C1709" s="192" t="s">
        <v>1027</v>
      </c>
      <c r="D1709" s="161"/>
      <c r="E1709" s="162">
        <v>15.75</v>
      </c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57"/>
      <c r="Y1709" s="147"/>
      <c r="Z1709" s="147"/>
      <c r="AA1709" s="147"/>
      <c r="AB1709" s="147"/>
      <c r="AC1709" s="147"/>
      <c r="AD1709" s="147"/>
      <c r="AE1709" s="147"/>
      <c r="AF1709" s="147"/>
      <c r="AG1709" s="147" t="s">
        <v>199</v>
      </c>
      <c r="AH1709" s="147">
        <v>2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ht="20.399999999999999" outlineLevel="1" x14ac:dyDescent="0.25">
      <c r="A1710" s="154"/>
      <c r="B1710" s="155"/>
      <c r="C1710" s="192" t="s">
        <v>1028</v>
      </c>
      <c r="D1710" s="161"/>
      <c r="E1710" s="162">
        <v>47.79</v>
      </c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57"/>
      <c r="Y1710" s="147"/>
      <c r="Z1710" s="147"/>
      <c r="AA1710" s="147"/>
      <c r="AB1710" s="147"/>
      <c r="AC1710" s="147"/>
      <c r="AD1710" s="147"/>
      <c r="AE1710" s="147"/>
      <c r="AF1710" s="147"/>
      <c r="AG1710" s="147" t="s">
        <v>199</v>
      </c>
      <c r="AH1710" s="147">
        <v>2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1" x14ac:dyDescent="0.25">
      <c r="A1711" s="154"/>
      <c r="B1711" s="155"/>
      <c r="C1711" s="193" t="s">
        <v>293</v>
      </c>
      <c r="D1711" s="163"/>
      <c r="E1711" s="164">
        <v>63.54</v>
      </c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57"/>
      <c r="Y1711" s="147"/>
      <c r="Z1711" s="147"/>
      <c r="AA1711" s="147"/>
      <c r="AB1711" s="147"/>
      <c r="AC1711" s="147"/>
      <c r="AD1711" s="147"/>
      <c r="AE1711" s="147"/>
      <c r="AF1711" s="147"/>
      <c r="AG1711" s="147" t="s">
        <v>199</v>
      </c>
      <c r="AH1711" s="147">
        <v>3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1" x14ac:dyDescent="0.25">
      <c r="A1712" s="154"/>
      <c r="B1712" s="155"/>
      <c r="C1712" s="191" t="s">
        <v>294</v>
      </c>
      <c r="D1712" s="161"/>
      <c r="E1712" s="162"/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57"/>
      <c r="Y1712" s="147"/>
      <c r="Z1712" s="147"/>
      <c r="AA1712" s="147"/>
      <c r="AB1712" s="147"/>
      <c r="AC1712" s="147"/>
      <c r="AD1712" s="147"/>
      <c r="AE1712" s="147"/>
      <c r="AF1712" s="147"/>
      <c r="AG1712" s="147" t="s">
        <v>199</v>
      </c>
      <c r="AH1712" s="147"/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1" x14ac:dyDescent="0.25">
      <c r="A1713" s="154"/>
      <c r="B1713" s="155"/>
      <c r="C1713" s="190" t="s">
        <v>1365</v>
      </c>
      <c r="D1713" s="159"/>
      <c r="E1713" s="160">
        <v>66.716999999999999</v>
      </c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57"/>
      <c r="Y1713" s="147"/>
      <c r="Z1713" s="147"/>
      <c r="AA1713" s="147"/>
      <c r="AB1713" s="147"/>
      <c r="AC1713" s="147"/>
      <c r="AD1713" s="147"/>
      <c r="AE1713" s="147"/>
      <c r="AF1713" s="147"/>
      <c r="AG1713" s="147" t="s">
        <v>199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ht="20.399999999999999" outlineLevel="1" x14ac:dyDescent="0.25">
      <c r="A1714" s="174">
        <v>249</v>
      </c>
      <c r="B1714" s="175" t="s">
        <v>1366</v>
      </c>
      <c r="C1714" s="189" t="s">
        <v>1367</v>
      </c>
      <c r="D1714" s="176" t="s">
        <v>194</v>
      </c>
      <c r="E1714" s="177">
        <v>32.558509999999998</v>
      </c>
      <c r="F1714" s="178"/>
      <c r="G1714" s="179">
        <f>ROUND(E1714*F1714,2)</f>
        <v>0</v>
      </c>
      <c r="H1714" s="158"/>
      <c r="I1714" s="157">
        <f>ROUND(E1714*H1714,2)</f>
        <v>0</v>
      </c>
      <c r="J1714" s="158"/>
      <c r="K1714" s="157">
        <f>ROUND(E1714*J1714,2)</f>
        <v>0</v>
      </c>
      <c r="L1714" s="157">
        <v>21</v>
      </c>
      <c r="M1714" s="157">
        <f>G1714*(1+L1714/100)</f>
        <v>0</v>
      </c>
      <c r="N1714" s="157">
        <v>2.64E-3</v>
      </c>
      <c r="O1714" s="157">
        <f>ROUND(E1714*N1714,2)</f>
        <v>0.09</v>
      </c>
      <c r="P1714" s="157">
        <v>0</v>
      </c>
      <c r="Q1714" s="157">
        <f>ROUND(E1714*P1714,2)</f>
        <v>0</v>
      </c>
      <c r="R1714" s="157" t="s">
        <v>226</v>
      </c>
      <c r="S1714" s="157" t="s">
        <v>195</v>
      </c>
      <c r="T1714" s="157" t="s">
        <v>195</v>
      </c>
      <c r="U1714" s="157">
        <v>0</v>
      </c>
      <c r="V1714" s="157">
        <f>ROUND(E1714*U1714,2)</f>
        <v>0</v>
      </c>
      <c r="W1714" s="157"/>
      <c r="X1714" s="157" t="s">
        <v>227</v>
      </c>
      <c r="Y1714" s="147"/>
      <c r="Z1714" s="147"/>
      <c r="AA1714" s="147"/>
      <c r="AB1714" s="147"/>
      <c r="AC1714" s="147"/>
      <c r="AD1714" s="147"/>
      <c r="AE1714" s="147"/>
      <c r="AF1714" s="147"/>
      <c r="AG1714" s="147" t="s">
        <v>228</v>
      </c>
      <c r="AH1714" s="147"/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1" x14ac:dyDescent="0.25">
      <c r="A1715" s="154"/>
      <c r="B1715" s="155"/>
      <c r="C1715" s="191" t="s">
        <v>284</v>
      </c>
      <c r="D1715" s="161"/>
      <c r="E1715" s="162"/>
      <c r="F1715" s="157"/>
      <c r="G1715" s="157"/>
      <c r="H1715" s="157"/>
      <c r="I1715" s="157"/>
      <c r="J1715" s="157"/>
      <c r="K1715" s="157"/>
      <c r="L1715" s="157"/>
      <c r="M1715" s="157"/>
      <c r="N1715" s="157"/>
      <c r="O1715" s="157"/>
      <c r="P1715" s="157"/>
      <c r="Q1715" s="157"/>
      <c r="R1715" s="157"/>
      <c r="S1715" s="157"/>
      <c r="T1715" s="157"/>
      <c r="U1715" s="157"/>
      <c r="V1715" s="157"/>
      <c r="W1715" s="157"/>
      <c r="X1715" s="157"/>
      <c r="Y1715" s="147"/>
      <c r="Z1715" s="147"/>
      <c r="AA1715" s="147"/>
      <c r="AB1715" s="147"/>
      <c r="AC1715" s="147"/>
      <c r="AD1715" s="147"/>
      <c r="AE1715" s="147"/>
      <c r="AF1715" s="147"/>
      <c r="AG1715" s="147" t="s">
        <v>199</v>
      </c>
      <c r="AH1715" s="147"/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1" x14ac:dyDescent="0.25">
      <c r="A1716" s="154"/>
      <c r="B1716" s="155"/>
      <c r="C1716" s="192" t="s">
        <v>1368</v>
      </c>
      <c r="D1716" s="161"/>
      <c r="E1716" s="162">
        <v>15.246</v>
      </c>
      <c r="F1716" s="157"/>
      <c r="G1716" s="157"/>
      <c r="H1716" s="157"/>
      <c r="I1716" s="157"/>
      <c r="J1716" s="157"/>
      <c r="K1716" s="157"/>
      <c r="L1716" s="157"/>
      <c r="M1716" s="157"/>
      <c r="N1716" s="157"/>
      <c r="O1716" s="157"/>
      <c r="P1716" s="157"/>
      <c r="Q1716" s="157"/>
      <c r="R1716" s="157"/>
      <c r="S1716" s="157"/>
      <c r="T1716" s="157"/>
      <c r="U1716" s="157"/>
      <c r="V1716" s="157"/>
      <c r="W1716" s="157"/>
      <c r="X1716" s="157"/>
      <c r="Y1716" s="147"/>
      <c r="Z1716" s="147"/>
      <c r="AA1716" s="147"/>
      <c r="AB1716" s="147"/>
      <c r="AC1716" s="147"/>
      <c r="AD1716" s="147"/>
      <c r="AE1716" s="147"/>
      <c r="AF1716" s="147"/>
      <c r="AG1716" s="147" t="s">
        <v>199</v>
      </c>
      <c r="AH1716" s="147">
        <v>2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1" x14ac:dyDescent="0.25">
      <c r="A1717" s="154"/>
      <c r="B1717" s="155"/>
      <c r="C1717" s="192" t="s">
        <v>1369</v>
      </c>
      <c r="D1717" s="161"/>
      <c r="E1717" s="162">
        <v>1.3095000000000001</v>
      </c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57"/>
      <c r="Y1717" s="147"/>
      <c r="Z1717" s="147"/>
      <c r="AA1717" s="147"/>
      <c r="AB1717" s="147"/>
      <c r="AC1717" s="147"/>
      <c r="AD1717" s="147"/>
      <c r="AE1717" s="147"/>
      <c r="AF1717" s="147"/>
      <c r="AG1717" s="147" t="s">
        <v>199</v>
      </c>
      <c r="AH1717" s="147">
        <v>2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1" x14ac:dyDescent="0.25">
      <c r="A1718" s="154"/>
      <c r="B1718" s="155"/>
      <c r="C1718" s="193" t="s">
        <v>293</v>
      </c>
      <c r="D1718" s="163"/>
      <c r="E1718" s="164">
        <v>16.555499999999999</v>
      </c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57"/>
      <c r="Y1718" s="147"/>
      <c r="Z1718" s="147"/>
      <c r="AA1718" s="147"/>
      <c r="AB1718" s="147"/>
      <c r="AC1718" s="147"/>
      <c r="AD1718" s="147"/>
      <c r="AE1718" s="147"/>
      <c r="AF1718" s="147"/>
      <c r="AG1718" s="147" t="s">
        <v>199</v>
      </c>
      <c r="AH1718" s="147">
        <v>3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1" x14ac:dyDescent="0.25">
      <c r="A1719" s="154"/>
      <c r="B1719" s="155"/>
      <c r="C1719" s="191" t="s">
        <v>294</v>
      </c>
      <c r="D1719" s="161"/>
      <c r="E1719" s="162"/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57"/>
      <c r="Y1719" s="147"/>
      <c r="Z1719" s="147"/>
      <c r="AA1719" s="147"/>
      <c r="AB1719" s="147"/>
      <c r="AC1719" s="147"/>
      <c r="AD1719" s="147"/>
      <c r="AE1719" s="147"/>
      <c r="AF1719" s="147"/>
      <c r="AG1719" s="147" t="s">
        <v>199</v>
      </c>
      <c r="AH1719" s="147"/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1" x14ac:dyDescent="0.25">
      <c r="A1720" s="154"/>
      <c r="B1720" s="155"/>
      <c r="C1720" s="190" t="s">
        <v>1370</v>
      </c>
      <c r="D1720" s="159"/>
      <c r="E1720" s="160">
        <v>19.038830000000001</v>
      </c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57"/>
      <c r="Y1720" s="147"/>
      <c r="Z1720" s="147"/>
      <c r="AA1720" s="147"/>
      <c r="AB1720" s="147"/>
      <c r="AC1720" s="147"/>
      <c r="AD1720" s="147"/>
      <c r="AE1720" s="147"/>
      <c r="AF1720" s="147"/>
      <c r="AG1720" s="147" t="s">
        <v>199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1" x14ac:dyDescent="0.25">
      <c r="A1721" s="154"/>
      <c r="B1721" s="155"/>
      <c r="C1721" s="191" t="s">
        <v>284</v>
      </c>
      <c r="D1721" s="161"/>
      <c r="E1721" s="162"/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57"/>
      <c r="Y1721" s="147"/>
      <c r="Z1721" s="147"/>
      <c r="AA1721" s="147"/>
      <c r="AB1721" s="147"/>
      <c r="AC1721" s="147"/>
      <c r="AD1721" s="147"/>
      <c r="AE1721" s="147"/>
      <c r="AF1721" s="147"/>
      <c r="AG1721" s="147" t="s">
        <v>199</v>
      </c>
      <c r="AH1721" s="147"/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1" x14ac:dyDescent="0.25">
      <c r="A1722" s="154"/>
      <c r="B1722" s="155"/>
      <c r="C1722" s="192" t="s">
        <v>1269</v>
      </c>
      <c r="D1722" s="161"/>
      <c r="E1722" s="162">
        <v>15.26</v>
      </c>
      <c r="F1722" s="157"/>
      <c r="G1722" s="157"/>
      <c r="H1722" s="157"/>
      <c r="I1722" s="157"/>
      <c r="J1722" s="157"/>
      <c r="K1722" s="157"/>
      <c r="L1722" s="157"/>
      <c r="M1722" s="157"/>
      <c r="N1722" s="157"/>
      <c r="O1722" s="157"/>
      <c r="P1722" s="157"/>
      <c r="Q1722" s="157"/>
      <c r="R1722" s="157"/>
      <c r="S1722" s="157"/>
      <c r="T1722" s="157"/>
      <c r="U1722" s="157"/>
      <c r="V1722" s="157"/>
      <c r="W1722" s="157"/>
      <c r="X1722" s="157"/>
      <c r="Y1722" s="147"/>
      <c r="Z1722" s="147"/>
      <c r="AA1722" s="147"/>
      <c r="AB1722" s="147"/>
      <c r="AC1722" s="147"/>
      <c r="AD1722" s="147"/>
      <c r="AE1722" s="147"/>
      <c r="AF1722" s="147"/>
      <c r="AG1722" s="147" t="s">
        <v>199</v>
      </c>
      <c r="AH1722" s="147">
        <v>2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1" x14ac:dyDescent="0.25">
      <c r="A1723" s="154"/>
      <c r="B1723" s="155"/>
      <c r="C1723" s="192" t="s">
        <v>1270</v>
      </c>
      <c r="D1723" s="161"/>
      <c r="E1723" s="162">
        <v>3.55</v>
      </c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57"/>
      <c r="Y1723" s="147"/>
      <c r="Z1723" s="147"/>
      <c r="AA1723" s="147"/>
      <c r="AB1723" s="147"/>
      <c r="AC1723" s="147"/>
      <c r="AD1723" s="147"/>
      <c r="AE1723" s="147"/>
      <c r="AF1723" s="147"/>
      <c r="AG1723" s="147" t="s">
        <v>199</v>
      </c>
      <c r="AH1723" s="147">
        <v>2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1" x14ac:dyDescent="0.25">
      <c r="A1724" s="154"/>
      <c r="B1724" s="155"/>
      <c r="C1724" s="193" t="s">
        <v>293</v>
      </c>
      <c r="D1724" s="163"/>
      <c r="E1724" s="164">
        <v>18.809999999999999</v>
      </c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57"/>
      <c r="Y1724" s="147"/>
      <c r="Z1724" s="147"/>
      <c r="AA1724" s="147"/>
      <c r="AB1724" s="147"/>
      <c r="AC1724" s="147"/>
      <c r="AD1724" s="147"/>
      <c r="AE1724" s="147"/>
      <c r="AF1724" s="147"/>
      <c r="AG1724" s="147" t="s">
        <v>199</v>
      </c>
      <c r="AH1724" s="147">
        <v>3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1" x14ac:dyDescent="0.25">
      <c r="A1725" s="154"/>
      <c r="B1725" s="155"/>
      <c r="C1725" s="191" t="s">
        <v>294</v>
      </c>
      <c r="D1725" s="161"/>
      <c r="E1725" s="162"/>
      <c r="F1725" s="157"/>
      <c r="G1725" s="157"/>
      <c r="H1725" s="157"/>
      <c r="I1725" s="157"/>
      <c r="J1725" s="157"/>
      <c r="K1725" s="157"/>
      <c r="L1725" s="157"/>
      <c r="M1725" s="157"/>
      <c r="N1725" s="157"/>
      <c r="O1725" s="157"/>
      <c r="P1725" s="157"/>
      <c r="Q1725" s="157"/>
      <c r="R1725" s="157"/>
      <c r="S1725" s="157"/>
      <c r="T1725" s="157"/>
      <c r="U1725" s="157"/>
      <c r="V1725" s="157"/>
      <c r="W1725" s="157"/>
      <c r="X1725" s="157"/>
      <c r="Y1725" s="147"/>
      <c r="Z1725" s="147"/>
      <c r="AA1725" s="147"/>
      <c r="AB1725" s="147"/>
      <c r="AC1725" s="147"/>
      <c r="AD1725" s="147"/>
      <c r="AE1725" s="147"/>
      <c r="AF1725" s="147"/>
      <c r="AG1725" s="147" t="s">
        <v>199</v>
      </c>
      <c r="AH1725" s="147"/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1" x14ac:dyDescent="0.25">
      <c r="A1726" s="154"/>
      <c r="B1726" s="155"/>
      <c r="C1726" s="190" t="s">
        <v>1371</v>
      </c>
      <c r="D1726" s="159"/>
      <c r="E1726" s="160">
        <v>13.519690000000001</v>
      </c>
      <c r="F1726" s="157"/>
      <c r="G1726" s="157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57"/>
      <c r="Y1726" s="147"/>
      <c r="Z1726" s="147"/>
      <c r="AA1726" s="147"/>
      <c r="AB1726" s="147"/>
      <c r="AC1726" s="147"/>
      <c r="AD1726" s="147"/>
      <c r="AE1726" s="147"/>
      <c r="AF1726" s="147"/>
      <c r="AG1726" s="147" t="s">
        <v>199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1" x14ac:dyDescent="0.25">
      <c r="A1727" s="154">
        <v>250</v>
      </c>
      <c r="B1727" s="155" t="s">
        <v>1372</v>
      </c>
      <c r="C1727" s="196" t="s">
        <v>1373</v>
      </c>
      <c r="D1727" s="156" t="s">
        <v>0</v>
      </c>
      <c r="E1727" s="186"/>
      <c r="F1727" s="158"/>
      <c r="G1727" s="157">
        <f>ROUND(E1727*F1727,2)</f>
        <v>0</v>
      </c>
      <c r="H1727" s="158"/>
      <c r="I1727" s="157">
        <f>ROUND(E1727*H1727,2)</f>
        <v>0</v>
      </c>
      <c r="J1727" s="158"/>
      <c r="K1727" s="157">
        <f>ROUND(E1727*J1727,2)</f>
        <v>0</v>
      </c>
      <c r="L1727" s="157">
        <v>21</v>
      </c>
      <c r="M1727" s="157">
        <f>G1727*(1+L1727/100)</f>
        <v>0</v>
      </c>
      <c r="N1727" s="157">
        <v>0</v>
      </c>
      <c r="O1727" s="157">
        <f>ROUND(E1727*N1727,2)</f>
        <v>0</v>
      </c>
      <c r="P1727" s="157">
        <v>0</v>
      </c>
      <c r="Q1727" s="157">
        <f>ROUND(E1727*P1727,2)</f>
        <v>0</v>
      </c>
      <c r="R1727" s="157"/>
      <c r="S1727" s="157" t="s">
        <v>195</v>
      </c>
      <c r="T1727" s="157" t="s">
        <v>195</v>
      </c>
      <c r="U1727" s="157">
        <v>0</v>
      </c>
      <c r="V1727" s="157">
        <f>ROUND(E1727*U1727,2)</f>
        <v>0</v>
      </c>
      <c r="W1727" s="157"/>
      <c r="X1727" s="157" t="s">
        <v>1170</v>
      </c>
      <c r="Y1727" s="147"/>
      <c r="Z1727" s="147"/>
      <c r="AA1727" s="147"/>
      <c r="AB1727" s="147"/>
      <c r="AC1727" s="147"/>
      <c r="AD1727" s="147"/>
      <c r="AE1727" s="147"/>
      <c r="AF1727" s="147"/>
      <c r="AG1727" s="147" t="s">
        <v>1171</v>
      </c>
      <c r="AH1727" s="147"/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x14ac:dyDescent="0.25">
      <c r="A1728" s="168" t="s">
        <v>190</v>
      </c>
      <c r="B1728" s="169" t="s">
        <v>106</v>
      </c>
      <c r="C1728" s="188" t="s">
        <v>107</v>
      </c>
      <c r="D1728" s="170"/>
      <c r="E1728" s="171"/>
      <c r="F1728" s="172"/>
      <c r="G1728" s="173">
        <f>SUMIF(AG1729:AG1737,"&lt;&gt;NOR",G1729:G1737)</f>
        <v>0</v>
      </c>
      <c r="H1728" s="167"/>
      <c r="I1728" s="167">
        <f>SUM(I1729:I1737)</f>
        <v>0</v>
      </c>
      <c r="J1728" s="167"/>
      <c r="K1728" s="167">
        <f>SUM(K1729:K1737)</f>
        <v>0</v>
      </c>
      <c r="L1728" s="167"/>
      <c r="M1728" s="167">
        <f>SUM(M1729:M1737)</f>
        <v>0</v>
      </c>
      <c r="N1728" s="167"/>
      <c r="O1728" s="167">
        <f>SUM(O1729:O1737)</f>
        <v>0</v>
      </c>
      <c r="P1728" s="167"/>
      <c r="Q1728" s="167">
        <f>SUM(Q1729:Q1737)</f>
        <v>0</v>
      </c>
      <c r="R1728" s="167"/>
      <c r="S1728" s="167"/>
      <c r="T1728" s="167"/>
      <c r="U1728" s="167"/>
      <c r="V1728" s="167">
        <f>SUM(V1729:V1737)</f>
        <v>1.4699999999999998</v>
      </c>
      <c r="W1728" s="167"/>
      <c r="X1728" s="167"/>
      <c r="AG1728" t="s">
        <v>191</v>
      </c>
    </row>
    <row r="1729" spans="1:60" outlineLevel="1" x14ac:dyDescent="0.25">
      <c r="A1729" s="174">
        <v>251</v>
      </c>
      <c r="B1729" s="175" t="s">
        <v>1374</v>
      </c>
      <c r="C1729" s="189" t="s">
        <v>1375</v>
      </c>
      <c r="D1729" s="176" t="s">
        <v>1376</v>
      </c>
      <c r="E1729" s="177">
        <v>1</v>
      </c>
      <c r="F1729" s="178"/>
      <c r="G1729" s="179">
        <f>ROUND(E1729*F1729,2)</f>
        <v>0</v>
      </c>
      <c r="H1729" s="158"/>
      <c r="I1729" s="157">
        <f>ROUND(E1729*H1729,2)</f>
        <v>0</v>
      </c>
      <c r="J1729" s="158"/>
      <c r="K1729" s="157">
        <f>ROUND(E1729*J1729,2)</f>
        <v>0</v>
      </c>
      <c r="L1729" s="157">
        <v>21</v>
      </c>
      <c r="M1729" s="157">
        <f>G1729*(1+L1729/100)</f>
        <v>0</v>
      </c>
      <c r="N1729" s="157">
        <v>1.6999999999999999E-3</v>
      </c>
      <c r="O1729" s="157">
        <f>ROUND(E1729*N1729,2)</f>
        <v>0</v>
      </c>
      <c r="P1729" s="157">
        <v>0</v>
      </c>
      <c r="Q1729" s="157">
        <f>ROUND(E1729*P1729,2)</f>
        <v>0</v>
      </c>
      <c r="R1729" s="157"/>
      <c r="S1729" s="157" t="s">
        <v>195</v>
      </c>
      <c r="T1729" s="157" t="s">
        <v>195</v>
      </c>
      <c r="U1729" s="157">
        <v>0.33</v>
      </c>
      <c r="V1729" s="157">
        <f>ROUND(E1729*U1729,2)</f>
        <v>0.33</v>
      </c>
      <c r="W1729" s="157"/>
      <c r="X1729" s="157" t="s">
        <v>196</v>
      </c>
      <c r="Y1729" s="147"/>
      <c r="Z1729" s="147"/>
      <c r="AA1729" s="147"/>
      <c r="AB1729" s="147"/>
      <c r="AC1729" s="147"/>
      <c r="AD1729" s="147"/>
      <c r="AE1729" s="147"/>
      <c r="AF1729" s="147"/>
      <c r="AG1729" s="147" t="s">
        <v>197</v>
      </c>
      <c r="AH1729" s="147"/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ht="20.399999999999999" outlineLevel="1" x14ac:dyDescent="0.25">
      <c r="A1730" s="154"/>
      <c r="B1730" s="155"/>
      <c r="C1730" s="190" t="s">
        <v>942</v>
      </c>
      <c r="D1730" s="159"/>
      <c r="E1730" s="160">
        <v>1</v>
      </c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57"/>
      <c r="Y1730" s="147"/>
      <c r="Z1730" s="147"/>
      <c r="AA1730" s="147"/>
      <c r="AB1730" s="147"/>
      <c r="AC1730" s="147"/>
      <c r="AD1730" s="147"/>
      <c r="AE1730" s="147"/>
      <c r="AF1730" s="147"/>
      <c r="AG1730" s="147" t="s">
        <v>199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1" x14ac:dyDescent="0.25">
      <c r="A1731" s="174">
        <v>252</v>
      </c>
      <c r="B1731" s="175" t="s">
        <v>1377</v>
      </c>
      <c r="C1731" s="189" t="s">
        <v>1378</v>
      </c>
      <c r="D1731" s="176" t="s">
        <v>1376</v>
      </c>
      <c r="E1731" s="177">
        <v>1</v>
      </c>
      <c r="F1731" s="178"/>
      <c r="G1731" s="179">
        <f>ROUND(E1731*F1731,2)</f>
        <v>0</v>
      </c>
      <c r="H1731" s="158"/>
      <c r="I1731" s="157">
        <f>ROUND(E1731*H1731,2)</f>
        <v>0</v>
      </c>
      <c r="J1731" s="158"/>
      <c r="K1731" s="157">
        <f>ROUND(E1731*J1731,2)</f>
        <v>0</v>
      </c>
      <c r="L1731" s="157">
        <v>21</v>
      </c>
      <c r="M1731" s="157">
        <f>G1731*(1+L1731/100)</f>
        <v>0</v>
      </c>
      <c r="N1731" s="157">
        <v>1.8E-3</v>
      </c>
      <c r="O1731" s="157">
        <f>ROUND(E1731*N1731,2)</f>
        <v>0</v>
      </c>
      <c r="P1731" s="157">
        <v>0</v>
      </c>
      <c r="Q1731" s="157">
        <f>ROUND(E1731*P1731,2)</f>
        <v>0</v>
      </c>
      <c r="R1731" s="157"/>
      <c r="S1731" s="157" t="s">
        <v>195</v>
      </c>
      <c r="T1731" s="157" t="s">
        <v>195</v>
      </c>
      <c r="U1731" s="157">
        <v>0.38</v>
      </c>
      <c r="V1731" s="157">
        <f>ROUND(E1731*U1731,2)</f>
        <v>0.38</v>
      </c>
      <c r="W1731" s="157"/>
      <c r="X1731" s="157" t="s">
        <v>196</v>
      </c>
      <c r="Y1731" s="147"/>
      <c r="Z1731" s="147"/>
      <c r="AA1731" s="147"/>
      <c r="AB1731" s="147"/>
      <c r="AC1731" s="147"/>
      <c r="AD1731" s="147"/>
      <c r="AE1731" s="147"/>
      <c r="AF1731" s="147"/>
      <c r="AG1731" s="147" t="s">
        <v>197</v>
      </c>
      <c r="AH1731" s="147"/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ht="20.399999999999999" outlineLevel="1" x14ac:dyDescent="0.25">
      <c r="A1732" s="154"/>
      <c r="B1732" s="155"/>
      <c r="C1732" s="190" t="s">
        <v>1379</v>
      </c>
      <c r="D1732" s="159"/>
      <c r="E1732" s="160">
        <v>1</v>
      </c>
      <c r="F1732" s="157"/>
      <c r="G1732" s="157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57"/>
      <c r="Y1732" s="147"/>
      <c r="Z1732" s="147"/>
      <c r="AA1732" s="147"/>
      <c r="AB1732" s="147"/>
      <c r="AC1732" s="147"/>
      <c r="AD1732" s="147"/>
      <c r="AE1732" s="147"/>
      <c r="AF1732" s="147"/>
      <c r="AG1732" s="147" t="s">
        <v>199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1" x14ac:dyDescent="0.25">
      <c r="A1733" s="174">
        <v>253</v>
      </c>
      <c r="B1733" s="175" t="s">
        <v>1380</v>
      </c>
      <c r="C1733" s="189" t="s">
        <v>1381</v>
      </c>
      <c r="D1733" s="176" t="s">
        <v>1376</v>
      </c>
      <c r="E1733" s="177">
        <v>1</v>
      </c>
      <c r="F1733" s="178"/>
      <c r="G1733" s="179">
        <f>ROUND(E1733*F1733,2)</f>
        <v>0</v>
      </c>
      <c r="H1733" s="158"/>
      <c r="I1733" s="157">
        <f>ROUND(E1733*H1733,2)</f>
        <v>0</v>
      </c>
      <c r="J1733" s="158"/>
      <c r="K1733" s="157">
        <f>ROUND(E1733*J1733,2)</f>
        <v>0</v>
      </c>
      <c r="L1733" s="157">
        <v>21</v>
      </c>
      <c r="M1733" s="157">
        <f>G1733*(1+L1733/100)</f>
        <v>0</v>
      </c>
      <c r="N1733" s="157">
        <v>2E-3</v>
      </c>
      <c r="O1733" s="157">
        <f>ROUND(E1733*N1733,2)</f>
        <v>0</v>
      </c>
      <c r="P1733" s="157">
        <v>0</v>
      </c>
      <c r="Q1733" s="157">
        <f>ROUND(E1733*P1733,2)</f>
        <v>0</v>
      </c>
      <c r="R1733" s="157"/>
      <c r="S1733" s="157" t="s">
        <v>195</v>
      </c>
      <c r="T1733" s="157" t="s">
        <v>195</v>
      </c>
      <c r="U1733" s="157">
        <v>0.38</v>
      </c>
      <c r="V1733" s="157">
        <f>ROUND(E1733*U1733,2)</f>
        <v>0.38</v>
      </c>
      <c r="W1733" s="157"/>
      <c r="X1733" s="157" t="s">
        <v>196</v>
      </c>
      <c r="Y1733" s="147"/>
      <c r="Z1733" s="147"/>
      <c r="AA1733" s="147"/>
      <c r="AB1733" s="147"/>
      <c r="AC1733" s="147"/>
      <c r="AD1733" s="147"/>
      <c r="AE1733" s="147"/>
      <c r="AF1733" s="147"/>
      <c r="AG1733" s="147" t="s">
        <v>197</v>
      </c>
      <c r="AH1733" s="147"/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1" x14ac:dyDescent="0.25">
      <c r="A1734" s="154"/>
      <c r="B1734" s="155"/>
      <c r="C1734" s="190" t="s">
        <v>1382</v>
      </c>
      <c r="D1734" s="159"/>
      <c r="E1734" s="160">
        <v>1</v>
      </c>
      <c r="F1734" s="157"/>
      <c r="G1734" s="157"/>
      <c r="H1734" s="157"/>
      <c r="I1734" s="157"/>
      <c r="J1734" s="157"/>
      <c r="K1734" s="157"/>
      <c r="L1734" s="157"/>
      <c r="M1734" s="157"/>
      <c r="N1734" s="157"/>
      <c r="O1734" s="157"/>
      <c r="P1734" s="157"/>
      <c r="Q1734" s="157"/>
      <c r="R1734" s="157"/>
      <c r="S1734" s="157"/>
      <c r="T1734" s="157"/>
      <c r="U1734" s="157"/>
      <c r="V1734" s="157"/>
      <c r="W1734" s="157"/>
      <c r="X1734" s="157"/>
      <c r="Y1734" s="147"/>
      <c r="Z1734" s="147"/>
      <c r="AA1734" s="147"/>
      <c r="AB1734" s="147"/>
      <c r="AC1734" s="147"/>
      <c r="AD1734" s="147"/>
      <c r="AE1734" s="147"/>
      <c r="AF1734" s="147"/>
      <c r="AG1734" s="147" t="s">
        <v>199</v>
      </c>
      <c r="AH1734" s="147">
        <v>5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1" x14ac:dyDescent="0.25">
      <c r="A1735" s="174">
        <v>254</v>
      </c>
      <c r="B1735" s="175" t="s">
        <v>1383</v>
      </c>
      <c r="C1735" s="189" t="s">
        <v>1384</v>
      </c>
      <c r="D1735" s="176" t="s">
        <v>1376</v>
      </c>
      <c r="E1735" s="177">
        <v>1</v>
      </c>
      <c r="F1735" s="178"/>
      <c r="G1735" s="179">
        <f>ROUND(E1735*F1735,2)</f>
        <v>0</v>
      </c>
      <c r="H1735" s="158"/>
      <c r="I1735" s="157">
        <f>ROUND(E1735*H1735,2)</f>
        <v>0</v>
      </c>
      <c r="J1735" s="158"/>
      <c r="K1735" s="157">
        <f>ROUND(E1735*J1735,2)</f>
        <v>0</v>
      </c>
      <c r="L1735" s="157">
        <v>21</v>
      </c>
      <c r="M1735" s="157">
        <f>G1735*(1+L1735/100)</f>
        <v>0</v>
      </c>
      <c r="N1735" s="157">
        <v>2.2000000000000001E-3</v>
      </c>
      <c r="O1735" s="157">
        <f>ROUND(E1735*N1735,2)</f>
        <v>0</v>
      </c>
      <c r="P1735" s="157">
        <v>0</v>
      </c>
      <c r="Q1735" s="157">
        <f>ROUND(E1735*P1735,2)</f>
        <v>0</v>
      </c>
      <c r="R1735" s="157"/>
      <c r="S1735" s="157" t="s">
        <v>195</v>
      </c>
      <c r="T1735" s="157" t="s">
        <v>195</v>
      </c>
      <c r="U1735" s="157">
        <v>0.38</v>
      </c>
      <c r="V1735" s="157">
        <f>ROUND(E1735*U1735,2)</f>
        <v>0.38</v>
      </c>
      <c r="W1735" s="157"/>
      <c r="X1735" s="157" t="s">
        <v>196</v>
      </c>
      <c r="Y1735" s="147"/>
      <c r="Z1735" s="147"/>
      <c r="AA1735" s="147"/>
      <c r="AB1735" s="147"/>
      <c r="AC1735" s="147"/>
      <c r="AD1735" s="147"/>
      <c r="AE1735" s="147"/>
      <c r="AF1735" s="147"/>
      <c r="AG1735" s="147" t="s">
        <v>197</v>
      </c>
      <c r="AH1735" s="147"/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1" x14ac:dyDescent="0.25">
      <c r="A1736" s="154"/>
      <c r="B1736" s="155"/>
      <c r="C1736" s="190" t="s">
        <v>1382</v>
      </c>
      <c r="D1736" s="159"/>
      <c r="E1736" s="160">
        <v>1</v>
      </c>
      <c r="F1736" s="157"/>
      <c r="G1736" s="157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57"/>
      <c r="Y1736" s="147"/>
      <c r="Z1736" s="147"/>
      <c r="AA1736" s="147"/>
      <c r="AB1736" s="147"/>
      <c r="AC1736" s="147"/>
      <c r="AD1736" s="147"/>
      <c r="AE1736" s="147"/>
      <c r="AF1736" s="147"/>
      <c r="AG1736" s="147" t="s">
        <v>199</v>
      </c>
      <c r="AH1736" s="147">
        <v>5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1" x14ac:dyDescent="0.25">
      <c r="A1737" s="154">
        <v>255</v>
      </c>
      <c r="B1737" s="155" t="s">
        <v>1385</v>
      </c>
      <c r="C1737" s="196" t="s">
        <v>1386</v>
      </c>
      <c r="D1737" s="156" t="s">
        <v>0</v>
      </c>
      <c r="E1737" s="186"/>
      <c r="F1737" s="158"/>
      <c r="G1737" s="157">
        <f>ROUND(E1737*F1737,2)</f>
        <v>0</v>
      </c>
      <c r="H1737" s="158"/>
      <c r="I1737" s="157">
        <f>ROUND(E1737*H1737,2)</f>
        <v>0</v>
      </c>
      <c r="J1737" s="158"/>
      <c r="K1737" s="157">
        <f>ROUND(E1737*J1737,2)</f>
        <v>0</v>
      </c>
      <c r="L1737" s="157">
        <v>21</v>
      </c>
      <c r="M1737" s="157">
        <f>G1737*(1+L1737/100)</f>
        <v>0</v>
      </c>
      <c r="N1737" s="157">
        <v>0</v>
      </c>
      <c r="O1737" s="157">
        <f>ROUND(E1737*N1737,2)</f>
        <v>0</v>
      </c>
      <c r="P1737" s="157">
        <v>0</v>
      </c>
      <c r="Q1737" s="157">
        <f>ROUND(E1737*P1737,2)</f>
        <v>0</v>
      </c>
      <c r="R1737" s="157"/>
      <c r="S1737" s="157" t="s">
        <v>195</v>
      </c>
      <c r="T1737" s="157" t="s">
        <v>195</v>
      </c>
      <c r="U1737" s="157">
        <v>0</v>
      </c>
      <c r="V1737" s="157">
        <f>ROUND(E1737*U1737,2)</f>
        <v>0</v>
      </c>
      <c r="W1737" s="157"/>
      <c r="X1737" s="157" t="s">
        <v>1170</v>
      </c>
      <c r="Y1737" s="147"/>
      <c r="Z1737" s="147"/>
      <c r="AA1737" s="147"/>
      <c r="AB1737" s="147"/>
      <c r="AC1737" s="147"/>
      <c r="AD1737" s="147"/>
      <c r="AE1737" s="147"/>
      <c r="AF1737" s="147"/>
      <c r="AG1737" s="147" t="s">
        <v>1171</v>
      </c>
      <c r="AH1737" s="147"/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x14ac:dyDescent="0.25">
      <c r="A1738" s="168" t="s">
        <v>190</v>
      </c>
      <c r="B1738" s="169" t="s">
        <v>114</v>
      </c>
      <c r="C1738" s="188" t="s">
        <v>115</v>
      </c>
      <c r="D1738" s="170"/>
      <c r="E1738" s="171"/>
      <c r="F1738" s="172"/>
      <c r="G1738" s="173">
        <f>SUMIF(AG1739:AG1784,"&lt;&gt;NOR",G1739:G1784)</f>
        <v>0</v>
      </c>
      <c r="H1738" s="167"/>
      <c r="I1738" s="167">
        <f>SUM(I1739:I1784)</f>
        <v>0</v>
      </c>
      <c r="J1738" s="167"/>
      <c r="K1738" s="167">
        <f>SUM(K1739:K1784)</f>
        <v>0</v>
      </c>
      <c r="L1738" s="167"/>
      <c r="M1738" s="167">
        <f>SUM(M1739:M1784)</f>
        <v>0</v>
      </c>
      <c r="N1738" s="167"/>
      <c r="O1738" s="167">
        <f>SUM(O1739:O1784)</f>
        <v>1.6500000000000001</v>
      </c>
      <c r="P1738" s="167"/>
      <c r="Q1738" s="167">
        <f>SUM(Q1739:Q1784)</f>
        <v>0.08</v>
      </c>
      <c r="R1738" s="167"/>
      <c r="S1738" s="167"/>
      <c r="T1738" s="167"/>
      <c r="U1738" s="167"/>
      <c r="V1738" s="167">
        <f>SUM(V1739:V1784)</f>
        <v>166.61</v>
      </c>
      <c r="W1738" s="167"/>
      <c r="X1738" s="167"/>
      <c r="AG1738" t="s">
        <v>191</v>
      </c>
    </row>
    <row r="1739" spans="1:60" outlineLevel="1" x14ac:dyDescent="0.25">
      <c r="A1739" s="174">
        <v>256</v>
      </c>
      <c r="B1739" s="175" t="s">
        <v>1387</v>
      </c>
      <c r="C1739" s="189" t="s">
        <v>1388</v>
      </c>
      <c r="D1739" s="176" t="s">
        <v>194</v>
      </c>
      <c r="E1739" s="177">
        <v>106.065</v>
      </c>
      <c r="F1739" s="178"/>
      <c r="G1739" s="179">
        <f>ROUND(E1739*F1739,2)</f>
        <v>0</v>
      </c>
      <c r="H1739" s="158"/>
      <c r="I1739" s="157">
        <f>ROUND(E1739*H1739,2)</f>
        <v>0</v>
      </c>
      <c r="J1739" s="158"/>
      <c r="K1739" s="157">
        <f>ROUND(E1739*J1739,2)</f>
        <v>0</v>
      </c>
      <c r="L1739" s="157">
        <v>21</v>
      </c>
      <c r="M1739" s="157">
        <f>G1739*(1+L1739/100)</f>
        <v>0</v>
      </c>
      <c r="N1739" s="157">
        <v>1.243E-2</v>
      </c>
      <c r="O1739" s="157">
        <f>ROUND(E1739*N1739,2)</f>
        <v>1.32</v>
      </c>
      <c r="P1739" s="157">
        <v>0</v>
      </c>
      <c r="Q1739" s="157">
        <f>ROUND(E1739*P1739,2)</f>
        <v>0</v>
      </c>
      <c r="R1739" s="157"/>
      <c r="S1739" s="157" t="s">
        <v>195</v>
      </c>
      <c r="T1739" s="157" t="s">
        <v>195</v>
      </c>
      <c r="U1739" s="157">
        <v>0.95</v>
      </c>
      <c r="V1739" s="157">
        <f>ROUND(E1739*U1739,2)</f>
        <v>100.76</v>
      </c>
      <c r="W1739" s="157"/>
      <c r="X1739" s="157" t="s">
        <v>196</v>
      </c>
      <c r="Y1739" s="147"/>
      <c r="Z1739" s="147"/>
      <c r="AA1739" s="147"/>
      <c r="AB1739" s="147"/>
      <c r="AC1739" s="147"/>
      <c r="AD1739" s="147"/>
      <c r="AE1739" s="147"/>
      <c r="AF1739" s="147"/>
      <c r="AG1739" s="147" t="s">
        <v>197</v>
      </c>
      <c r="AH1739" s="147"/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1" x14ac:dyDescent="0.25">
      <c r="A1740" s="154"/>
      <c r="B1740" s="155"/>
      <c r="C1740" s="191" t="s">
        <v>284</v>
      </c>
      <c r="D1740" s="161"/>
      <c r="E1740" s="162"/>
      <c r="F1740" s="157"/>
      <c r="G1740" s="157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57"/>
      <c r="Y1740" s="147"/>
      <c r="Z1740" s="147"/>
      <c r="AA1740" s="147"/>
      <c r="AB1740" s="147"/>
      <c r="AC1740" s="147"/>
      <c r="AD1740" s="147"/>
      <c r="AE1740" s="147"/>
      <c r="AF1740" s="147"/>
      <c r="AG1740" s="147" t="s">
        <v>199</v>
      </c>
      <c r="AH1740" s="147"/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1" x14ac:dyDescent="0.25">
      <c r="A1741" s="154"/>
      <c r="B1741" s="155"/>
      <c r="C1741" s="192" t="s">
        <v>1027</v>
      </c>
      <c r="D1741" s="161"/>
      <c r="E1741" s="162">
        <v>15.75</v>
      </c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57"/>
      <c r="Y1741" s="147"/>
      <c r="Z1741" s="147"/>
      <c r="AA1741" s="147"/>
      <c r="AB1741" s="147"/>
      <c r="AC1741" s="147"/>
      <c r="AD1741" s="147"/>
      <c r="AE1741" s="147"/>
      <c r="AF1741" s="147"/>
      <c r="AG1741" s="147" t="s">
        <v>199</v>
      </c>
      <c r="AH1741" s="147">
        <v>2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ht="20.399999999999999" outlineLevel="1" x14ac:dyDescent="0.25">
      <c r="A1742" s="154"/>
      <c r="B1742" s="155"/>
      <c r="C1742" s="192" t="s">
        <v>864</v>
      </c>
      <c r="D1742" s="161"/>
      <c r="E1742" s="162">
        <v>30.28</v>
      </c>
      <c r="F1742" s="157"/>
      <c r="G1742" s="157"/>
      <c r="H1742" s="157"/>
      <c r="I1742" s="157"/>
      <c r="J1742" s="157"/>
      <c r="K1742" s="157"/>
      <c r="L1742" s="157"/>
      <c r="M1742" s="157"/>
      <c r="N1742" s="157"/>
      <c r="O1742" s="157"/>
      <c r="P1742" s="157"/>
      <c r="Q1742" s="157"/>
      <c r="R1742" s="157"/>
      <c r="S1742" s="157"/>
      <c r="T1742" s="157"/>
      <c r="U1742" s="157"/>
      <c r="V1742" s="157"/>
      <c r="W1742" s="157"/>
      <c r="X1742" s="157"/>
      <c r="Y1742" s="147"/>
      <c r="Z1742" s="147"/>
      <c r="AA1742" s="147"/>
      <c r="AB1742" s="147"/>
      <c r="AC1742" s="147"/>
      <c r="AD1742" s="147"/>
      <c r="AE1742" s="147"/>
      <c r="AF1742" s="147"/>
      <c r="AG1742" s="147" t="s">
        <v>199</v>
      </c>
      <c r="AH1742" s="147">
        <v>2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ht="20.399999999999999" outlineLevel="1" x14ac:dyDescent="0.25">
      <c r="A1743" s="154"/>
      <c r="B1743" s="155"/>
      <c r="C1743" s="192" t="s">
        <v>865</v>
      </c>
      <c r="D1743" s="161"/>
      <c r="E1743" s="162">
        <v>10.545</v>
      </c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57"/>
      <c r="Y1743" s="147"/>
      <c r="Z1743" s="147"/>
      <c r="AA1743" s="147"/>
      <c r="AB1743" s="147"/>
      <c r="AC1743" s="147"/>
      <c r="AD1743" s="147"/>
      <c r="AE1743" s="147"/>
      <c r="AF1743" s="147"/>
      <c r="AG1743" s="147" t="s">
        <v>199</v>
      </c>
      <c r="AH1743" s="147">
        <v>2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ht="20.399999999999999" outlineLevel="1" x14ac:dyDescent="0.25">
      <c r="A1744" s="154"/>
      <c r="B1744" s="155"/>
      <c r="C1744" s="192" t="s">
        <v>1028</v>
      </c>
      <c r="D1744" s="161"/>
      <c r="E1744" s="162">
        <v>47.79</v>
      </c>
      <c r="F1744" s="157"/>
      <c r="G1744" s="157"/>
      <c r="H1744" s="157"/>
      <c r="I1744" s="157"/>
      <c r="J1744" s="157"/>
      <c r="K1744" s="157"/>
      <c r="L1744" s="157"/>
      <c r="M1744" s="157"/>
      <c r="N1744" s="157"/>
      <c r="O1744" s="157"/>
      <c r="P1744" s="157"/>
      <c r="Q1744" s="157"/>
      <c r="R1744" s="157"/>
      <c r="S1744" s="157"/>
      <c r="T1744" s="157"/>
      <c r="U1744" s="157"/>
      <c r="V1744" s="157"/>
      <c r="W1744" s="157"/>
      <c r="X1744" s="157"/>
      <c r="Y1744" s="147"/>
      <c r="Z1744" s="147"/>
      <c r="AA1744" s="147"/>
      <c r="AB1744" s="147"/>
      <c r="AC1744" s="147"/>
      <c r="AD1744" s="147"/>
      <c r="AE1744" s="147"/>
      <c r="AF1744" s="147"/>
      <c r="AG1744" s="147" t="s">
        <v>199</v>
      </c>
      <c r="AH1744" s="147">
        <v>2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1" x14ac:dyDescent="0.25">
      <c r="A1745" s="154"/>
      <c r="B1745" s="155"/>
      <c r="C1745" s="192" t="s">
        <v>868</v>
      </c>
      <c r="D1745" s="161"/>
      <c r="E1745" s="162">
        <v>1.7</v>
      </c>
      <c r="F1745" s="157"/>
      <c r="G1745" s="157"/>
      <c r="H1745" s="157"/>
      <c r="I1745" s="157"/>
      <c r="J1745" s="157"/>
      <c r="K1745" s="157"/>
      <c r="L1745" s="157"/>
      <c r="M1745" s="157"/>
      <c r="N1745" s="157"/>
      <c r="O1745" s="157"/>
      <c r="P1745" s="157"/>
      <c r="Q1745" s="157"/>
      <c r="R1745" s="157"/>
      <c r="S1745" s="157"/>
      <c r="T1745" s="157"/>
      <c r="U1745" s="157"/>
      <c r="V1745" s="157"/>
      <c r="W1745" s="157"/>
      <c r="X1745" s="157"/>
      <c r="Y1745" s="147"/>
      <c r="Z1745" s="147"/>
      <c r="AA1745" s="147"/>
      <c r="AB1745" s="147"/>
      <c r="AC1745" s="147"/>
      <c r="AD1745" s="147"/>
      <c r="AE1745" s="147"/>
      <c r="AF1745" s="147"/>
      <c r="AG1745" s="147" t="s">
        <v>199</v>
      </c>
      <c r="AH1745" s="147">
        <v>2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1" x14ac:dyDescent="0.25">
      <c r="A1746" s="154"/>
      <c r="B1746" s="155"/>
      <c r="C1746" s="193" t="s">
        <v>293</v>
      </c>
      <c r="D1746" s="163"/>
      <c r="E1746" s="164">
        <v>106.065</v>
      </c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57"/>
      <c r="Y1746" s="147"/>
      <c r="Z1746" s="147"/>
      <c r="AA1746" s="147"/>
      <c r="AB1746" s="147"/>
      <c r="AC1746" s="147"/>
      <c r="AD1746" s="147"/>
      <c r="AE1746" s="147"/>
      <c r="AF1746" s="147"/>
      <c r="AG1746" s="147" t="s">
        <v>199</v>
      </c>
      <c r="AH1746" s="147">
        <v>3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1" x14ac:dyDescent="0.25">
      <c r="A1747" s="154"/>
      <c r="B1747" s="155"/>
      <c r="C1747" s="191" t="s">
        <v>294</v>
      </c>
      <c r="D1747" s="161"/>
      <c r="E1747" s="162"/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57"/>
      <c r="Y1747" s="147"/>
      <c r="Z1747" s="147"/>
      <c r="AA1747" s="147"/>
      <c r="AB1747" s="147"/>
      <c r="AC1747" s="147"/>
      <c r="AD1747" s="147"/>
      <c r="AE1747" s="147"/>
      <c r="AF1747" s="147"/>
      <c r="AG1747" s="147" t="s">
        <v>199</v>
      </c>
      <c r="AH1747" s="147"/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1" x14ac:dyDescent="0.25">
      <c r="A1748" s="154"/>
      <c r="B1748" s="155"/>
      <c r="C1748" s="190" t="s">
        <v>1389</v>
      </c>
      <c r="D1748" s="159"/>
      <c r="E1748" s="160">
        <v>106.065</v>
      </c>
      <c r="F1748" s="157"/>
      <c r="G1748" s="157"/>
      <c r="H1748" s="157"/>
      <c r="I1748" s="157"/>
      <c r="J1748" s="157"/>
      <c r="K1748" s="157"/>
      <c r="L1748" s="157"/>
      <c r="M1748" s="157"/>
      <c r="N1748" s="157"/>
      <c r="O1748" s="157"/>
      <c r="P1748" s="157"/>
      <c r="Q1748" s="157"/>
      <c r="R1748" s="157"/>
      <c r="S1748" s="157"/>
      <c r="T1748" s="157"/>
      <c r="U1748" s="157"/>
      <c r="V1748" s="157"/>
      <c r="W1748" s="157"/>
      <c r="X1748" s="157"/>
      <c r="Y1748" s="147"/>
      <c r="Z1748" s="147"/>
      <c r="AA1748" s="147"/>
      <c r="AB1748" s="147"/>
      <c r="AC1748" s="147"/>
      <c r="AD1748" s="147"/>
      <c r="AE1748" s="147"/>
      <c r="AF1748" s="147"/>
      <c r="AG1748" s="147" t="s">
        <v>199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1" x14ac:dyDescent="0.25">
      <c r="A1749" s="174">
        <v>257</v>
      </c>
      <c r="B1749" s="175" t="s">
        <v>1390</v>
      </c>
      <c r="C1749" s="189" t="s">
        <v>1391</v>
      </c>
      <c r="D1749" s="176" t="s">
        <v>194</v>
      </c>
      <c r="E1749" s="177">
        <v>21.27</v>
      </c>
      <c r="F1749" s="178"/>
      <c r="G1749" s="179">
        <f>ROUND(E1749*F1749,2)</f>
        <v>0</v>
      </c>
      <c r="H1749" s="158"/>
      <c r="I1749" s="157">
        <f>ROUND(E1749*H1749,2)</f>
        <v>0</v>
      </c>
      <c r="J1749" s="158"/>
      <c r="K1749" s="157">
        <f>ROUND(E1749*J1749,2)</f>
        <v>0</v>
      </c>
      <c r="L1749" s="157">
        <v>21</v>
      </c>
      <c r="M1749" s="157">
        <f>G1749*(1+L1749/100)</f>
        <v>0</v>
      </c>
      <c r="N1749" s="157">
        <v>1.2529999999999999E-2</v>
      </c>
      <c r="O1749" s="157">
        <f>ROUND(E1749*N1749,2)</f>
        <v>0.27</v>
      </c>
      <c r="P1749" s="157">
        <v>0</v>
      </c>
      <c r="Q1749" s="157">
        <f>ROUND(E1749*P1749,2)</f>
        <v>0</v>
      </c>
      <c r="R1749" s="157"/>
      <c r="S1749" s="157" t="s">
        <v>195</v>
      </c>
      <c r="T1749" s="157" t="s">
        <v>195</v>
      </c>
      <c r="U1749" s="157">
        <v>0.95</v>
      </c>
      <c r="V1749" s="157">
        <f>ROUND(E1749*U1749,2)</f>
        <v>20.21</v>
      </c>
      <c r="W1749" s="157"/>
      <c r="X1749" s="157" t="s">
        <v>196</v>
      </c>
      <c r="Y1749" s="147"/>
      <c r="Z1749" s="147"/>
      <c r="AA1749" s="147"/>
      <c r="AB1749" s="147"/>
      <c r="AC1749" s="147"/>
      <c r="AD1749" s="147"/>
      <c r="AE1749" s="147"/>
      <c r="AF1749" s="147"/>
      <c r="AG1749" s="147" t="s">
        <v>197</v>
      </c>
      <c r="AH1749" s="147"/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1" x14ac:dyDescent="0.25">
      <c r="A1750" s="154"/>
      <c r="B1750" s="155"/>
      <c r="C1750" s="191" t="s">
        <v>284</v>
      </c>
      <c r="D1750" s="161"/>
      <c r="E1750" s="162"/>
      <c r="F1750" s="157"/>
      <c r="G1750" s="157"/>
      <c r="H1750" s="157"/>
      <c r="I1750" s="157"/>
      <c r="J1750" s="157"/>
      <c r="K1750" s="157"/>
      <c r="L1750" s="157"/>
      <c r="M1750" s="157"/>
      <c r="N1750" s="157"/>
      <c r="O1750" s="157"/>
      <c r="P1750" s="157"/>
      <c r="Q1750" s="157"/>
      <c r="R1750" s="157"/>
      <c r="S1750" s="157"/>
      <c r="T1750" s="157"/>
      <c r="U1750" s="157"/>
      <c r="V1750" s="157"/>
      <c r="W1750" s="157"/>
      <c r="X1750" s="157"/>
      <c r="Y1750" s="147"/>
      <c r="Z1750" s="147"/>
      <c r="AA1750" s="147"/>
      <c r="AB1750" s="147"/>
      <c r="AC1750" s="147"/>
      <c r="AD1750" s="147"/>
      <c r="AE1750" s="147"/>
      <c r="AF1750" s="147"/>
      <c r="AG1750" s="147" t="s">
        <v>199</v>
      </c>
      <c r="AH1750" s="147"/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ht="20.399999999999999" outlineLevel="1" x14ac:dyDescent="0.25">
      <c r="A1751" s="154"/>
      <c r="B1751" s="155"/>
      <c r="C1751" s="192" t="s">
        <v>866</v>
      </c>
      <c r="D1751" s="161"/>
      <c r="E1751" s="162">
        <v>7.96</v>
      </c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57"/>
      <c r="Y1751" s="147"/>
      <c r="Z1751" s="147"/>
      <c r="AA1751" s="147"/>
      <c r="AB1751" s="147"/>
      <c r="AC1751" s="147"/>
      <c r="AD1751" s="147"/>
      <c r="AE1751" s="147"/>
      <c r="AF1751" s="147"/>
      <c r="AG1751" s="147" t="s">
        <v>199</v>
      </c>
      <c r="AH1751" s="147">
        <v>2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ht="20.399999999999999" outlineLevel="1" x14ac:dyDescent="0.25">
      <c r="A1752" s="154"/>
      <c r="B1752" s="155"/>
      <c r="C1752" s="192" t="s">
        <v>867</v>
      </c>
      <c r="D1752" s="161"/>
      <c r="E1752" s="162">
        <v>1.43</v>
      </c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57"/>
      <c r="Y1752" s="147"/>
      <c r="Z1752" s="147"/>
      <c r="AA1752" s="147"/>
      <c r="AB1752" s="147"/>
      <c r="AC1752" s="147"/>
      <c r="AD1752" s="147"/>
      <c r="AE1752" s="147"/>
      <c r="AF1752" s="147"/>
      <c r="AG1752" s="147" t="s">
        <v>199</v>
      </c>
      <c r="AH1752" s="147">
        <v>2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ht="20.399999999999999" outlineLevel="1" x14ac:dyDescent="0.25">
      <c r="A1753" s="154"/>
      <c r="B1753" s="155"/>
      <c r="C1753" s="192" t="s">
        <v>869</v>
      </c>
      <c r="D1753" s="161"/>
      <c r="E1753" s="162">
        <v>4.74</v>
      </c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57"/>
      <c r="Y1753" s="147"/>
      <c r="Z1753" s="147"/>
      <c r="AA1753" s="147"/>
      <c r="AB1753" s="147"/>
      <c r="AC1753" s="147"/>
      <c r="AD1753" s="147"/>
      <c r="AE1753" s="147"/>
      <c r="AF1753" s="147"/>
      <c r="AG1753" s="147" t="s">
        <v>199</v>
      </c>
      <c r="AH1753" s="147">
        <v>2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ht="20.399999999999999" outlineLevel="1" x14ac:dyDescent="0.25">
      <c r="A1754" s="154"/>
      <c r="B1754" s="155"/>
      <c r="C1754" s="192" t="s">
        <v>870</v>
      </c>
      <c r="D1754" s="161"/>
      <c r="E1754" s="162">
        <v>1.17</v>
      </c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57"/>
      <c r="Y1754" s="147"/>
      <c r="Z1754" s="147"/>
      <c r="AA1754" s="147"/>
      <c r="AB1754" s="147"/>
      <c r="AC1754" s="147"/>
      <c r="AD1754" s="147"/>
      <c r="AE1754" s="147"/>
      <c r="AF1754" s="147"/>
      <c r="AG1754" s="147" t="s">
        <v>199</v>
      </c>
      <c r="AH1754" s="147">
        <v>2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ht="20.399999999999999" outlineLevel="1" x14ac:dyDescent="0.25">
      <c r="A1755" s="154"/>
      <c r="B1755" s="155"/>
      <c r="C1755" s="192" t="s">
        <v>871</v>
      </c>
      <c r="D1755" s="161"/>
      <c r="E1755" s="162">
        <v>2.08</v>
      </c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57"/>
      <c r="Y1755" s="147"/>
      <c r="Z1755" s="147"/>
      <c r="AA1755" s="147"/>
      <c r="AB1755" s="147"/>
      <c r="AC1755" s="147"/>
      <c r="AD1755" s="147"/>
      <c r="AE1755" s="147"/>
      <c r="AF1755" s="147"/>
      <c r="AG1755" s="147" t="s">
        <v>199</v>
      </c>
      <c r="AH1755" s="147">
        <v>2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ht="20.399999999999999" outlineLevel="1" x14ac:dyDescent="0.25">
      <c r="A1756" s="154"/>
      <c r="B1756" s="155"/>
      <c r="C1756" s="192" t="s">
        <v>872</v>
      </c>
      <c r="D1756" s="161"/>
      <c r="E1756" s="162">
        <v>1.17</v>
      </c>
      <c r="F1756" s="157"/>
      <c r="G1756" s="157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57"/>
      <c r="Y1756" s="147"/>
      <c r="Z1756" s="147"/>
      <c r="AA1756" s="147"/>
      <c r="AB1756" s="147"/>
      <c r="AC1756" s="147"/>
      <c r="AD1756" s="147"/>
      <c r="AE1756" s="147"/>
      <c r="AF1756" s="147"/>
      <c r="AG1756" s="147" t="s">
        <v>199</v>
      </c>
      <c r="AH1756" s="147">
        <v>2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ht="20.399999999999999" outlineLevel="1" x14ac:dyDescent="0.25">
      <c r="A1757" s="154"/>
      <c r="B1757" s="155"/>
      <c r="C1757" s="192" t="s">
        <v>873</v>
      </c>
      <c r="D1757" s="161"/>
      <c r="E1757" s="162">
        <v>2.72</v>
      </c>
      <c r="F1757" s="157"/>
      <c r="G1757" s="157"/>
      <c r="H1757" s="157"/>
      <c r="I1757" s="157"/>
      <c r="J1757" s="157"/>
      <c r="K1757" s="157"/>
      <c r="L1757" s="157"/>
      <c r="M1757" s="157"/>
      <c r="N1757" s="157"/>
      <c r="O1757" s="157"/>
      <c r="P1757" s="157"/>
      <c r="Q1757" s="157"/>
      <c r="R1757" s="157"/>
      <c r="S1757" s="157"/>
      <c r="T1757" s="157"/>
      <c r="U1757" s="157"/>
      <c r="V1757" s="157"/>
      <c r="W1757" s="157"/>
      <c r="X1757" s="157"/>
      <c r="Y1757" s="147"/>
      <c r="Z1757" s="147"/>
      <c r="AA1757" s="147"/>
      <c r="AB1757" s="147"/>
      <c r="AC1757" s="147"/>
      <c r="AD1757" s="147"/>
      <c r="AE1757" s="147"/>
      <c r="AF1757" s="147"/>
      <c r="AG1757" s="147" t="s">
        <v>199</v>
      </c>
      <c r="AH1757" s="147">
        <v>2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1" x14ac:dyDescent="0.25">
      <c r="A1758" s="154"/>
      <c r="B1758" s="155"/>
      <c r="C1758" s="193" t="s">
        <v>293</v>
      </c>
      <c r="D1758" s="163"/>
      <c r="E1758" s="164">
        <v>21.27</v>
      </c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57"/>
      <c r="Y1758" s="147"/>
      <c r="Z1758" s="147"/>
      <c r="AA1758" s="147"/>
      <c r="AB1758" s="147"/>
      <c r="AC1758" s="147"/>
      <c r="AD1758" s="147"/>
      <c r="AE1758" s="147"/>
      <c r="AF1758" s="147"/>
      <c r="AG1758" s="147" t="s">
        <v>199</v>
      </c>
      <c r="AH1758" s="147">
        <v>3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1" x14ac:dyDescent="0.25">
      <c r="A1759" s="154"/>
      <c r="B1759" s="155"/>
      <c r="C1759" s="191" t="s">
        <v>294</v>
      </c>
      <c r="D1759" s="161"/>
      <c r="E1759" s="162"/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57"/>
      <c r="Y1759" s="147"/>
      <c r="Z1759" s="147"/>
      <c r="AA1759" s="147"/>
      <c r="AB1759" s="147"/>
      <c r="AC1759" s="147"/>
      <c r="AD1759" s="147"/>
      <c r="AE1759" s="147"/>
      <c r="AF1759" s="147"/>
      <c r="AG1759" s="147" t="s">
        <v>199</v>
      </c>
      <c r="AH1759" s="147"/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1" x14ac:dyDescent="0.25">
      <c r="A1760" s="154"/>
      <c r="B1760" s="155"/>
      <c r="C1760" s="190" t="s">
        <v>1392</v>
      </c>
      <c r="D1760" s="159"/>
      <c r="E1760" s="160">
        <v>21.27</v>
      </c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57"/>
      <c r="Y1760" s="147"/>
      <c r="Z1760" s="147"/>
      <c r="AA1760" s="147"/>
      <c r="AB1760" s="147"/>
      <c r="AC1760" s="147"/>
      <c r="AD1760" s="147"/>
      <c r="AE1760" s="147"/>
      <c r="AF1760" s="147"/>
      <c r="AG1760" s="147" t="s">
        <v>199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1" x14ac:dyDescent="0.25">
      <c r="A1761" s="174">
        <v>258</v>
      </c>
      <c r="B1761" s="175" t="s">
        <v>1393</v>
      </c>
      <c r="C1761" s="189" t="s">
        <v>1394</v>
      </c>
      <c r="D1761" s="176" t="s">
        <v>194</v>
      </c>
      <c r="E1761" s="177">
        <v>3.3855</v>
      </c>
      <c r="F1761" s="178"/>
      <c r="G1761" s="179">
        <f>ROUND(E1761*F1761,2)</f>
        <v>0</v>
      </c>
      <c r="H1761" s="158"/>
      <c r="I1761" s="157">
        <f>ROUND(E1761*H1761,2)</f>
        <v>0</v>
      </c>
      <c r="J1761" s="158"/>
      <c r="K1761" s="157">
        <f>ROUND(E1761*J1761,2)</f>
        <v>0</v>
      </c>
      <c r="L1761" s="157">
        <v>21</v>
      </c>
      <c r="M1761" s="157">
        <f>G1761*(1+L1761/100)</f>
        <v>0</v>
      </c>
      <c r="N1761" s="157">
        <v>1.8010000000000002E-2</v>
      </c>
      <c r="O1761" s="157">
        <f>ROUND(E1761*N1761,2)</f>
        <v>0.06</v>
      </c>
      <c r="P1761" s="157">
        <v>0</v>
      </c>
      <c r="Q1761" s="157">
        <f>ROUND(E1761*P1761,2)</f>
        <v>0</v>
      </c>
      <c r="R1761" s="157"/>
      <c r="S1761" s="157" t="s">
        <v>195</v>
      </c>
      <c r="T1761" s="157" t="s">
        <v>195</v>
      </c>
      <c r="U1761" s="157">
        <v>1.05</v>
      </c>
      <c r="V1761" s="157">
        <f>ROUND(E1761*U1761,2)</f>
        <v>3.55</v>
      </c>
      <c r="W1761" s="157"/>
      <c r="X1761" s="157" t="s">
        <v>196</v>
      </c>
      <c r="Y1761" s="147"/>
      <c r="Z1761" s="147"/>
      <c r="AA1761" s="147"/>
      <c r="AB1761" s="147"/>
      <c r="AC1761" s="147"/>
      <c r="AD1761" s="147"/>
      <c r="AE1761" s="147"/>
      <c r="AF1761" s="147"/>
      <c r="AG1761" s="147" t="s">
        <v>197</v>
      </c>
      <c r="AH1761" s="147"/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1" x14ac:dyDescent="0.25">
      <c r="A1762" s="154"/>
      <c r="B1762" s="155"/>
      <c r="C1762" s="191" t="s">
        <v>284</v>
      </c>
      <c r="D1762" s="161"/>
      <c r="E1762" s="162"/>
      <c r="F1762" s="157"/>
      <c r="G1762" s="157"/>
      <c r="H1762" s="157"/>
      <c r="I1762" s="157"/>
      <c r="J1762" s="157"/>
      <c r="K1762" s="157"/>
      <c r="L1762" s="157"/>
      <c r="M1762" s="157"/>
      <c r="N1762" s="157"/>
      <c r="O1762" s="157"/>
      <c r="P1762" s="157"/>
      <c r="Q1762" s="157"/>
      <c r="R1762" s="157"/>
      <c r="S1762" s="157"/>
      <c r="T1762" s="157"/>
      <c r="U1762" s="157"/>
      <c r="V1762" s="157"/>
      <c r="W1762" s="157"/>
      <c r="X1762" s="157"/>
      <c r="Y1762" s="147"/>
      <c r="Z1762" s="147"/>
      <c r="AA1762" s="147"/>
      <c r="AB1762" s="147"/>
      <c r="AC1762" s="147"/>
      <c r="AD1762" s="147"/>
      <c r="AE1762" s="147"/>
      <c r="AF1762" s="147"/>
      <c r="AG1762" s="147" t="s">
        <v>199</v>
      </c>
      <c r="AH1762" s="147"/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1" x14ac:dyDescent="0.25">
      <c r="A1763" s="154"/>
      <c r="B1763" s="155"/>
      <c r="C1763" s="192" t="s">
        <v>1395</v>
      </c>
      <c r="D1763" s="161"/>
      <c r="E1763" s="162">
        <v>2.8</v>
      </c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57"/>
      <c r="Y1763" s="147"/>
      <c r="Z1763" s="147"/>
      <c r="AA1763" s="147"/>
      <c r="AB1763" s="147"/>
      <c r="AC1763" s="147"/>
      <c r="AD1763" s="147"/>
      <c r="AE1763" s="147"/>
      <c r="AF1763" s="147"/>
      <c r="AG1763" s="147" t="s">
        <v>199</v>
      </c>
      <c r="AH1763" s="147">
        <v>2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ht="20.399999999999999" outlineLevel="1" x14ac:dyDescent="0.25">
      <c r="A1764" s="154"/>
      <c r="B1764" s="155"/>
      <c r="C1764" s="192" t="s">
        <v>1396</v>
      </c>
      <c r="D1764" s="161"/>
      <c r="E1764" s="162">
        <v>5.61</v>
      </c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57"/>
      <c r="Y1764" s="147"/>
      <c r="Z1764" s="147"/>
      <c r="AA1764" s="147"/>
      <c r="AB1764" s="147"/>
      <c r="AC1764" s="147"/>
      <c r="AD1764" s="147"/>
      <c r="AE1764" s="147"/>
      <c r="AF1764" s="147"/>
      <c r="AG1764" s="147" t="s">
        <v>199</v>
      </c>
      <c r="AH1764" s="147">
        <v>2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ht="20.399999999999999" outlineLevel="1" x14ac:dyDescent="0.25">
      <c r="A1765" s="154"/>
      <c r="B1765" s="155"/>
      <c r="C1765" s="192" t="s">
        <v>1397</v>
      </c>
      <c r="D1765" s="161"/>
      <c r="E1765" s="162">
        <v>14.16</v>
      </c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57"/>
      <c r="Y1765" s="147"/>
      <c r="Z1765" s="147"/>
      <c r="AA1765" s="147"/>
      <c r="AB1765" s="147"/>
      <c r="AC1765" s="147"/>
      <c r="AD1765" s="147"/>
      <c r="AE1765" s="147"/>
      <c r="AF1765" s="147"/>
      <c r="AG1765" s="147" t="s">
        <v>199</v>
      </c>
      <c r="AH1765" s="147">
        <v>2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1" x14ac:dyDescent="0.25">
      <c r="A1766" s="154"/>
      <c r="B1766" s="155"/>
      <c r="C1766" s="193" t="s">
        <v>293</v>
      </c>
      <c r="D1766" s="163"/>
      <c r="E1766" s="164">
        <v>22.57</v>
      </c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57"/>
      <c r="Y1766" s="147"/>
      <c r="Z1766" s="147"/>
      <c r="AA1766" s="147"/>
      <c r="AB1766" s="147"/>
      <c r="AC1766" s="147"/>
      <c r="AD1766" s="147"/>
      <c r="AE1766" s="147"/>
      <c r="AF1766" s="147"/>
      <c r="AG1766" s="147" t="s">
        <v>199</v>
      </c>
      <c r="AH1766" s="147">
        <v>3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1" x14ac:dyDescent="0.25">
      <c r="A1767" s="154"/>
      <c r="B1767" s="155"/>
      <c r="C1767" s="191" t="s">
        <v>294</v>
      </c>
      <c r="D1767" s="161"/>
      <c r="E1767" s="162"/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57"/>
      <c r="Y1767" s="147"/>
      <c r="Z1767" s="147"/>
      <c r="AA1767" s="147"/>
      <c r="AB1767" s="147"/>
      <c r="AC1767" s="147"/>
      <c r="AD1767" s="147"/>
      <c r="AE1767" s="147"/>
      <c r="AF1767" s="147"/>
      <c r="AG1767" s="147" t="s">
        <v>199</v>
      </c>
      <c r="AH1767" s="147"/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1" x14ac:dyDescent="0.25">
      <c r="A1768" s="154"/>
      <c r="B1768" s="155"/>
      <c r="C1768" s="190" t="s">
        <v>1398</v>
      </c>
      <c r="D1768" s="159"/>
      <c r="E1768" s="160">
        <v>3.3855</v>
      </c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57"/>
      <c r="Y1768" s="147"/>
      <c r="Z1768" s="147"/>
      <c r="AA1768" s="147"/>
      <c r="AB1768" s="147"/>
      <c r="AC1768" s="147"/>
      <c r="AD1768" s="147"/>
      <c r="AE1768" s="147"/>
      <c r="AF1768" s="147"/>
      <c r="AG1768" s="147" t="s">
        <v>199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1" x14ac:dyDescent="0.25">
      <c r="A1769" s="174">
        <v>259</v>
      </c>
      <c r="B1769" s="175" t="s">
        <v>1399</v>
      </c>
      <c r="C1769" s="189" t="s">
        <v>1400</v>
      </c>
      <c r="D1769" s="176" t="s">
        <v>194</v>
      </c>
      <c r="E1769" s="177">
        <v>5.47</v>
      </c>
      <c r="F1769" s="178"/>
      <c r="G1769" s="179">
        <f>ROUND(E1769*F1769,2)</f>
        <v>0</v>
      </c>
      <c r="H1769" s="158"/>
      <c r="I1769" s="157">
        <f>ROUND(E1769*H1769,2)</f>
        <v>0</v>
      </c>
      <c r="J1769" s="158"/>
      <c r="K1769" s="157">
        <f>ROUND(E1769*J1769,2)</f>
        <v>0</v>
      </c>
      <c r="L1769" s="157">
        <v>21</v>
      </c>
      <c r="M1769" s="157">
        <f>G1769*(1+L1769/100)</f>
        <v>0</v>
      </c>
      <c r="N1769" s="157">
        <v>0</v>
      </c>
      <c r="O1769" s="157">
        <f>ROUND(E1769*N1769,2)</f>
        <v>0</v>
      </c>
      <c r="P1769" s="157">
        <v>0</v>
      </c>
      <c r="Q1769" s="157">
        <f>ROUND(E1769*P1769,2)</f>
        <v>0</v>
      </c>
      <c r="R1769" s="157"/>
      <c r="S1769" s="157" t="s">
        <v>195</v>
      </c>
      <c r="T1769" s="157" t="s">
        <v>195</v>
      </c>
      <c r="U1769" s="157">
        <v>0.57999999999999996</v>
      </c>
      <c r="V1769" s="157">
        <f>ROUND(E1769*U1769,2)</f>
        <v>3.17</v>
      </c>
      <c r="W1769" s="157"/>
      <c r="X1769" s="157" t="s">
        <v>196</v>
      </c>
      <c r="Y1769" s="147"/>
      <c r="Z1769" s="147"/>
      <c r="AA1769" s="147"/>
      <c r="AB1769" s="147"/>
      <c r="AC1769" s="147"/>
      <c r="AD1769" s="147"/>
      <c r="AE1769" s="147"/>
      <c r="AF1769" s="147"/>
      <c r="AG1769" s="147" t="s">
        <v>197</v>
      </c>
      <c r="AH1769" s="147"/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ht="20.399999999999999" outlineLevel="1" x14ac:dyDescent="0.25">
      <c r="A1770" s="154"/>
      <c r="B1770" s="155"/>
      <c r="C1770" s="190" t="s">
        <v>971</v>
      </c>
      <c r="D1770" s="159"/>
      <c r="E1770" s="160">
        <v>1.43</v>
      </c>
      <c r="F1770" s="157"/>
      <c r="G1770" s="157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57"/>
      <c r="Y1770" s="147"/>
      <c r="Z1770" s="147"/>
      <c r="AA1770" s="147"/>
      <c r="AB1770" s="147"/>
      <c r="AC1770" s="147"/>
      <c r="AD1770" s="147"/>
      <c r="AE1770" s="147"/>
      <c r="AF1770" s="147"/>
      <c r="AG1770" s="147" t="s">
        <v>199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1" x14ac:dyDescent="0.25">
      <c r="A1771" s="154"/>
      <c r="B1771" s="155"/>
      <c r="C1771" s="190" t="s">
        <v>972</v>
      </c>
      <c r="D1771" s="159"/>
      <c r="E1771" s="160">
        <v>1.7</v>
      </c>
      <c r="F1771" s="157"/>
      <c r="G1771" s="157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57"/>
      <c r="Y1771" s="147"/>
      <c r="Z1771" s="147"/>
      <c r="AA1771" s="147"/>
      <c r="AB1771" s="147"/>
      <c r="AC1771" s="147"/>
      <c r="AD1771" s="147"/>
      <c r="AE1771" s="147"/>
      <c r="AF1771" s="147"/>
      <c r="AG1771" s="147" t="s">
        <v>199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ht="20.399999999999999" outlineLevel="1" x14ac:dyDescent="0.25">
      <c r="A1772" s="154"/>
      <c r="B1772" s="155"/>
      <c r="C1772" s="190" t="s">
        <v>974</v>
      </c>
      <c r="D1772" s="159"/>
      <c r="E1772" s="160">
        <v>1.17</v>
      </c>
      <c r="F1772" s="157"/>
      <c r="G1772" s="157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57"/>
      <c r="Y1772" s="147"/>
      <c r="Z1772" s="147"/>
      <c r="AA1772" s="147"/>
      <c r="AB1772" s="147"/>
      <c r="AC1772" s="147"/>
      <c r="AD1772" s="147"/>
      <c r="AE1772" s="147"/>
      <c r="AF1772" s="147"/>
      <c r="AG1772" s="147" t="s">
        <v>199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ht="20.399999999999999" outlineLevel="1" x14ac:dyDescent="0.25">
      <c r="A1773" s="154"/>
      <c r="B1773" s="155"/>
      <c r="C1773" s="190" t="s">
        <v>976</v>
      </c>
      <c r="D1773" s="159"/>
      <c r="E1773" s="160">
        <v>1.17</v>
      </c>
      <c r="F1773" s="157"/>
      <c r="G1773" s="157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57"/>
      <c r="Y1773" s="147"/>
      <c r="Z1773" s="147"/>
      <c r="AA1773" s="147"/>
      <c r="AB1773" s="147"/>
      <c r="AC1773" s="147"/>
      <c r="AD1773" s="147"/>
      <c r="AE1773" s="147"/>
      <c r="AF1773" s="147"/>
      <c r="AG1773" s="147" t="s">
        <v>199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1" x14ac:dyDescent="0.25">
      <c r="A1774" s="174">
        <v>260</v>
      </c>
      <c r="B1774" s="175" t="s">
        <v>1401</v>
      </c>
      <c r="C1774" s="189" t="s">
        <v>1402</v>
      </c>
      <c r="D1774" s="176" t="s">
        <v>194</v>
      </c>
      <c r="E1774" s="177">
        <v>9.5399999999999991</v>
      </c>
      <c r="F1774" s="178"/>
      <c r="G1774" s="179">
        <f>ROUND(E1774*F1774,2)</f>
        <v>0</v>
      </c>
      <c r="H1774" s="158"/>
      <c r="I1774" s="157">
        <f>ROUND(E1774*H1774,2)</f>
        <v>0</v>
      </c>
      <c r="J1774" s="158"/>
      <c r="K1774" s="157">
        <f>ROUND(E1774*J1774,2)</f>
        <v>0</v>
      </c>
      <c r="L1774" s="157">
        <v>21</v>
      </c>
      <c r="M1774" s="157">
        <f>G1774*(1+L1774/100)</f>
        <v>0</v>
      </c>
      <c r="N1774" s="157">
        <v>0</v>
      </c>
      <c r="O1774" s="157">
        <f>ROUND(E1774*N1774,2)</f>
        <v>0</v>
      </c>
      <c r="P1774" s="157">
        <v>0</v>
      </c>
      <c r="Q1774" s="157">
        <f>ROUND(E1774*P1774,2)</f>
        <v>0</v>
      </c>
      <c r="R1774" s="157"/>
      <c r="S1774" s="157" t="s">
        <v>195</v>
      </c>
      <c r="T1774" s="157" t="s">
        <v>195</v>
      </c>
      <c r="U1774" s="157">
        <v>0.43</v>
      </c>
      <c r="V1774" s="157">
        <f>ROUND(E1774*U1774,2)</f>
        <v>4.0999999999999996</v>
      </c>
      <c r="W1774" s="157"/>
      <c r="X1774" s="157" t="s">
        <v>196</v>
      </c>
      <c r="Y1774" s="147"/>
      <c r="Z1774" s="147"/>
      <c r="AA1774" s="147"/>
      <c r="AB1774" s="147"/>
      <c r="AC1774" s="147"/>
      <c r="AD1774" s="147"/>
      <c r="AE1774" s="147"/>
      <c r="AF1774" s="147"/>
      <c r="AG1774" s="147" t="s">
        <v>197</v>
      </c>
      <c r="AH1774" s="147"/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ht="20.399999999999999" outlineLevel="1" x14ac:dyDescent="0.25">
      <c r="A1775" s="154"/>
      <c r="B1775" s="155"/>
      <c r="C1775" s="190" t="s">
        <v>973</v>
      </c>
      <c r="D1775" s="159"/>
      <c r="E1775" s="160">
        <v>4.74</v>
      </c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57"/>
      <c r="Y1775" s="147"/>
      <c r="Z1775" s="147"/>
      <c r="AA1775" s="147"/>
      <c r="AB1775" s="147"/>
      <c r="AC1775" s="147"/>
      <c r="AD1775" s="147"/>
      <c r="AE1775" s="147"/>
      <c r="AF1775" s="147"/>
      <c r="AG1775" s="147" t="s">
        <v>199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ht="20.399999999999999" outlineLevel="1" x14ac:dyDescent="0.25">
      <c r="A1776" s="154"/>
      <c r="B1776" s="155"/>
      <c r="C1776" s="190" t="s">
        <v>975</v>
      </c>
      <c r="D1776" s="159"/>
      <c r="E1776" s="160">
        <v>2.08</v>
      </c>
      <c r="F1776" s="157"/>
      <c r="G1776" s="157"/>
      <c r="H1776" s="157"/>
      <c r="I1776" s="157"/>
      <c r="J1776" s="157"/>
      <c r="K1776" s="157"/>
      <c r="L1776" s="157"/>
      <c r="M1776" s="157"/>
      <c r="N1776" s="157"/>
      <c r="O1776" s="157"/>
      <c r="P1776" s="157"/>
      <c r="Q1776" s="157"/>
      <c r="R1776" s="157"/>
      <c r="S1776" s="157"/>
      <c r="T1776" s="157"/>
      <c r="U1776" s="157"/>
      <c r="V1776" s="157"/>
      <c r="W1776" s="157"/>
      <c r="X1776" s="157"/>
      <c r="Y1776" s="147"/>
      <c r="Z1776" s="147"/>
      <c r="AA1776" s="147"/>
      <c r="AB1776" s="147"/>
      <c r="AC1776" s="147"/>
      <c r="AD1776" s="147"/>
      <c r="AE1776" s="147"/>
      <c r="AF1776" s="147"/>
      <c r="AG1776" s="147" t="s">
        <v>199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ht="20.399999999999999" outlineLevel="1" x14ac:dyDescent="0.25">
      <c r="A1777" s="154"/>
      <c r="B1777" s="155"/>
      <c r="C1777" s="190" t="s">
        <v>977</v>
      </c>
      <c r="D1777" s="159"/>
      <c r="E1777" s="160">
        <v>2.72</v>
      </c>
      <c r="F1777" s="157"/>
      <c r="G1777" s="157"/>
      <c r="H1777" s="157"/>
      <c r="I1777" s="157"/>
      <c r="J1777" s="157"/>
      <c r="K1777" s="157"/>
      <c r="L1777" s="157"/>
      <c r="M1777" s="157"/>
      <c r="N1777" s="157"/>
      <c r="O1777" s="157"/>
      <c r="P1777" s="157"/>
      <c r="Q1777" s="157"/>
      <c r="R1777" s="157"/>
      <c r="S1777" s="157"/>
      <c r="T1777" s="157"/>
      <c r="U1777" s="157"/>
      <c r="V1777" s="157"/>
      <c r="W1777" s="157"/>
      <c r="X1777" s="157"/>
      <c r="Y1777" s="147"/>
      <c r="Z1777" s="147"/>
      <c r="AA1777" s="147"/>
      <c r="AB1777" s="147"/>
      <c r="AC1777" s="147"/>
      <c r="AD1777" s="147"/>
      <c r="AE1777" s="147"/>
      <c r="AF1777" s="147"/>
      <c r="AG1777" s="147" t="s">
        <v>199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1" x14ac:dyDescent="0.25">
      <c r="A1778" s="174">
        <v>261</v>
      </c>
      <c r="B1778" s="175" t="s">
        <v>1403</v>
      </c>
      <c r="C1778" s="189" t="s">
        <v>1404</v>
      </c>
      <c r="D1778" s="176" t="s">
        <v>194</v>
      </c>
      <c r="E1778" s="177">
        <v>18.504999999999999</v>
      </c>
      <c r="F1778" s="178"/>
      <c r="G1778" s="179">
        <f>ROUND(E1778*F1778,2)</f>
        <v>0</v>
      </c>
      <c r="H1778" s="158"/>
      <c r="I1778" s="157">
        <f>ROUND(E1778*H1778,2)</f>
        <v>0</v>
      </c>
      <c r="J1778" s="158"/>
      <c r="K1778" s="157">
        <f>ROUND(E1778*J1778,2)</f>
        <v>0</v>
      </c>
      <c r="L1778" s="157">
        <v>21</v>
      </c>
      <c r="M1778" s="157">
        <f>G1778*(1+L1778/100)</f>
        <v>0</v>
      </c>
      <c r="N1778" s="157">
        <v>0</v>
      </c>
      <c r="O1778" s="157">
        <f>ROUND(E1778*N1778,2)</f>
        <v>0</v>
      </c>
      <c r="P1778" s="157">
        <v>0</v>
      </c>
      <c r="Q1778" s="157">
        <f>ROUND(E1778*P1778,2)</f>
        <v>0</v>
      </c>
      <c r="R1778" s="157"/>
      <c r="S1778" s="157" t="s">
        <v>195</v>
      </c>
      <c r="T1778" s="157" t="s">
        <v>195</v>
      </c>
      <c r="U1778" s="157">
        <v>0.28000000000000003</v>
      </c>
      <c r="V1778" s="157">
        <f>ROUND(E1778*U1778,2)</f>
        <v>5.18</v>
      </c>
      <c r="W1778" s="157"/>
      <c r="X1778" s="157" t="s">
        <v>196</v>
      </c>
      <c r="Y1778" s="147"/>
      <c r="Z1778" s="147"/>
      <c r="AA1778" s="147"/>
      <c r="AB1778" s="147"/>
      <c r="AC1778" s="147"/>
      <c r="AD1778" s="147"/>
      <c r="AE1778" s="147"/>
      <c r="AF1778" s="147"/>
      <c r="AG1778" s="147" t="s">
        <v>197</v>
      </c>
      <c r="AH1778" s="147"/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ht="20.399999999999999" outlineLevel="1" x14ac:dyDescent="0.25">
      <c r="A1779" s="154"/>
      <c r="B1779" s="155"/>
      <c r="C1779" s="190" t="s">
        <v>969</v>
      </c>
      <c r="D1779" s="159"/>
      <c r="E1779" s="160">
        <v>10.545</v>
      </c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57"/>
      <c r="Y1779" s="147"/>
      <c r="Z1779" s="147"/>
      <c r="AA1779" s="147"/>
      <c r="AB1779" s="147"/>
      <c r="AC1779" s="147"/>
      <c r="AD1779" s="147"/>
      <c r="AE1779" s="147"/>
      <c r="AF1779" s="147"/>
      <c r="AG1779" s="147" t="s">
        <v>199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ht="20.399999999999999" outlineLevel="1" x14ac:dyDescent="0.25">
      <c r="A1780" s="154"/>
      <c r="B1780" s="155"/>
      <c r="C1780" s="190" t="s">
        <v>970</v>
      </c>
      <c r="D1780" s="159"/>
      <c r="E1780" s="160">
        <v>7.96</v>
      </c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57"/>
      <c r="Y1780" s="147"/>
      <c r="Z1780" s="147"/>
      <c r="AA1780" s="147"/>
      <c r="AB1780" s="147"/>
      <c r="AC1780" s="147"/>
      <c r="AD1780" s="147"/>
      <c r="AE1780" s="147"/>
      <c r="AF1780" s="147"/>
      <c r="AG1780" s="147" t="s">
        <v>199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1" x14ac:dyDescent="0.25">
      <c r="A1781" s="174">
        <v>262</v>
      </c>
      <c r="B1781" s="175" t="s">
        <v>1405</v>
      </c>
      <c r="C1781" s="189" t="s">
        <v>1406</v>
      </c>
      <c r="D1781" s="176" t="s">
        <v>239</v>
      </c>
      <c r="E1781" s="177">
        <v>38</v>
      </c>
      <c r="F1781" s="178"/>
      <c r="G1781" s="179">
        <f>ROUND(E1781*F1781,2)</f>
        <v>0</v>
      </c>
      <c r="H1781" s="158"/>
      <c r="I1781" s="157">
        <f>ROUND(E1781*H1781,2)</f>
        <v>0</v>
      </c>
      <c r="J1781" s="158"/>
      <c r="K1781" s="157">
        <f>ROUND(E1781*J1781,2)</f>
        <v>0</v>
      </c>
      <c r="L1781" s="157">
        <v>21</v>
      </c>
      <c r="M1781" s="157">
        <f>G1781*(1+L1781/100)</f>
        <v>0</v>
      </c>
      <c r="N1781" s="157">
        <v>0</v>
      </c>
      <c r="O1781" s="157">
        <f>ROUND(E1781*N1781,2)</f>
        <v>0</v>
      </c>
      <c r="P1781" s="157">
        <v>2.2200000000000002E-3</v>
      </c>
      <c r="Q1781" s="157">
        <f>ROUND(E1781*P1781,2)</f>
        <v>0.08</v>
      </c>
      <c r="R1781" s="157"/>
      <c r="S1781" s="157" t="s">
        <v>195</v>
      </c>
      <c r="T1781" s="157" t="s">
        <v>195</v>
      </c>
      <c r="U1781" s="157">
        <v>0.78</v>
      </c>
      <c r="V1781" s="157">
        <f>ROUND(E1781*U1781,2)</f>
        <v>29.64</v>
      </c>
      <c r="W1781" s="157"/>
      <c r="X1781" s="157" t="s">
        <v>196</v>
      </c>
      <c r="Y1781" s="147"/>
      <c r="Z1781" s="147"/>
      <c r="AA1781" s="147"/>
      <c r="AB1781" s="147"/>
      <c r="AC1781" s="147"/>
      <c r="AD1781" s="147"/>
      <c r="AE1781" s="147"/>
      <c r="AF1781" s="147"/>
      <c r="AG1781" s="147" t="s">
        <v>197</v>
      </c>
      <c r="AH1781" s="147"/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1" x14ac:dyDescent="0.25">
      <c r="A1782" s="154"/>
      <c r="B1782" s="155"/>
      <c r="C1782" s="190" t="s">
        <v>1407</v>
      </c>
      <c r="D1782" s="159"/>
      <c r="E1782" s="160">
        <v>28</v>
      </c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57"/>
      <c r="Y1782" s="147"/>
      <c r="Z1782" s="147"/>
      <c r="AA1782" s="147"/>
      <c r="AB1782" s="147"/>
      <c r="AC1782" s="147"/>
      <c r="AD1782" s="147"/>
      <c r="AE1782" s="147"/>
      <c r="AF1782" s="147"/>
      <c r="AG1782" s="147" t="s">
        <v>199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1" x14ac:dyDescent="0.25">
      <c r="A1783" s="154"/>
      <c r="B1783" s="155"/>
      <c r="C1783" s="190" t="s">
        <v>1408</v>
      </c>
      <c r="D1783" s="159"/>
      <c r="E1783" s="160">
        <v>10</v>
      </c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57"/>
      <c r="Y1783" s="147"/>
      <c r="Z1783" s="147"/>
      <c r="AA1783" s="147"/>
      <c r="AB1783" s="147"/>
      <c r="AC1783" s="147"/>
      <c r="AD1783" s="147"/>
      <c r="AE1783" s="147"/>
      <c r="AF1783" s="147"/>
      <c r="AG1783" s="147" t="s">
        <v>199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1" x14ac:dyDescent="0.25">
      <c r="A1784" s="154">
        <v>263</v>
      </c>
      <c r="B1784" s="155" t="s">
        <v>1409</v>
      </c>
      <c r="C1784" s="196" t="s">
        <v>1410</v>
      </c>
      <c r="D1784" s="156" t="s">
        <v>0</v>
      </c>
      <c r="E1784" s="186"/>
      <c r="F1784" s="158"/>
      <c r="G1784" s="157">
        <f>ROUND(E1784*F1784,2)</f>
        <v>0</v>
      </c>
      <c r="H1784" s="158"/>
      <c r="I1784" s="157">
        <f>ROUND(E1784*H1784,2)</f>
        <v>0</v>
      </c>
      <c r="J1784" s="158"/>
      <c r="K1784" s="157">
        <f>ROUND(E1784*J1784,2)</f>
        <v>0</v>
      </c>
      <c r="L1784" s="157">
        <v>21</v>
      </c>
      <c r="M1784" s="157">
        <f>G1784*(1+L1784/100)</f>
        <v>0</v>
      </c>
      <c r="N1784" s="157">
        <v>0</v>
      </c>
      <c r="O1784" s="157">
        <f>ROUND(E1784*N1784,2)</f>
        <v>0</v>
      </c>
      <c r="P1784" s="157">
        <v>0</v>
      </c>
      <c r="Q1784" s="157">
        <f>ROUND(E1784*P1784,2)</f>
        <v>0</v>
      </c>
      <c r="R1784" s="157"/>
      <c r="S1784" s="157" t="s">
        <v>195</v>
      </c>
      <c r="T1784" s="157" t="s">
        <v>195</v>
      </c>
      <c r="U1784" s="157">
        <v>0</v>
      </c>
      <c r="V1784" s="157">
        <f>ROUND(E1784*U1784,2)</f>
        <v>0</v>
      </c>
      <c r="W1784" s="157"/>
      <c r="X1784" s="157" t="s">
        <v>1170</v>
      </c>
      <c r="Y1784" s="147"/>
      <c r="Z1784" s="147"/>
      <c r="AA1784" s="147"/>
      <c r="AB1784" s="147"/>
      <c r="AC1784" s="147"/>
      <c r="AD1784" s="147"/>
      <c r="AE1784" s="147"/>
      <c r="AF1784" s="147"/>
      <c r="AG1784" s="147" t="s">
        <v>1171</v>
      </c>
      <c r="AH1784" s="147"/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x14ac:dyDescent="0.25">
      <c r="A1785" s="168" t="s">
        <v>190</v>
      </c>
      <c r="B1785" s="169" t="s">
        <v>116</v>
      </c>
      <c r="C1785" s="188" t="s">
        <v>117</v>
      </c>
      <c r="D1785" s="170"/>
      <c r="E1785" s="171"/>
      <c r="F1785" s="172"/>
      <c r="G1785" s="173">
        <f>SUMIF(AG1786:AG1813,"&lt;&gt;NOR",G1786:G1813)</f>
        <v>0</v>
      </c>
      <c r="H1785" s="167"/>
      <c r="I1785" s="167">
        <f>SUM(I1786:I1813)</f>
        <v>0</v>
      </c>
      <c r="J1785" s="167"/>
      <c r="K1785" s="167">
        <f>SUM(K1786:K1813)</f>
        <v>0</v>
      </c>
      <c r="L1785" s="167"/>
      <c r="M1785" s="167">
        <f>SUM(M1786:M1813)</f>
        <v>0</v>
      </c>
      <c r="N1785" s="167"/>
      <c r="O1785" s="167">
        <f>SUM(O1786:O1813)</f>
        <v>0.81</v>
      </c>
      <c r="P1785" s="167"/>
      <c r="Q1785" s="167">
        <f>SUM(Q1786:Q1813)</f>
        <v>8.73</v>
      </c>
      <c r="R1785" s="167"/>
      <c r="S1785" s="167"/>
      <c r="T1785" s="167"/>
      <c r="U1785" s="167"/>
      <c r="V1785" s="167">
        <f>SUM(V1786:V1813)</f>
        <v>83.949999999999989</v>
      </c>
      <c r="W1785" s="167"/>
      <c r="X1785" s="167"/>
      <c r="AG1785" t="s">
        <v>191</v>
      </c>
    </row>
    <row r="1786" spans="1:60" outlineLevel="1" x14ac:dyDescent="0.25">
      <c r="A1786" s="174">
        <v>264</v>
      </c>
      <c r="B1786" s="175" t="s">
        <v>1411</v>
      </c>
      <c r="C1786" s="189" t="s">
        <v>1412</v>
      </c>
      <c r="D1786" s="176" t="s">
        <v>239</v>
      </c>
      <c r="E1786" s="177">
        <v>38.672690000000003</v>
      </c>
      <c r="F1786" s="178"/>
      <c r="G1786" s="179">
        <f>ROUND(E1786*F1786,2)</f>
        <v>0</v>
      </c>
      <c r="H1786" s="158"/>
      <c r="I1786" s="157">
        <f>ROUND(E1786*H1786,2)</f>
        <v>0</v>
      </c>
      <c r="J1786" s="158"/>
      <c r="K1786" s="157">
        <f>ROUND(E1786*J1786,2)</f>
        <v>0</v>
      </c>
      <c r="L1786" s="157">
        <v>21</v>
      </c>
      <c r="M1786" s="157">
        <f>G1786*(1+L1786/100)</f>
        <v>0</v>
      </c>
      <c r="N1786" s="157">
        <v>0</v>
      </c>
      <c r="O1786" s="157">
        <f>ROUND(E1786*N1786,2)</f>
        <v>0</v>
      </c>
      <c r="P1786" s="157">
        <v>5.0000000000000001E-3</v>
      </c>
      <c r="Q1786" s="157">
        <f>ROUND(E1786*P1786,2)</f>
        <v>0.19</v>
      </c>
      <c r="R1786" s="157"/>
      <c r="S1786" s="157" t="s">
        <v>195</v>
      </c>
      <c r="T1786" s="157" t="s">
        <v>195</v>
      </c>
      <c r="U1786" s="157">
        <v>7.0000000000000007E-2</v>
      </c>
      <c r="V1786" s="157">
        <f>ROUND(E1786*U1786,2)</f>
        <v>2.71</v>
      </c>
      <c r="W1786" s="157"/>
      <c r="X1786" s="157" t="s">
        <v>196</v>
      </c>
      <c r="Y1786" s="147"/>
      <c r="Z1786" s="147"/>
      <c r="AA1786" s="147"/>
      <c r="AB1786" s="147"/>
      <c r="AC1786" s="147"/>
      <c r="AD1786" s="147"/>
      <c r="AE1786" s="147"/>
      <c r="AF1786" s="147"/>
      <c r="AG1786" s="147" t="s">
        <v>197</v>
      </c>
      <c r="AH1786" s="147"/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1" x14ac:dyDescent="0.25">
      <c r="A1787" s="154"/>
      <c r="B1787" s="155"/>
      <c r="C1787" s="190" t="s">
        <v>1413</v>
      </c>
      <c r="D1787" s="159"/>
      <c r="E1787" s="160">
        <v>38.672690000000003</v>
      </c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57"/>
      <c r="Y1787" s="147"/>
      <c r="Z1787" s="147"/>
      <c r="AA1787" s="147"/>
      <c r="AB1787" s="147"/>
      <c r="AC1787" s="147"/>
      <c r="AD1787" s="147"/>
      <c r="AE1787" s="147"/>
      <c r="AF1787" s="147"/>
      <c r="AG1787" s="147" t="s">
        <v>199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1" x14ac:dyDescent="0.25">
      <c r="A1788" s="174">
        <v>265</v>
      </c>
      <c r="B1788" s="175" t="s">
        <v>1414</v>
      </c>
      <c r="C1788" s="189" t="s">
        <v>1415</v>
      </c>
      <c r="D1788" s="176" t="s">
        <v>232</v>
      </c>
      <c r="E1788" s="177">
        <v>232.55228</v>
      </c>
      <c r="F1788" s="178"/>
      <c r="G1788" s="179">
        <f>ROUND(E1788*F1788,2)</f>
        <v>0</v>
      </c>
      <c r="H1788" s="158"/>
      <c r="I1788" s="157">
        <f>ROUND(E1788*H1788,2)</f>
        <v>0</v>
      </c>
      <c r="J1788" s="158"/>
      <c r="K1788" s="157">
        <f>ROUND(E1788*J1788,2)</f>
        <v>0</v>
      </c>
      <c r="L1788" s="157">
        <v>21</v>
      </c>
      <c r="M1788" s="157">
        <f>G1788*(1+L1788/100)</f>
        <v>0</v>
      </c>
      <c r="N1788" s="157">
        <v>0</v>
      </c>
      <c r="O1788" s="157">
        <f>ROUND(E1788*N1788,2)</f>
        <v>0</v>
      </c>
      <c r="P1788" s="157">
        <v>1.4E-2</v>
      </c>
      <c r="Q1788" s="157">
        <f>ROUND(E1788*P1788,2)</f>
        <v>3.26</v>
      </c>
      <c r="R1788" s="157"/>
      <c r="S1788" s="157" t="s">
        <v>195</v>
      </c>
      <c r="T1788" s="157" t="s">
        <v>195</v>
      </c>
      <c r="U1788" s="157">
        <v>0.128</v>
      </c>
      <c r="V1788" s="157">
        <f>ROUND(E1788*U1788,2)</f>
        <v>29.77</v>
      </c>
      <c r="W1788" s="157"/>
      <c r="X1788" s="157" t="s">
        <v>196</v>
      </c>
      <c r="Y1788" s="147"/>
      <c r="Z1788" s="147"/>
      <c r="AA1788" s="147"/>
      <c r="AB1788" s="147"/>
      <c r="AC1788" s="147"/>
      <c r="AD1788" s="147"/>
      <c r="AE1788" s="147"/>
      <c r="AF1788" s="147"/>
      <c r="AG1788" s="147" t="s">
        <v>197</v>
      </c>
      <c r="AH1788" s="147"/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1" x14ac:dyDescent="0.25">
      <c r="A1789" s="154"/>
      <c r="B1789" s="155"/>
      <c r="C1789" s="190" t="s">
        <v>1416</v>
      </c>
      <c r="D1789" s="159"/>
      <c r="E1789" s="160">
        <v>189.24894</v>
      </c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57"/>
      <c r="Y1789" s="147"/>
      <c r="Z1789" s="147"/>
      <c r="AA1789" s="147"/>
      <c r="AB1789" s="147"/>
      <c r="AC1789" s="147"/>
      <c r="AD1789" s="147"/>
      <c r="AE1789" s="147"/>
      <c r="AF1789" s="147"/>
      <c r="AG1789" s="147" t="s">
        <v>199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1" x14ac:dyDescent="0.25">
      <c r="A1790" s="154"/>
      <c r="B1790" s="155"/>
      <c r="C1790" s="190" t="s">
        <v>1417</v>
      </c>
      <c r="D1790" s="159"/>
      <c r="E1790" s="160">
        <v>23.62</v>
      </c>
      <c r="F1790" s="157"/>
      <c r="G1790" s="157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57"/>
      <c r="Y1790" s="147"/>
      <c r="Z1790" s="147"/>
      <c r="AA1790" s="147"/>
      <c r="AB1790" s="147"/>
      <c r="AC1790" s="147"/>
      <c r="AD1790" s="147"/>
      <c r="AE1790" s="147"/>
      <c r="AF1790" s="147"/>
      <c r="AG1790" s="147" t="s">
        <v>199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1" x14ac:dyDescent="0.25">
      <c r="A1791" s="154"/>
      <c r="B1791" s="155"/>
      <c r="C1791" s="190" t="s">
        <v>1418</v>
      </c>
      <c r="D1791" s="159"/>
      <c r="E1791" s="160">
        <v>19.683330000000002</v>
      </c>
      <c r="F1791" s="157"/>
      <c r="G1791" s="157"/>
      <c r="H1791" s="157"/>
      <c r="I1791" s="157"/>
      <c r="J1791" s="157"/>
      <c r="K1791" s="157"/>
      <c r="L1791" s="157"/>
      <c r="M1791" s="157"/>
      <c r="N1791" s="157"/>
      <c r="O1791" s="157"/>
      <c r="P1791" s="157"/>
      <c r="Q1791" s="157"/>
      <c r="R1791" s="157"/>
      <c r="S1791" s="157"/>
      <c r="T1791" s="157"/>
      <c r="U1791" s="157"/>
      <c r="V1791" s="157"/>
      <c r="W1791" s="157"/>
      <c r="X1791" s="157"/>
      <c r="Y1791" s="147"/>
      <c r="Z1791" s="147"/>
      <c r="AA1791" s="147"/>
      <c r="AB1791" s="147"/>
      <c r="AC1791" s="147"/>
      <c r="AD1791" s="147"/>
      <c r="AE1791" s="147"/>
      <c r="AF1791" s="147"/>
      <c r="AG1791" s="147" t="s">
        <v>199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1" x14ac:dyDescent="0.25">
      <c r="A1792" s="174">
        <v>266</v>
      </c>
      <c r="B1792" s="175" t="s">
        <v>1419</v>
      </c>
      <c r="C1792" s="189" t="s">
        <v>1420</v>
      </c>
      <c r="D1792" s="176" t="s">
        <v>232</v>
      </c>
      <c r="E1792" s="177">
        <v>116.01806999999999</v>
      </c>
      <c r="F1792" s="178"/>
      <c r="G1792" s="179">
        <f>ROUND(E1792*F1792,2)</f>
        <v>0</v>
      </c>
      <c r="H1792" s="158"/>
      <c r="I1792" s="157">
        <f>ROUND(E1792*H1792,2)</f>
        <v>0</v>
      </c>
      <c r="J1792" s="158"/>
      <c r="K1792" s="157">
        <f>ROUND(E1792*J1792,2)</f>
        <v>0</v>
      </c>
      <c r="L1792" s="157">
        <v>21</v>
      </c>
      <c r="M1792" s="157">
        <f>G1792*(1+L1792/100)</f>
        <v>0</v>
      </c>
      <c r="N1792" s="157">
        <v>0</v>
      </c>
      <c r="O1792" s="157">
        <f>ROUND(E1792*N1792,2)</f>
        <v>0</v>
      </c>
      <c r="P1792" s="157">
        <v>2.4E-2</v>
      </c>
      <c r="Q1792" s="157">
        <f>ROUND(E1792*P1792,2)</f>
        <v>2.78</v>
      </c>
      <c r="R1792" s="157"/>
      <c r="S1792" s="157" t="s">
        <v>195</v>
      </c>
      <c r="T1792" s="157" t="s">
        <v>195</v>
      </c>
      <c r="U1792" s="157">
        <v>0.154</v>
      </c>
      <c r="V1792" s="157">
        <f>ROUND(E1792*U1792,2)</f>
        <v>17.87</v>
      </c>
      <c r="W1792" s="157"/>
      <c r="X1792" s="157" t="s">
        <v>196</v>
      </c>
      <c r="Y1792" s="147"/>
      <c r="Z1792" s="147"/>
      <c r="AA1792" s="147"/>
      <c r="AB1792" s="147"/>
      <c r="AC1792" s="147"/>
      <c r="AD1792" s="147"/>
      <c r="AE1792" s="147"/>
      <c r="AF1792" s="147"/>
      <c r="AG1792" s="147" t="s">
        <v>197</v>
      </c>
      <c r="AH1792" s="147"/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outlineLevel="1" x14ac:dyDescent="0.25">
      <c r="A1793" s="154"/>
      <c r="B1793" s="155"/>
      <c r="C1793" s="190" t="s">
        <v>1421</v>
      </c>
      <c r="D1793" s="159"/>
      <c r="E1793" s="160">
        <v>58.009030000000003</v>
      </c>
      <c r="F1793" s="157"/>
      <c r="G1793" s="157"/>
      <c r="H1793" s="157"/>
      <c r="I1793" s="157"/>
      <c r="J1793" s="157"/>
      <c r="K1793" s="157"/>
      <c r="L1793" s="157"/>
      <c r="M1793" s="157"/>
      <c r="N1793" s="157"/>
      <c r="O1793" s="157"/>
      <c r="P1793" s="157"/>
      <c r="Q1793" s="157"/>
      <c r="R1793" s="157"/>
      <c r="S1793" s="157"/>
      <c r="T1793" s="157"/>
      <c r="U1793" s="157"/>
      <c r="V1793" s="157"/>
      <c r="W1793" s="157"/>
      <c r="X1793" s="157"/>
      <c r="Y1793" s="147"/>
      <c r="Z1793" s="147"/>
      <c r="AA1793" s="147"/>
      <c r="AB1793" s="147"/>
      <c r="AC1793" s="147"/>
      <c r="AD1793" s="147"/>
      <c r="AE1793" s="147"/>
      <c r="AF1793" s="147"/>
      <c r="AG1793" s="147" t="s">
        <v>199</v>
      </c>
      <c r="AH1793" s="147">
        <v>0</v>
      </c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1" x14ac:dyDescent="0.25">
      <c r="A1794" s="154"/>
      <c r="B1794" s="155"/>
      <c r="C1794" s="190" t="s">
        <v>1422</v>
      </c>
      <c r="D1794" s="159"/>
      <c r="E1794" s="160">
        <v>58.009030000000003</v>
      </c>
      <c r="F1794" s="157"/>
      <c r="G1794" s="157"/>
      <c r="H1794" s="157"/>
      <c r="I1794" s="157"/>
      <c r="J1794" s="157"/>
      <c r="K1794" s="157"/>
      <c r="L1794" s="157"/>
      <c r="M1794" s="157"/>
      <c r="N1794" s="157"/>
      <c r="O1794" s="157"/>
      <c r="P1794" s="157"/>
      <c r="Q1794" s="157"/>
      <c r="R1794" s="157"/>
      <c r="S1794" s="157"/>
      <c r="T1794" s="157"/>
      <c r="U1794" s="157"/>
      <c r="V1794" s="157"/>
      <c r="W1794" s="157"/>
      <c r="X1794" s="157"/>
      <c r="Y1794" s="147"/>
      <c r="Z1794" s="147"/>
      <c r="AA1794" s="147"/>
      <c r="AB1794" s="147"/>
      <c r="AC1794" s="147"/>
      <c r="AD1794" s="147"/>
      <c r="AE1794" s="147"/>
      <c r="AF1794" s="147"/>
      <c r="AG1794" s="147" t="s">
        <v>199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1" x14ac:dyDescent="0.25">
      <c r="A1795" s="174">
        <v>267</v>
      </c>
      <c r="B1795" s="175" t="s">
        <v>1423</v>
      </c>
      <c r="C1795" s="189" t="s">
        <v>1424</v>
      </c>
      <c r="D1795" s="176" t="s">
        <v>194</v>
      </c>
      <c r="E1795" s="177">
        <v>166.86005</v>
      </c>
      <c r="F1795" s="178"/>
      <c r="G1795" s="179">
        <f>ROUND(E1795*F1795,2)</f>
        <v>0</v>
      </c>
      <c r="H1795" s="158"/>
      <c r="I1795" s="157">
        <f>ROUND(E1795*H1795,2)</f>
        <v>0</v>
      </c>
      <c r="J1795" s="158"/>
      <c r="K1795" s="157">
        <f>ROUND(E1795*J1795,2)</f>
        <v>0</v>
      </c>
      <c r="L1795" s="157">
        <v>21</v>
      </c>
      <c r="M1795" s="157">
        <f>G1795*(1+L1795/100)</f>
        <v>0</v>
      </c>
      <c r="N1795" s="157">
        <v>0</v>
      </c>
      <c r="O1795" s="157">
        <f>ROUND(E1795*N1795,2)</f>
        <v>0</v>
      </c>
      <c r="P1795" s="157">
        <v>1.4999999999999999E-2</v>
      </c>
      <c r="Q1795" s="157">
        <f>ROUND(E1795*P1795,2)</f>
        <v>2.5</v>
      </c>
      <c r="R1795" s="157"/>
      <c r="S1795" s="157" t="s">
        <v>195</v>
      </c>
      <c r="T1795" s="157" t="s">
        <v>195</v>
      </c>
      <c r="U1795" s="157">
        <v>0.09</v>
      </c>
      <c r="V1795" s="157">
        <f>ROUND(E1795*U1795,2)</f>
        <v>15.02</v>
      </c>
      <c r="W1795" s="157"/>
      <c r="X1795" s="157" t="s">
        <v>196</v>
      </c>
      <c r="Y1795" s="147"/>
      <c r="Z1795" s="147"/>
      <c r="AA1795" s="147"/>
      <c r="AB1795" s="147"/>
      <c r="AC1795" s="147"/>
      <c r="AD1795" s="147"/>
      <c r="AE1795" s="147"/>
      <c r="AF1795" s="147"/>
      <c r="AG1795" s="147" t="s">
        <v>197</v>
      </c>
      <c r="AH1795" s="147"/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ht="20.399999999999999" outlineLevel="1" x14ac:dyDescent="0.25">
      <c r="A1796" s="154"/>
      <c r="B1796" s="155"/>
      <c r="C1796" s="190" t="s">
        <v>1425</v>
      </c>
      <c r="D1796" s="159"/>
      <c r="E1796" s="160">
        <v>166.86005</v>
      </c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57"/>
      <c r="Y1796" s="147"/>
      <c r="Z1796" s="147"/>
      <c r="AA1796" s="147"/>
      <c r="AB1796" s="147"/>
      <c r="AC1796" s="147"/>
      <c r="AD1796" s="147"/>
      <c r="AE1796" s="147"/>
      <c r="AF1796" s="147"/>
      <c r="AG1796" s="147" t="s">
        <v>199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outlineLevel="1" x14ac:dyDescent="0.25">
      <c r="A1797" s="174">
        <v>268</v>
      </c>
      <c r="B1797" s="175" t="s">
        <v>1426</v>
      </c>
      <c r="C1797" s="189" t="s">
        <v>1427</v>
      </c>
      <c r="D1797" s="176" t="s">
        <v>206</v>
      </c>
      <c r="E1797" s="177">
        <v>1.22034</v>
      </c>
      <c r="F1797" s="178"/>
      <c r="G1797" s="179">
        <f>ROUND(E1797*F1797,2)</f>
        <v>0</v>
      </c>
      <c r="H1797" s="158"/>
      <c r="I1797" s="157">
        <f>ROUND(E1797*H1797,2)</f>
        <v>0</v>
      </c>
      <c r="J1797" s="158"/>
      <c r="K1797" s="157">
        <f>ROUND(E1797*J1797,2)</f>
        <v>0</v>
      </c>
      <c r="L1797" s="157">
        <v>21</v>
      </c>
      <c r="M1797" s="157">
        <f>G1797*(1+L1797/100)</f>
        <v>0</v>
      </c>
      <c r="N1797" s="157">
        <v>2.3570000000000001E-2</v>
      </c>
      <c r="O1797" s="157">
        <f>ROUND(E1797*N1797,2)</f>
        <v>0.03</v>
      </c>
      <c r="P1797" s="157">
        <v>0</v>
      </c>
      <c r="Q1797" s="157">
        <f>ROUND(E1797*P1797,2)</f>
        <v>0</v>
      </c>
      <c r="R1797" s="157"/>
      <c r="S1797" s="157" t="s">
        <v>195</v>
      </c>
      <c r="T1797" s="157" t="s">
        <v>195</v>
      </c>
      <c r="U1797" s="157">
        <v>0</v>
      </c>
      <c r="V1797" s="157">
        <f>ROUND(E1797*U1797,2)</f>
        <v>0</v>
      </c>
      <c r="W1797" s="157"/>
      <c r="X1797" s="157" t="s">
        <v>196</v>
      </c>
      <c r="Y1797" s="147"/>
      <c r="Z1797" s="147"/>
      <c r="AA1797" s="147"/>
      <c r="AB1797" s="147"/>
      <c r="AC1797" s="147"/>
      <c r="AD1797" s="147"/>
      <c r="AE1797" s="147"/>
      <c r="AF1797" s="147"/>
      <c r="AG1797" s="147" t="s">
        <v>197</v>
      </c>
      <c r="AH1797" s="147"/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1" x14ac:dyDescent="0.25">
      <c r="A1798" s="154"/>
      <c r="B1798" s="155"/>
      <c r="C1798" s="190" t="s">
        <v>1428</v>
      </c>
      <c r="D1798" s="159"/>
      <c r="E1798" s="160">
        <v>0.70306999999999997</v>
      </c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57"/>
      <c r="Y1798" s="147"/>
      <c r="Z1798" s="147"/>
      <c r="AA1798" s="147"/>
      <c r="AB1798" s="147"/>
      <c r="AC1798" s="147"/>
      <c r="AD1798" s="147"/>
      <c r="AE1798" s="147"/>
      <c r="AF1798" s="147"/>
      <c r="AG1798" s="147" t="s">
        <v>199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1" x14ac:dyDescent="0.25">
      <c r="A1799" s="154"/>
      <c r="B1799" s="155"/>
      <c r="C1799" s="190" t="s">
        <v>1429</v>
      </c>
      <c r="D1799" s="159"/>
      <c r="E1799" s="160">
        <v>0.51727999999999996</v>
      </c>
      <c r="F1799" s="157"/>
      <c r="G1799" s="157"/>
      <c r="H1799" s="157"/>
      <c r="I1799" s="157"/>
      <c r="J1799" s="157"/>
      <c r="K1799" s="157"/>
      <c r="L1799" s="157"/>
      <c r="M1799" s="157"/>
      <c r="N1799" s="157"/>
      <c r="O1799" s="157"/>
      <c r="P1799" s="157"/>
      <c r="Q1799" s="157"/>
      <c r="R1799" s="157"/>
      <c r="S1799" s="157"/>
      <c r="T1799" s="157"/>
      <c r="U1799" s="157"/>
      <c r="V1799" s="157"/>
      <c r="W1799" s="157"/>
      <c r="X1799" s="157"/>
      <c r="Y1799" s="147"/>
      <c r="Z1799" s="147"/>
      <c r="AA1799" s="147"/>
      <c r="AB1799" s="147"/>
      <c r="AC1799" s="147"/>
      <c r="AD1799" s="147"/>
      <c r="AE1799" s="147"/>
      <c r="AF1799" s="147"/>
      <c r="AG1799" s="147" t="s">
        <v>199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ht="20.399999999999999" outlineLevel="1" x14ac:dyDescent="0.25">
      <c r="A1800" s="174">
        <v>269</v>
      </c>
      <c r="B1800" s="175" t="s">
        <v>1430</v>
      </c>
      <c r="C1800" s="189" t="s">
        <v>1431</v>
      </c>
      <c r="D1800" s="176" t="s">
        <v>194</v>
      </c>
      <c r="E1800" s="177">
        <v>55.47</v>
      </c>
      <c r="F1800" s="178"/>
      <c r="G1800" s="179">
        <f>ROUND(E1800*F1800,2)</f>
        <v>0</v>
      </c>
      <c r="H1800" s="158"/>
      <c r="I1800" s="157">
        <f>ROUND(E1800*H1800,2)</f>
        <v>0</v>
      </c>
      <c r="J1800" s="158"/>
      <c r="K1800" s="157">
        <f>ROUND(E1800*J1800,2)</f>
        <v>0</v>
      </c>
      <c r="L1800" s="157">
        <v>21</v>
      </c>
      <c r="M1800" s="157">
        <f>G1800*(1+L1800/100)</f>
        <v>0</v>
      </c>
      <c r="N1800" s="157">
        <v>1.404E-2</v>
      </c>
      <c r="O1800" s="157">
        <f>ROUND(E1800*N1800,2)</f>
        <v>0.78</v>
      </c>
      <c r="P1800" s="157">
        <v>0</v>
      </c>
      <c r="Q1800" s="157">
        <f>ROUND(E1800*P1800,2)</f>
        <v>0</v>
      </c>
      <c r="R1800" s="157"/>
      <c r="S1800" s="157" t="s">
        <v>195</v>
      </c>
      <c r="T1800" s="157" t="s">
        <v>195</v>
      </c>
      <c r="U1800" s="157">
        <v>0.33500000000000002</v>
      </c>
      <c r="V1800" s="157">
        <f>ROUND(E1800*U1800,2)</f>
        <v>18.579999999999998</v>
      </c>
      <c r="W1800" s="157"/>
      <c r="X1800" s="157" t="s">
        <v>196</v>
      </c>
      <c r="Y1800" s="147"/>
      <c r="Z1800" s="147"/>
      <c r="AA1800" s="147"/>
      <c r="AB1800" s="147"/>
      <c r="AC1800" s="147"/>
      <c r="AD1800" s="147"/>
      <c r="AE1800" s="147"/>
      <c r="AF1800" s="147"/>
      <c r="AG1800" s="147" t="s">
        <v>197</v>
      </c>
      <c r="AH1800" s="147"/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1" x14ac:dyDescent="0.25">
      <c r="A1801" s="154"/>
      <c r="B1801" s="155"/>
      <c r="C1801" s="191" t="s">
        <v>284</v>
      </c>
      <c r="D1801" s="161"/>
      <c r="E1801" s="162"/>
      <c r="F1801" s="157"/>
      <c r="G1801" s="157"/>
      <c r="H1801" s="157"/>
      <c r="I1801" s="157"/>
      <c r="J1801" s="157"/>
      <c r="K1801" s="157"/>
      <c r="L1801" s="157"/>
      <c r="M1801" s="157"/>
      <c r="N1801" s="157"/>
      <c r="O1801" s="157"/>
      <c r="P1801" s="157"/>
      <c r="Q1801" s="157"/>
      <c r="R1801" s="157"/>
      <c r="S1801" s="157"/>
      <c r="T1801" s="157"/>
      <c r="U1801" s="157"/>
      <c r="V1801" s="157"/>
      <c r="W1801" s="157"/>
      <c r="X1801" s="157"/>
      <c r="Y1801" s="147"/>
      <c r="Z1801" s="147"/>
      <c r="AA1801" s="147"/>
      <c r="AB1801" s="147"/>
      <c r="AC1801" s="147"/>
      <c r="AD1801" s="147"/>
      <c r="AE1801" s="147"/>
      <c r="AF1801" s="147"/>
      <c r="AG1801" s="147" t="s">
        <v>199</v>
      </c>
      <c r="AH1801" s="147"/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1" x14ac:dyDescent="0.25">
      <c r="A1802" s="154"/>
      <c r="B1802" s="155"/>
      <c r="C1802" s="192" t="s">
        <v>1342</v>
      </c>
      <c r="D1802" s="161"/>
      <c r="E1802" s="162">
        <v>33.880000000000003</v>
      </c>
      <c r="F1802" s="157"/>
      <c r="G1802" s="157"/>
      <c r="H1802" s="157"/>
      <c r="I1802" s="157"/>
      <c r="J1802" s="157"/>
      <c r="K1802" s="157"/>
      <c r="L1802" s="157"/>
      <c r="M1802" s="157"/>
      <c r="N1802" s="157"/>
      <c r="O1802" s="157"/>
      <c r="P1802" s="157"/>
      <c r="Q1802" s="157"/>
      <c r="R1802" s="157"/>
      <c r="S1802" s="157"/>
      <c r="T1802" s="157"/>
      <c r="U1802" s="157"/>
      <c r="V1802" s="157"/>
      <c r="W1802" s="157"/>
      <c r="X1802" s="157"/>
      <c r="Y1802" s="147"/>
      <c r="Z1802" s="147"/>
      <c r="AA1802" s="147"/>
      <c r="AB1802" s="147"/>
      <c r="AC1802" s="147"/>
      <c r="AD1802" s="147"/>
      <c r="AE1802" s="147"/>
      <c r="AF1802" s="147"/>
      <c r="AG1802" s="147" t="s">
        <v>199</v>
      </c>
      <c r="AH1802" s="147">
        <v>2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outlineLevel="1" x14ac:dyDescent="0.25">
      <c r="A1803" s="154"/>
      <c r="B1803" s="155"/>
      <c r="C1803" s="192" t="s">
        <v>1343</v>
      </c>
      <c r="D1803" s="161"/>
      <c r="E1803" s="162">
        <v>8.73</v>
      </c>
      <c r="F1803" s="157"/>
      <c r="G1803" s="157"/>
      <c r="H1803" s="157"/>
      <c r="I1803" s="157"/>
      <c r="J1803" s="157"/>
      <c r="K1803" s="157"/>
      <c r="L1803" s="157"/>
      <c r="M1803" s="157"/>
      <c r="N1803" s="157"/>
      <c r="O1803" s="157"/>
      <c r="P1803" s="157"/>
      <c r="Q1803" s="157"/>
      <c r="R1803" s="157"/>
      <c r="S1803" s="157"/>
      <c r="T1803" s="157"/>
      <c r="U1803" s="157"/>
      <c r="V1803" s="157"/>
      <c r="W1803" s="157"/>
      <c r="X1803" s="157"/>
      <c r="Y1803" s="147"/>
      <c r="Z1803" s="147"/>
      <c r="AA1803" s="147"/>
      <c r="AB1803" s="147"/>
      <c r="AC1803" s="147"/>
      <c r="AD1803" s="147"/>
      <c r="AE1803" s="147"/>
      <c r="AF1803" s="147"/>
      <c r="AG1803" s="147" t="s">
        <v>199</v>
      </c>
      <c r="AH1803" s="147">
        <v>2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1" x14ac:dyDescent="0.25">
      <c r="A1804" s="154"/>
      <c r="B1804" s="155"/>
      <c r="C1804" s="193" t="s">
        <v>293</v>
      </c>
      <c r="D1804" s="163"/>
      <c r="E1804" s="164">
        <v>42.61</v>
      </c>
      <c r="F1804" s="157"/>
      <c r="G1804" s="157"/>
      <c r="H1804" s="157"/>
      <c r="I1804" s="157"/>
      <c r="J1804" s="157"/>
      <c r="K1804" s="157"/>
      <c r="L1804" s="157"/>
      <c r="M1804" s="157"/>
      <c r="N1804" s="157"/>
      <c r="O1804" s="157"/>
      <c r="P1804" s="157"/>
      <c r="Q1804" s="157"/>
      <c r="R1804" s="157"/>
      <c r="S1804" s="157"/>
      <c r="T1804" s="157"/>
      <c r="U1804" s="157"/>
      <c r="V1804" s="157"/>
      <c r="W1804" s="157"/>
      <c r="X1804" s="157"/>
      <c r="Y1804" s="147"/>
      <c r="Z1804" s="147"/>
      <c r="AA1804" s="147"/>
      <c r="AB1804" s="147"/>
      <c r="AC1804" s="147"/>
      <c r="AD1804" s="147"/>
      <c r="AE1804" s="147"/>
      <c r="AF1804" s="147"/>
      <c r="AG1804" s="147" t="s">
        <v>199</v>
      </c>
      <c r="AH1804" s="147">
        <v>3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1" x14ac:dyDescent="0.25">
      <c r="A1805" s="154"/>
      <c r="B1805" s="155"/>
      <c r="C1805" s="191" t="s">
        <v>294</v>
      </c>
      <c r="D1805" s="161"/>
      <c r="E1805" s="162"/>
      <c r="F1805" s="157"/>
      <c r="G1805" s="157"/>
      <c r="H1805" s="157"/>
      <c r="I1805" s="157"/>
      <c r="J1805" s="157"/>
      <c r="K1805" s="157"/>
      <c r="L1805" s="157"/>
      <c r="M1805" s="157"/>
      <c r="N1805" s="157"/>
      <c r="O1805" s="157"/>
      <c r="P1805" s="157"/>
      <c r="Q1805" s="157"/>
      <c r="R1805" s="157"/>
      <c r="S1805" s="157"/>
      <c r="T1805" s="157"/>
      <c r="U1805" s="157"/>
      <c r="V1805" s="157"/>
      <c r="W1805" s="157"/>
      <c r="X1805" s="157"/>
      <c r="Y1805" s="147"/>
      <c r="Z1805" s="147"/>
      <c r="AA1805" s="147"/>
      <c r="AB1805" s="147"/>
      <c r="AC1805" s="147"/>
      <c r="AD1805" s="147"/>
      <c r="AE1805" s="147"/>
      <c r="AF1805" s="147"/>
      <c r="AG1805" s="147" t="s">
        <v>199</v>
      </c>
      <c r="AH1805" s="147"/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1" x14ac:dyDescent="0.25">
      <c r="A1806" s="154"/>
      <c r="B1806" s="155"/>
      <c r="C1806" s="190" t="s">
        <v>1432</v>
      </c>
      <c r="D1806" s="159"/>
      <c r="E1806" s="160">
        <v>31.9575</v>
      </c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57"/>
      <c r="Y1806" s="147"/>
      <c r="Z1806" s="147"/>
      <c r="AA1806" s="147"/>
      <c r="AB1806" s="147"/>
      <c r="AC1806" s="147"/>
      <c r="AD1806" s="147"/>
      <c r="AE1806" s="147"/>
      <c r="AF1806" s="147"/>
      <c r="AG1806" s="147" t="s">
        <v>199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1" x14ac:dyDescent="0.25">
      <c r="A1807" s="154"/>
      <c r="B1807" s="155"/>
      <c r="C1807" s="191" t="s">
        <v>284</v>
      </c>
      <c r="D1807" s="161"/>
      <c r="E1807" s="162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57"/>
      <c r="Y1807" s="147"/>
      <c r="Z1807" s="147"/>
      <c r="AA1807" s="147"/>
      <c r="AB1807" s="147"/>
      <c r="AC1807" s="147"/>
      <c r="AD1807" s="147"/>
      <c r="AE1807" s="147"/>
      <c r="AF1807" s="147"/>
      <c r="AG1807" s="147" t="s">
        <v>199</v>
      </c>
      <c r="AH1807" s="147"/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1" x14ac:dyDescent="0.25">
      <c r="A1808" s="154"/>
      <c r="B1808" s="155"/>
      <c r="C1808" s="192" t="s">
        <v>1269</v>
      </c>
      <c r="D1808" s="161"/>
      <c r="E1808" s="162">
        <v>15.26</v>
      </c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57"/>
      <c r="Y1808" s="147"/>
      <c r="Z1808" s="147"/>
      <c r="AA1808" s="147"/>
      <c r="AB1808" s="147"/>
      <c r="AC1808" s="147"/>
      <c r="AD1808" s="147"/>
      <c r="AE1808" s="147"/>
      <c r="AF1808" s="147"/>
      <c r="AG1808" s="147" t="s">
        <v>199</v>
      </c>
      <c r="AH1808" s="147">
        <v>2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1" x14ac:dyDescent="0.25">
      <c r="A1809" s="154"/>
      <c r="B1809" s="155"/>
      <c r="C1809" s="192" t="s">
        <v>1270</v>
      </c>
      <c r="D1809" s="161"/>
      <c r="E1809" s="162">
        <v>3.55</v>
      </c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57"/>
      <c r="Y1809" s="147"/>
      <c r="Z1809" s="147"/>
      <c r="AA1809" s="147"/>
      <c r="AB1809" s="147"/>
      <c r="AC1809" s="147"/>
      <c r="AD1809" s="147"/>
      <c r="AE1809" s="147"/>
      <c r="AF1809" s="147"/>
      <c r="AG1809" s="147" t="s">
        <v>199</v>
      </c>
      <c r="AH1809" s="147">
        <v>2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1" x14ac:dyDescent="0.25">
      <c r="A1810" s="154"/>
      <c r="B1810" s="155"/>
      <c r="C1810" s="193" t="s">
        <v>293</v>
      </c>
      <c r="D1810" s="163"/>
      <c r="E1810" s="164">
        <v>18.809999999999999</v>
      </c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57"/>
      <c r="Y1810" s="147"/>
      <c r="Z1810" s="147"/>
      <c r="AA1810" s="147"/>
      <c r="AB1810" s="147"/>
      <c r="AC1810" s="147"/>
      <c r="AD1810" s="147"/>
      <c r="AE1810" s="147"/>
      <c r="AF1810" s="147"/>
      <c r="AG1810" s="147" t="s">
        <v>199</v>
      </c>
      <c r="AH1810" s="147">
        <v>3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1" x14ac:dyDescent="0.25">
      <c r="A1811" s="154"/>
      <c r="B1811" s="155"/>
      <c r="C1811" s="191" t="s">
        <v>294</v>
      </c>
      <c r="D1811" s="161"/>
      <c r="E1811" s="162"/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57"/>
      <c r="Y1811" s="147"/>
      <c r="Z1811" s="147"/>
      <c r="AA1811" s="147"/>
      <c r="AB1811" s="147"/>
      <c r="AC1811" s="147"/>
      <c r="AD1811" s="147"/>
      <c r="AE1811" s="147"/>
      <c r="AF1811" s="147"/>
      <c r="AG1811" s="147" t="s">
        <v>199</v>
      </c>
      <c r="AH1811" s="147"/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1" x14ac:dyDescent="0.25">
      <c r="A1812" s="154"/>
      <c r="B1812" s="155"/>
      <c r="C1812" s="190" t="s">
        <v>1433</v>
      </c>
      <c r="D1812" s="159"/>
      <c r="E1812" s="160">
        <v>23.512499999999999</v>
      </c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57"/>
      <c r="Y1812" s="147"/>
      <c r="Z1812" s="147"/>
      <c r="AA1812" s="147"/>
      <c r="AB1812" s="147"/>
      <c r="AC1812" s="147"/>
      <c r="AD1812" s="147"/>
      <c r="AE1812" s="147"/>
      <c r="AF1812" s="147"/>
      <c r="AG1812" s="147" t="s">
        <v>199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1" x14ac:dyDescent="0.25">
      <c r="A1813" s="154">
        <v>270</v>
      </c>
      <c r="B1813" s="155" t="s">
        <v>1434</v>
      </c>
      <c r="C1813" s="196" t="s">
        <v>1435</v>
      </c>
      <c r="D1813" s="156" t="s">
        <v>0</v>
      </c>
      <c r="E1813" s="186"/>
      <c r="F1813" s="158"/>
      <c r="G1813" s="157">
        <f>ROUND(E1813*F1813,2)</f>
        <v>0</v>
      </c>
      <c r="H1813" s="158"/>
      <c r="I1813" s="157">
        <f>ROUND(E1813*H1813,2)</f>
        <v>0</v>
      </c>
      <c r="J1813" s="158"/>
      <c r="K1813" s="157">
        <f>ROUND(E1813*J1813,2)</f>
        <v>0</v>
      </c>
      <c r="L1813" s="157">
        <v>21</v>
      </c>
      <c r="M1813" s="157">
        <f>G1813*(1+L1813/100)</f>
        <v>0</v>
      </c>
      <c r="N1813" s="157">
        <v>0</v>
      </c>
      <c r="O1813" s="157">
        <f>ROUND(E1813*N1813,2)</f>
        <v>0</v>
      </c>
      <c r="P1813" s="157">
        <v>0</v>
      </c>
      <c r="Q1813" s="157">
        <f>ROUND(E1813*P1813,2)</f>
        <v>0</v>
      </c>
      <c r="R1813" s="157"/>
      <c r="S1813" s="157" t="s">
        <v>195</v>
      </c>
      <c r="T1813" s="157" t="s">
        <v>195</v>
      </c>
      <c r="U1813" s="157">
        <v>0</v>
      </c>
      <c r="V1813" s="157">
        <f>ROUND(E1813*U1813,2)</f>
        <v>0</v>
      </c>
      <c r="W1813" s="157"/>
      <c r="X1813" s="157" t="s">
        <v>1170</v>
      </c>
      <c r="Y1813" s="147"/>
      <c r="Z1813" s="147"/>
      <c r="AA1813" s="147"/>
      <c r="AB1813" s="147"/>
      <c r="AC1813" s="147"/>
      <c r="AD1813" s="147"/>
      <c r="AE1813" s="147"/>
      <c r="AF1813" s="147"/>
      <c r="AG1813" s="147" t="s">
        <v>1171</v>
      </c>
      <c r="AH1813" s="147"/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x14ac:dyDescent="0.25">
      <c r="A1814" s="168" t="s">
        <v>190</v>
      </c>
      <c r="B1814" s="169" t="s">
        <v>118</v>
      </c>
      <c r="C1814" s="188" t="s">
        <v>119</v>
      </c>
      <c r="D1814" s="170"/>
      <c r="E1814" s="171"/>
      <c r="F1814" s="172"/>
      <c r="G1814" s="173">
        <f>SUMIF(AG1815:AG1879,"&lt;&gt;NOR",G1815:G1879)</f>
        <v>0</v>
      </c>
      <c r="H1814" s="167"/>
      <c r="I1814" s="167">
        <f>SUM(I1815:I1879)</f>
        <v>0</v>
      </c>
      <c r="J1814" s="167"/>
      <c r="K1814" s="167">
        <f>SUM(K1815:K1879)</f>
        <v>0</v>
      </c>
      <c r="L1814" s="167"/>
      <c r="M1814" s="167">
        <f>SUM(M1815:M1879)</f>
        <v>0</v>
      </c>
      <c r="N1814" s="167"/>
      <c r="O1814" s="167">
        <f>SUM(O1815:O1879)</f>
        <v>0.23</v>
      </c>
      <c r="P1814" s="167"/>
      <c r="Q1814" s="167">
        <f>SUM(Q1815:Q1879)</f>
        <v>0.57999999999999996</v>
      </c>
      <c r="R1814" s="167"/>
      <c r="S1814" s="167"/>
      <c r="T1814" s="167"/>
      <c r="U1814" s="167"/>
      <c r="V1814" s="167">
        <f>SUM(V1815:V1879)</f>
        <v>58.769999999999989</v>
      </c>
      <c r="W1814" s="167"/>
      <c r="X1814" s="167"/>
      <c r="AG1814" t="s">
        <v>191</v>
      </c>
    </row>
    <row r="1815" spans="1:60" outlineLevel="1" x14ac:dyDescent="0.25">
      <c r="A1815" s="174">
        <v>271</v>
      </c>
      <c r="B1815" s="175" t="s">
        <v>1436</v>
      </c>
      <c r="C1815" s="189" t="s">
        <v>1437</v>
      </c>
      <c r="D1815" s="176" t="s">
        <v>232</v>
      </c>
      <c r="E1815" s="177">
        <v>15.26</v>
      </c>
      <c r="F1815" s="178"/>
      <c r="G1815" s="179">
        <f>ROUND(E1815*F1815,2)</f>
        <v>0</v>
      </c>
      <c r="H1815" s="158"/>
      <c r="I1815" s="157">
        <f>ROUND(E1815*H1815,2)</f>
        <v>0</v>
      </c>
      <c r="J1815" s="158"/>
      <c r="K1815" s="157">
        <f>ROUND(E1815*J1815,2)</f>
        <v>0</v>
      </c>
      <c r="L1815" s="157">
        <v>21</v>
      </c>
      <c r="M1815" s="157">
        <f>G1815*(1+L1815/100)</f>
        <v>0</v>
      </c>
      <c r="N1815" s="157">
        <v>1.1900000000000001E-3</v>
      </c>
      <c r="O1815" s="157">
        <f>ROUND(E1815*N1815,2)</f>
        <v>0.02</v>
      </c>
      <c r="P1815" s="157">
        <v>0</v>
      </c>
      <c r="Q1815" s="157">
        <f>ROUND(E1815*P1815,2)</f>
        <v>0</v>
      </c>
      <c r="R1815" s="157"/>
      <c r="S1815" s="157" t="s">
        <v>195</v>
      </c>
      <c r="T1815" s="157" t="s">
        <v>195</v>
      </c>
      <c r="U1815" s="157">
        <v>0.28000000000000003</v>
      </c>
      <c r="V1815" s="157">
        <f>ROUND(E1815*U1815,2)</f>
        <v>4.2699999999999996</v>
      </c>
      <c r="W1815" s="157"/>
      <c r="X1815" s="157" t="s">
        <v>196</v>
      </c>
      <c r="Y1815" s="147"/>
      <c r="Z1815" s="147"/>
      <c r="AA1815" s="147"/>
      <c r="AB1815" s="147"/>
      <c r="AC1815" s="147"/>
      <c r="AD1815" s="147"/>
      <c r="AE1815" s="147"/>
      <c r="AF1815" s="147"/>
      <c r="AG1815" s="147" t="s">
        <v>197</v>
      </c>
      <c r="AH1815" s="147"/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1" x14ac:dyDescent="0.25">
      <c r="A1816" s="154"/>
      <c r="B1816" s="155"/>
      <c r="C1816" s="190" t="s">
        <v>1438</v>
      </c>
      <c r="D1816" s="159"/>
      <c r="E1816" s="160">
        <v>15.26</v>
      </c>
      <c r="F1816" s="157"/>
      <c r="G1816" s="157"/>
      <c r="H1816" s="157"/>
      <c r="I1816" s="157"/>
      <c r="J1816" s="157"/>
      <c r="K1816" s="157"/>
      <c r="L1816" s="157"/>
      <c r="M1816" s="157"/>
      <c r="N1816" s="157"/>
      <c r="O1816" s="157"/>
      <c r="P1816" s="157"/>
      <c r="Q1816" s="157"/>
      <c r="R1816" s="157"/>
      <c r="S1816" s="157"/>
      <c r="T1816" s="157"/>
      <c r="U1816" s="157"/>
      <c r="V1816" s="157"/>
      <c r="W1816" s="157"/>
      <c r="X1816" s="157"/>
      <c r="Y1816" s="147"/>
      <c r="Z1816" s="147"/>
      <c r="AA1816" s="147"/>
      <c r="AB1816" s="147"/>
      <c r="AC1816" s="147"/>
      <c r="AD1816" s="147"/>
      <c r="AE1816" s="147"/>
      <c r="AF1816" s="147"/>
      <c r="AG1816" s="147" t="s">
        <v>199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1" x14ac:dyDescent="0.25">
      <c r="A1817" s="174">
        <v>272</v>
      </c>
      <c r="B1817" s="175" t="s">
        <v>1439</v>
      </c>
      <c r="C1817" s="189" t="s">
        <v>1440</v>
      </c>
      <c r="D1817" s="176" t="s">
        <v>232</v>
      </c>
      <c r="E1817" s="177">
        <v>4.66</v>
      </c>
      <c r="F1817" s="178"/>
      <c r="G1817" s="179">
        <f>ROUND(E1817*F1817,2)</f>
        <v>0</v>
      </c>
      <c r="H1817" s="158"/>
      <c r="I1817" s="157">
        <f>ROUND(E1817*H1817,2)</f>
        <v>0</v>
      </c>
      <c r="J1817" s="158"/>
      <c r="K1817" s="157">
        <f>ROUND(E1817*J1817,2)</f>
        <v>0</v>
      </c>
      <c r="L1817" s="157">
        <v>21</v>
      </c>
      <c r="M1817" s="157">
        <f>G1817*(1+L1817/100)</f>
        <v>0</v>
      </c>
      <c r="N1817" s="157">
        <v>1.7700000000000001E-3</v>
      </c>
      <c r="O1817" s="157">
        <f>ROUND(E1817*N1817,2)</f>
        <v>0.01</v>
      </c>
      <c r="P1817" s="157">
        <v>0</v>
      </c>
      <c r="Q1817" s="157">
        <f>ROUND(E1817*P1817,2)</f>
        <v>0</v>
      </c>
      <c r="R1817" s="157"/>
      <c r="S1817" s="157" t="s">
        <v>195</v>
      </c>
      <c r="T1817" s="157" t="s">
        <v>195</v>
      </c>
      <c r="U1817" s="157">
        <v>0.39</v>
      </c>
      <c r="V1817" s="157">
        <f>ROUND(E1817*U1817,2)</f>
        <v>1.82</v>
      </c>
      <c r="W1817" s="157"/>
      <c r="X1817" s="157" t="s">
        <v>196</v>
      </c>
      <c r="Y1817" s="147"/>
      <c r="Z1817" s="147"/>
      <c r="AA1817" s="147"/>
      <c r="AB1817" s="147"/>
      <c r="AC1817" s="147"/>
      <c r="AD1817" s="147"/>
      <c r="AE1817" s="147"/>
      <c r="AF1817" s="147"/>
      <c r="AG1817" s="147" t="s">
        <v>197</v>
      </c>
      <c r="AH1817" s="147"/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1" x14ac:dyDescent="0.25">
      <c r="A1818" s="154"/>
      <c r="B1818" s="155"/>
      <c r="C1818" s="190" t="s">
        <v>1441</v>
      </c>
      <c r="D1818" s="159"/>
      <c r="E1818" s="160">
        <v>4.66</v>
      </c>
      <c r="F1818" s="157"/>
      <c r="G1818" s="157"/>
      <c r="H1818" s="157"/>
      <c r="I1818" s="157"/>
      <c r="J1818" s="157"/>
      <c r="K1818" s="157"/>
      <c r="L1818" s="157"/>
      <c r="M1818" s="157"/>
      <c r="N1818" s="157"/>
      <c r="O1818" s="157"/>
      <c r="P1818" s="157"/>
      <c r="Q1818" s="157"/>
      <c r="R1818" s="157"/>
      <c r="S1818" s="157"/>
      <c r="T1818" s="157"/>
      <c r="U1818" s="157"/>
      <c r="V1818" s="157"/>
      <c r="W1818" s="157"/>
      <c r="X1818" s="157"/>
      <c r="Y1818" s="147"/>
      <c r="Z1818" s="147"/>
      <c r="AA1818" s="147"/>
      <c r="AB1818" s="147"/>
      <c r="AC1818" s="147"/>
      <c r="AD1818" s="147"/>
      <c r="AE1818" s="147"/>
      <c r="AF1818" s="147"/>
      <c r="AG1818" s="147" t="s">
        <v>199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1" x14ac:dyDescent="0.25">
      <c r="A1819" s="174">
        <v>273</v>
      </c>
      <c r="B1819" s="175" t="s">
        <v>1442</v>
      </c>
      <c r="C1819" s="189" t="s">
        <v>1443</v>
      </c>
      <c r="D1819" s="176" t="s">
        <v>232</v>
      </c>
      <c r="E1819" s="177">
        <v>33.880000000000003</v>
      </c>
      <c r="F1819" s="178"/>
      <c r="G1819" s="179">
        <f>ROUND(E1819*F1819,2)</f>
        <v>0</v>
      </c>
      <c r="H1819" s="158"/>
      <c r="I1819" s="157">
        <f>ROUND(E1819*H1819,2)</f>
        <v>0</v>
      </c>
      <c r="J1819" s="158"/>
      <c r="K1819" s="157">
        <f>ROUND(E1819*J1819,2)</f>
        <v>0</v>
      </c>
      <c r="L1819" s="157">
        <v>21</v>
      </c>
      <c r="M1819" s="157">
        <f>G1819*(1+L1819/100)</f>
        <v>0</v>
      </c>
      <c r="N1819" s="157">
        <v>2.5899999999999999E-3</v>
      </c>
      <c r="O1819" s="157">
        <f>ROUND(E1819*N1819,2)</f>
        <v>0.09</v>
      </c>
      <c r="P1819" s="157">
        <v>0</v>
      </c>
      <c r="Q1819" s="157">
        <f>ROUND(E1819*P1819,2)</f>
        <v>0</v>
      </c>
      <c r="R1819" s="157"/>
      <c r="S1819" s="157" t="s">
        <v>195</v>
      </c>
      <c r="T1819" s="157" t="s">
        <v>195</v>
      </c>
      <c r="U1819" s="157">
        <v>0.49</v>
      </c>
      <c r="V1819" s="157">
        <f>ROUND(E1819*U1819,2)</f>
        <v>16.600000000000001</v>
      </c>
      <c r="W1819" s="157"/>
      <c r="X1819" s="157" t="s">
        <v>196</v>
      </c>
      <c r="Y1819" s="147"/>
      <c r="Z1819" s="147"/>
      <c r="AA1819" s="147"/>
      <c r="AB1819" s="147"/>
      <c r="AC1819" s="147"/>
      <c r="AD1819" s="147"/>
      <c r="AE1819" s="147"/>
      <c r="AF1819" s="147"/>
      <c r="AG1819" s="147" t="s">
        <v>197</v>
      </c>
      <c r="AH1819" s="147"/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1" x14ac:dyDescent="0.25">
      <c r="A1820" s="154"/>
      <c r="B1820" s="155"/>
      <c r="C1820" s="190" t="s">
        <v>683</v>
      </c>
      <c r="D1820" s="159"/>
      <c r="E1820" s="160">
        <v>33.880000000000003</v>
      </c>
      <c r="F1820" s="157"/>
      <c r="G1820" s="157"/>
      <c r="H1820" s="157"/>
      <c r="I1820" s="157"/>
      <c r="J1820" s="157"/>
      <c r="K1820" s="157"/>
      <c r="L1820" s="157"/>
      <c r="M1820" s="157"/>
      <c r="N1820" s="157"/>
      <c r="O1820" s="157"/>
      <c r="P1820" s="157"/>
      <c r="Q1820" s="157"/>
      <c r="R1820" s="157"/>
      <c r="S1820" s="157"/>
      <c r="T1820" s="157"/>
      <c r="U1820" s="157"/>
      <c r="V1820" s="157"/>
      <c r="W1820" s="157"/>
      <c r="X1820" s="157"/>
      <c r="Y1820" s="147"/>
      <c r="Z1820" s="147"/>
      <c r="AA1820" s="147"/>
      <c r="AB1820" s="147"/>
      <c r="AC1820" s="147"/>
      <c r="AD1820" s="147"/>
      <c r="AE1820" s="147"/>
      <c r="AF1820" s="147"/>
      <c r="AG1820" s="147" t="s">
        <v>199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1" x14ac:dyDescent="0.25">
      <c r="A1821" s="174">
        <v>274</v>
      </c>
      <c r="B1821" s="175" t="s">
        <v>1444</v>
      </c>
      <c r="C1821" s="189" t="s">
        <v>1445</v>
      </c>
      <c r="D1821" s="176" t="s">
        <v>232</v>
      </c>
      <c r="E1821" s="177">
        <v>6</v>
      </c>
      <c r="F1821" s="178"/>
      <c r="G1821" s="179">
        <f>ROUND(E1821*F1821,2)</f>
        <v>0</v>
      </c>
      <c r="H1821" s="158"/>
      <c r="I1821" s="157">
        <f>ROUND(E1821*H1821,2)</f>
        <v>0</v>
      </c>
      <c r="J1821" s="158"/>
      <c r="K1821" s="157">
        <f>ROUND(E1821*J1821,2)</f>
        <v>0</v>
      </c>
      <c r="L1821" s="157">
        <v>21</v>
      </c>
      <c r="M1821" s="157">
        <f>G1821*(1+L1821/100)</f>
        <v>0</v>
      </c>
      <c r="N1821" s="157">
        <v>2.0699999999999998E-3</v>
      </c>
      <c r="O1821" s="157">
        <f>ROUND(E1821*N1821,2)</f>
        <v>0.01</v>
      </c>
      <c r="P1821" s="157">
        <v>0</v>
      </c>
      <c r="Q1821" s="157">
        <f>ROUND(E1821*P1821,2)</f>
        <v>0</v>
      </c>
      <c r="R1821" s="157"/>
      <c r="S1821" s="157" t="s">
        <v>195</v>
      </c>
      <c r="T1821" s="157" t="s">
        <v>195</v>
      </c>
      <c r="U1821" s="157">
        <v>0.58304999999999996</v>
      </c>
      <c r="V1821" s="157">
        <f>ROUND(E1821*U1821,2)</f>
        <v>3.5</v>
      </c>
      <c r="W1821" s="157"/>
      <c r="X1821" s="157" t="s">
        <v>196</v>
      </c>
      <c r="Y1821" s="147"/>
      <c r="Z1821" s="147"/>
      <c r="AA1821" s="147"/>
      <c r="AB1821" s="147"/>
      <c r="AC1821" s="147"/>
      <c r="AD1821" s="147"/>
      <c r="AE1821" s="147"/>
      <c r="AF1821" s="147"/>
      <c r="AG1821" s="147" t="s">
        <v>197</v>
      </c>
      <c r="AH1821" s="147"/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outlineLevel="1" x14ac:dyDescent="0.25">
      <c r="A1822" s="154"/>
      <c r="B1822" s="155"/>
      <c r="C1822" s="190" t="s">
        <v>1446</v>
      </c>
      <c r="D1822" s="159"/>
      <c r="E1822" s="160">
        <v>6</v>
      </c>
      <c r="F1822" s="157"/>
      <c r="G1822" s="157"/>
      <c r="H1822" s="157"/>
      <c r="I1822" s="157"/>
      <c r="J1822" s="157"/>
      <c r="K1822" s="157"/>
      <c r="L1822" s="157"/>
      <c r="M1822" s="157"/>
      <c r="N1822" s="157"/>
      <c r="O1822" s="157"/>
      <c r="P1822" s="157"/>
      <c r="Q1822" s="157"/>
      <c r="R1822" s="157"/>
      <c r="S1822" s="157"/>
      <c r="T1822" s="157"/>
      <c r="U1822" s="157"/>
      <c r="V1822" s="157"/>
      <c r="W1822" s="157"/>
      <c r="X1822" s="157"/>
      <c r="Y1822" s="147"/>
      <c r="Z1822" s="147"/>
      <c r="AA1822" s="147"/>
      <c r="AB1822" s="147"/>
      <c r="AC1822" s="147"/>
      <c r="AD1822" s="147"/>
      <c r="AE1822" s="147"/>
      <c r="AF1822" s="147"/>
      <c r="AG1822" s="147" t="s">
        <v>199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1" x14ac:dyDescent="0.25">
      <c r="A1823" s="174">
        <v>275</v>
      </c>
      <c r="B1823" s="175" t="s">
        <v>1447</v>
      </c>
      <c r="C1823" s="189" t="s">
        <v>1448</v>
      </c>
      <c r="D1823" s="176" t="s">
        <v>232</v>
      </c>
      <c r="E1823" s="177">
        <v>5</v>
      </c>
      <c r="F1823" s="178"/>
      <c r="G1823" s="179">
        <f>ROUND(E1823*F1823,2)</f>
        <v>0</v>
      </c>
      <c r="H1823" s="158"/>
      <c r="I1823" s="157">
        <f>ROUND(E1823*H1823,2)</f>
        <v>0</v>
      </c>
      <c r="J1823" s="158"/>
      <c r="K1823" s="157">
        <f>ROUND(E1823*J1823,2)</f>
        <v>0</v>
      </c>
      <c r="L1823" s="157">
        <v>21</v>
      </c>
      <c r="M1823" s="157">
        <f>G1823*(1+L1823/100)</f>
        <v>0</v>
      </c>
      <c r="N1823" s="157">
        <v>3.1700000000000001E-3</v>
      </c>
      <c r="O1823" s="157">
        <f>ROUND(E1823*N1823,2)</f>
        <v>0.02</v>
      </c>
      <c r="P1823" s="157">
        <v>0</v>
      </c>
      <c r="Q1823" s="157">
        <f>ROUND(E1823*P1823,2)</f>
        <v>0</v>
      </c>
      <c r="R1823" s="157"/>
      <c r="S1823" s="157" t="s">
        <v>195</v>
      </c>
      <c r="T1823" s="157" t="s">
        <v>195</v>
      </c>
      <c r="U1823" s="157">
        <v>0.219</v>
      </c>
      <c r="V1823" s="157">
        <f>ROUND(E1823*U1823,2)</f>
        <v>1.1000000000000001</v>
      </c>
      <c r="W1823" s="157"/>
      <c r="X1823" s="157" t="s">
        <v>196</v>
      </c>
      <c r="Y1823" s="147"/>
      <c r="Z1823" s="147"/>
      <c r="AA1823" s="147"/>
      <c r="AB1823" s="147"/>
      <c r="AC1823" s="147"/>
      <c r="AD1823" s="147"/>
      <c r="AE1823" s="147"/>
      <c r="AF1823" s="147"/>
      <c r="AG1823" s="147" t="s">
        <v>197</v>
      </c>
      <c r="AH1823" s="147"/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1" x14ac:dyDescent="0.25">
      <c r="A1824" s="154"/>
      <c r="B1824" s="155"/>
      <c r="C1824" s="190" t="s">
        <v>1449</v>
      </c>
      <c r="D1824" s="159"/>
      <c r="E1824" s="160">
        <v>5</v>
      </c>
      <c r="F1824" s="157"/>
      <c r="G1824" s="157"/>
      <c r="H1824" s="157"/>
      <c r="I1824" s="157"/>
      <c r="J1824" s="157"/>
      <c r="K1824" s="157"/>
      <c r="L1824" s="157"/>
      <c r="M1824" s="157"/>
      <c r="N1824" s="157"/>
      <c r="O1824" s="157"/>
      <c r="P1824" s="157"/>
      <c r="Q1824" s="157"/>
      <c r="R1824" s="157"/>
      <c r="S1824" s="157"/>
      <c r="T1824" s="157"/>
      <c r="U1824" s="157"/>
      <c r="V1824" s="157"/>
      <c r="W1824" s="157"/>
      <c r="X1824" s="157"/>
      <c r="Y1824" s="147"/>
      <c r="Z1824" s="147"/>
      <c r="AA1824" s="147"/>
      <c r="AB1824" s="147"/>
      <c r="AC1824" s="147"/>
      <c r="AD1824" s="147"/>
      <c r="AE1824" s="147"/>
      <c r="AF1824" s="147"/>
      <c r="AG1824" s="147" t="s">
        <v>199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1" x14ac:dyDescent="0.25">
      <c r="A1825" s="174">
        <v>276</v>
      </c>
      <c r="B1825" s="175" t="s">
        <v>1450</v>
      </c>
      <c r="C1825" s="189" t="s">
        <v>1451</v>
      </c>
      <c r="D1825" s="176" t="s">
        <v>232</v>
      </c>
      <c r="E1825" s="177">
        <v>4.2</v>
      </c>
      <c r="F1825" s="178"/>
      <c r="G1825" s="179">
        <f>ROUND(E1825*F1825,2)</f>
        <v>0</v>
      </c>
      <c r="H1825" s="158"/>
      <c r="I1825" s="157">
        <f>ROUND(E1825*H1825,2)</f>
        <v>0</v>
      </c>
      <c r="J1825" s="158"/>
      <c r="K1825" s="157">
        <f>ROUND(E1825*J1825,2)</f>
        <v>0</v>
      </c>
      <c r="L1825" s="157">
        <v>21</v>
      </c>
      <c r="M1825" s="157">
        <f>G1825*(1+L1825/100)</f>
        <v>0</v>
      </c>
      <c r="N1825" s="157">
        <v>2.3600000000000001E-3</v>
      </c>
      <c r="O1825" s="157">
        <f>ROUND(E1825*N1825,2)</f>
        <v>0.01</v>
      </c>
      <c r="P1825" s="157">
        <v>0</v>
      </c>
      <c r="Q1825" s="157">
        <f>ROUND(E1825*P1825,2)</f>
        <v>0</v>
      </c>
      <c r="R1825" s="157"/>
      <c r="S1825" s="157" t="s">
        <v>195</v>
      </c>
      <c r="T1825" s="157" t="s">
        <v>195</v>
      </c>
      <c r="U1825" s="157">
        <v>0.59138999999999997</v>
      </c>
      <c r="V1825" s="157">
        <f>ROUND(E1825*U1825,2)</f>
        <v>2.48</v>
      </c>
      <c r="W1825" s="157"/>
      <c r="X1825" s="157" t="s">
        <v>196</v>
      </c>
      <c r="Y1825" s="147"/>
      <c r="Z1825" s="147"/>
      <c r="AA1825" s="147"/>
      <c r="AB1825" s="147"/>
      <c r="AC1825" s="147"/>
      <c r="AD1825" s="147"/>
      <c r="AE1825" s="147"/>
      <c r="AF1825" s="147"/>
      <c r="AG1825" s="147" t="s">
        <v>197</v>
      </c>
      <c r="AH1825" s="147"/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1" x14ac:dyDescent="0.25">
      <c r="A1826" s="154"/>
      <c r="B1826" s="155"/>
      <c r="C1826" s="190" t="s">
        <v>1452</v>
      </c>
      <c r="D1826" s="159"/>
      <c r="E1826" s="160">
        <v>4.2</v>
      </c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7"/>
      <c r="U1826" s="157"/>
      <c r="V1826" s="157"/>
      <c r="W1826" s="157"/>
      <c r="X1826" s="157"/>
      <c r="Y1826" s="147"/>
      <c r="Z1826" s="147"/>
      <c r="AA1826" s="147"/>
      <c r="AB1826" s="147"/>
      <c r="AC1826" s="147"/>
      <c r="AD1826" s="147"/>
      <c r="AE1826" s="147"/>
      <c r="AF1826" s="147"/>
      <c r="AG1826" s="147" t="s">
        <v>199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1" x14ac:dyDescent="0.25">
      <c r="A1827" s="174">
        <v>277</v>
      </c>
      <c r="B1827" s="175" t="s">
        <v>1453</v>
      </c>
      <c r="C1827" s="189" t="s">
        <v>1454</v>
      </c>
      <c r="D1827" s="176" t="s">
        <v>232</v>
      </c>
      <c r="E1827" s="177">
        <v>11.3</v>
      </c>
      <c r="F1827" s="178"/>
      <c r="G1827" s="179">
        <f>ROUND(E1827*F1827,2)</f>
        <v>0</v>
      </c>
      <c r="H1827" s="158"/>
      <c r="I1827" s="157">
        <f>ROUND(E1827*H1827,2)</f>
        <v>0</v>
      </c>
      <c r="J1827" s="158"/>
      <c r="K1827" s="157">
        <f>ROUND(E1827*J1827,2)</f>
        <v>0</v>
      </c>
      <c r="L1827" s="157">
        <v>21</v>
      </c>
      <c r="M1827" s="157">
        <f>G1827*(1+L1827/100)</f>
        <v>0</v>
      </c>
      <c r="N1827" s="157">
        <v>2.3999999999999998E-3</v>
      </c>
      <c r="O1827" s="157">
        <f>ROUND(E1827*N1827,2)</f>
        <v>0.03</v>
      </c>
      <c r="P1827" s="157">
        <v>0</v>
      </c>
      <c r="Q1827" s="157">
        <f>ROUND(E1827*P1827,2)</f>
        <v>0</v>
      </c>
      <c r="R1827" s="157"/>
      <c r="S1827" s="157" t="s">
        <v>195</v>
      </c>
      <c r="T1827" s="157" t="s">
        <v>195</v>
      </c>
      <c r="U1827" s="157">
        <v>0.26</v>
      </c>
      <c r="V1827" s="157">
        <f>ROUND(E1827*U1827,2)</f>
        <v>2.94</v>
      </c>
      <c r="W1827" s="157"/>
      <c r="X1827" s="157" t="s">
        <v>196</v>
      </c>
      <c r="Y1827" s="147"/>
      <c r="Z1827" s="147"/>
      <c r="AA1827" s="147"/>
      <c r="AB1827" s="147"/>
      <c r="AC1827" s="147"/>
      <c r="AD1827" s="147"/>
      <c r="AE1827" s="147"/>
      <c r="AF1827" s="147"/>
      <c r="AG1827" s="147" t="s">
        <v>197</v>
      </c>
      <c r="AH1827" s="147"/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outlineLevel="1" x14ac:dyDescent="0.25">
      <c r="A1828" s="154"/>
      <c r="B1828" s="155"/>
      <c r="C1828" s="190" t="s">
        <v>1455</v>
      </c>
      <c r="D1828" s="159"/>
      <c r="E1828" s="160">
        <v>11.3</v>
      </c>
      <c r="F1828" s="157"/>
      <c r="G1828" s="157"/>
      <c r="H1828" s="157"/>
      <c r="I1828" s="157"/>
      <c r="J1828" s="157"/>
      <c r="K1828" s="157"/>
      <c r="L1828" s="157"/>
      <c r="M1828" s="157"/>
      <c r="N1828" s="157"/>
      <c r="O1828" s="157"/>
      <c r="P1828" s="157"/>
      <c r="Q1828" s="157"/>
      <c r="R1828" s="157"/>
      <c r="S1828" s="157"/>
      <c r="T1828" s="157"/>
      <c r="U1828" s="157"/>
      <c r="V1828" s="157"/>
      <c r="W1828" s="157"/>
      <c r="X1828" s="157"/>
      <c r="Y1828" s="147"/>
      <c r="Z1828" s="147"/>
      <c r="AA1828" s="147"/>
      <c r="AB1828" s="147"/>
      <c r="AC1828" s="147"/>
      <c r="AD1828" s="147"/>
      <c r="AE1828" s="147"/>
      <c r="AF1828" s="147"/>
      <c r="AG1828" s="147" t="s">
        <v>199</v>
      </c>
      <c r="AH1828" s="147">
        <v>0</v>
      </c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1" x14ac:dyDescent="0.25">
      <c r="A1829" s="174">
        <v>278</v>
      </c>
      <c r="B1829" s="175" t="s">
        <v>1456</v>
      </c>
      <c r="C1829" s="189" t="s">
        <v>1457</v>
      </c>
      <c r="D1829" s="176" t="s">
        <v>239</v>
      </c>
      <c r="E1829" s="177">
        <v>1</v>
      </c>
      <c r="F1829" s="178"/>
      <c r="G1829" s="179">
        <f>ROUND(E1829*F1829,2)</f>
        <v>0</v>
      </c>
      <c r="H1829" s="158"/>
      <c r="I1829" s="157">
        <f>ROUND(E1829*H1829,2)</f>
        <v>0</v>
      </c>
      <c r="J1829" s="158"/>
      <c r="K1829" s="157">
        <f>ROUND(E1829*J1829,2)</f>
        <v>0</v>
      </c>
      <c r="L1829" s="157">
        <v>21</v>
      </c>
      <c r="M1829" s="157">
        <f>G1829*(1+L1829/100)</f>
        <v>0</v>
      </c>
      <c r="N1829" s="157">
        <v>4.0000000000000002E-4</v>
      </c>
      <c r="O1829" s="157">
        <f>ROUND(E1829*N1829,2)</f>
        <v>0</v>
      </c>
      <c r="P1829" s="157">
        <v>0</v>
      </c>
      <c r="Q1829" s="157">
        <f>ROUND(E1829*P1829,2)</f>
        <v>0</v>
      </c>
      <c r="R1829" s="157"/>
      <c r="S1829" s="157" t="s">
        <v>195</v>
      </c>
      <c r="T1829" s="157" t="s">
        <v>195</v>
      </c>
      <c r="U1829" s="157">
        <v>0.41</v>
      </c>
      <c r="V1829" s="157">
        <f>ROUND(E1829*U1829,2)</f>
        <v>0.41</v>
      </c>
      <c r="W1829" s="157"/>
      <c r="X1829" s="157" t="s">
        <v>196</v>
      </c>
      <c r="Y1829" s="147"/>
      <c r="Z1829" s="147"/>
      <c r="AA1829" s="147"/>
      <c r="AB1829" s="147"/>
      <c r="AC1829" s="147"/>
      <c r="AD1829" s="147"/>
      <c r="AE1829" s="147"/>
      <c r="AF1829" s="147"/>
      <c r="AG1829" s="147" t="s">
        <v>197</v>
      </c>
      <c r="AH1829" s="147"/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1" x14ac:dyDescent="0.25">
      <c r="A1830" s="154"/>
      <c r="B1830" s="155"/>
      <c r="C1830" s="190" t="s">
        <v>1458</v>
      </c>
      <c r="D1830" s="159"/>
      <c r="E1830" s="160">
        <v>1</v>
      </c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57"/>
      <c r="Y1830" s="147"/>
      <c r="Z1830" s="147"/>
      <c r="AA1830" s="147"/>
      <c r="AB1830" s="147"/>
      <c r="AC1830" s="147"/>
      <c r="AD1830" s="147"/>
      <c r="AE1830" s="147"/>
      <c r="AF1830" s="147"/>
      <c r="AG1830" s="147" t="s">
        <v>199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1" x14ac:dyDescent="0.25">
      <c r="A1831" s="174">
        <v>279</v>
      </c>
      <c r="B1831" s="175" t="s">
        <v>1459</v>
      </c>
      <c r="C1831" s="189" t="s">
        <v>1460</v>
      </c>
      <c r="D1831" s="176" t="s">
        <v>239</v>
      </c>
      <c r="E1831" s="177">
        <v>1</v>
      </c>
      <c r="F1831" s="178"/>
      <c r="G1831" s="179">
        <f>ROUND(E1831*F1831,2)</f>
        <v>0</v>
      </c>
      <c r="H1831" s="158"/>
      <c r="I1831" s="157">
        <f>ROUND(E1831*H1831,2)</f>
        <v>0</v>
      </c>
      <c r="J1831" s="158"/>
      <c r="K1831" s="157">
        <f>ROUND(E1831*J1831,2)</f>
        <v>0</v>
      </c>
      <c r="L1831" s="157">
        <v>21</v>
      </c>
      <c r="M1831" s="157">
        <f>G1831*(1+L1831/100)</f>
        <v>0</v>
      </c>
      <c r="N1831" s="157">
        <v>2.64E-3</v>
      </c>
      <c r="O1831" s="157">
        <f>ROUND(E1831*N1831,2)</f>
        <v>0</v>
      </c>
      <c r="P1831" s="157">
        <v>0</v>
      </c>
      <c r="Q1831" s="157">
        <f>ROUND(E1831*P1831,2)</f>
        <v>0</v>
      </c>
      <c r="R1831" s="157"/>
      <c r="S1831" s="157" t="s">
        <v>195</v>
      </c>
      <c r="T1831" s="157" t="s">
        <v>195</v>
      </c>
      <c r="U1831" s="157">
        <v>1.5398499999999999</v>
      </c>
      <c r="V1831" s="157">
        <f>ROUND(E1831*U1831,2)</f>
        <v>1.54</v>
      </c>
      <c r="W1831" s="157"/>
      <c r="X1831" s="157" t="s">
        <v>196</v>
      </c>
      <c r="Y1831" s="147"/>
      <c r="Z1831" s="147"/>
      <c r="AA1831" s="147"/>
      <c r="AB1831" s="147"/>
      <c r="AC1831" s="147"/>
      <c r="AD1831" s="147"/>
      <c r="AE1831" s="147"/>
      <c r="AF1831" s="147"/>
      <c r="AG1831" s="147" t="s">
        <v>197</v>
      </c>
      <c r="AH1831" s="147"/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1" x14ac:dyDescent="0.25">
      <c r="A1832" s="154"/>
      <c r="B1832" s="155"/>
      <c r="C1832" s="190" t="s">
        <v>1461</v>
      </c>
      <c r="D1832" s="159"/>
      <c r="E1832" s="160">
        <v>1</v>
      </c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7"/>
      <c r="U1832" s="157"/>
      <c r="V1832" s="157"/>
      <c r="W1832" s="157"/>
      <c r="X1832" s="157"/>
      <c r="Y1832" s="147"/>
      <c r="Z1832" s="147"/>
      <c r="AA1832" s="147"/>
      <c r="AB1832" s="147"/>
      <c r="AC1832" s="147"/>
      <c r="AD1832" s="147"/>
      <c r="AE1832" s="147"/>
      <c r="AF1832" s="147"/>
      <c r="AG1832" s="147" t="s">
        <v>199</v>
      </c>
      <c r="AH1832" s="147">
        <v>0</v>
      </c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1" x14ac:dyDescent="0.25">
      <c r="A1833" s="174">
        <v>280</v>
      </c>
      <c r="B1833" s="175" t="s">
        <v>1462</v>
      </c>
      <c r="C1833" s="189" t="s">
        <v>1463</v>
      </c>
      <c r="D1833" s="176" t="s">
        <v>232</v>
      </c>
      <c r="E1833" s="177">
        <v>23.32</v>
      </c>
      <c r="F1833" s="178"/>
      <c r="G1833" s="179">
        <f>ROUND(E1833*F1833,2)</f>
        <v>0</v>
      </c>
      <c r="H1833" s="158"/>
      <c r="I1833" s="157">
        <f>ROUND(E1833*H1833,2)</f>
        <v>0</v>
      </c>
      <c r="J1833" s="158"/>
      <c r="K1833" s="157">
        <f>ROUND(E1833*J1833,2)</f>
        <v>0</v>
      </c>
      <c r="L1833" s="157">
        <v>21</v>
      </c>
      <c r="M1833" s="157">
        <f>G1833*(1+L1833/100)</f>
        <v>0</v>
      </c>
      <c r="N1833" s="157">
        <v>1.73E-3</v>
      </c>
      <c r="O1833" s="157">
        <f>ROUND(E1833*N1833,2)</f>
        <v>0.04</v>
      </c>
      <c r="P1833" s="157">
        <v>0</v>
      </c>
      <c r="Q1833" s="157">
        <f>ROUND(E1833*P1833,2)</f>
        <v>0</v>
      </c>
      <c r="R1833" s="157"/>
      <c r="S1833" s="157" t="s">
        <v>195</v>
      </c>
      <c r="T1833" s="157" t="s">
        <v>195</v>
      </c>
      <c r="U1833" s="157">
        <v>0.36799999999999999</v>
      </c>
      <c r="V1833" s="157">
        <f>ROUND(E1833*U1833,2)</f>
        <v>8.58</v>
      </c>
      <c r="W1833" s="157"/>
      <c r="X1833" s="157" t="s">
        <v>196</v>
      </c>
      <c r="Y1833" s="147"/>
      <c r="Z1833" s="147"/>
      <c r="AA1833" s="147"/>
      <c r="AB1833" s="147"/>
      <c r="AC1833" s="147"/>
      <c r="AD1833" s="147"/>
      <c r="AE1833" s="147"/>
      <c r="AF1833" s="147"/>
      <c r="AG1833" s="147" t="s">
        <v>197</v>
      </c>
      <c r="AH1833" s="147"/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1" x14ac:dyDescent="0.25">
      <c r="A1834" s="154"/>
      <c r="B1834" s="155"/>
      <c r="C1834" s="190" t="s">
        <v>691</v>
      </c>
      <c r="D1834" s="159"/>
      <c r="E1834" s="160">
        <v>3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57"/>
      <c r="Y1834" s="147"/>
      <c r="Z1834" s="147"/>
      <c r="AA1834" s="147"/>
      <c r="AB1834" s="147"/>
      <c r="AC1834" s="147"/>
      <c r="AD1834" s="147"/>
      <c r="AE1834" s="147"/>
      <c r="AF1834" s="147"/>
      <c r="AG1834" s="147" t="s">
        <v>199</v>
      </c>
      <c r="AH1834" s="147">
        <v>0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1" x14ac:dyDescent="0.25">
      <c r="A1835" s="154"/>
      <c r="B1835" s="155"/>
      <c r="C1835" s="190" t="s">
        <v>692</v>
      </c>
      <c r="D1835" s="159"/>
      <c r="E1835" s="160">
        <v>0.6</v>
      </c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7"/>
      <c r="U1835" s="157"/>
      <c r="V1835" s="157"/>
      <c r="W1835" s="157"/>
      <c r="X1835" s="157"/>
      <c r="Y1835" s="147"/>
      <c r="Z1835" s="147"/>
      <c r="AA1835" s="147"/>
      <c r="AB1835" s="147"/>
      <c r="AC1835" s="147"/>
      <c r="AD1835" s="147"/>
      <c r="AE1835" s="147"/>
      <c r="AF1835" s="147"/>
      <c r="AG1835" s="147" t="s">
        <v>199</v>
      </c>
      <c r="AH1835" s="147">
        <v>0</v>
      </c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1" x14ac:dyDescent="0.25">
      <c r="A1836" s="154"/>
      <c r="B1836" s="155"/>
      <c r="C1836" s="190" t="s">
        <v>693</v>
      </c>
      <c r="D1836" s="159"/>
      <c r="E1836" s="160">
        <v>0.6</v>
      </c>
      <c r="F1836" s="157"/>
      <c r="G1836" s="157"/>
      <c r="H1836" s="157"/>
      <c r="I1836" s="157"/>
      <c r="J1836" s="157"/>
      <c r="K1836" s="157"/>
      <c r="L1836" s="157"/>
      <c r="M1836" s="157"/>
      <c r="N1836" s="157"/>
      <c r="O1836" s="157"/>
      <c r="P1836" s="157"/>
      <c r="Q1836" s="157"/>
      <c r="R1836" s="157"/>
      <c r="S1836" s="157"/>
      <c r="T1836" s="157"/>
      <c r="U1836" s="157"/>
      <c r="V1836" s="157"/>
      <c r="W1836" s="157"/>
      <c r="X1836" s="157"/>
      <c r="Y1836" s="147"/>
      <c r="Z1836" s="147"/>
      <c r="AA1836" s="147"/>
      <c r="AB1836" s="147"/>
      <c r="AC1836" s="147"/>
      <c r="AD1836" s="147"/>
      <c r="AE1836" s="147"/>
      <c r="AF1836" s="147"/>
      <c r="AG1836" s="147" t="s">
        <v>199</v>
      </c>
      <c r="AH1836" s="147">
        <v>0</v>
      </c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1" x14ac:dyDescent="0.25">
      <c r="A1837" s="154"/>
      <c r="B1837" s="155"/>
      <c r="C1837" s="190" t="s">
        <v>694</v>
      </c>
      <c r="D1837" s="159"/>
      <c r="E1837" s="160">
        <v>0.6</v>
      </c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57"/>
      <c r="Y1837" s="147"/>
      <c r="Z1837" s="147"/>
      <c r="AA1837" s="147"/>
      <c r="AB1837" s="147"/>
      <c r="AC1837" s="147"/>
      <c r="AD1837" s="147"/>
      <c r="AE1837" s="147"/>
      <c r="AF1837" s="147"/>
      <c r="AG1837" s="147" t="s">
        <v>199</v>
      </c>
      <c r="AH1837" s="147">
        <v>0</v>
      </c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outlineLevel="1" x14ac:dyDescent="0.25">
      <c r="A1838" s="154"/>
      <c r="B1838" s="155"/>
      <c r="C1838" s="190" t="s">
        <v>695</v>
      </c>
      <c r="D1838" s="159"/>
      <c r="E1838" s="160">
        <v>0.6</v>
      </c>
      <c r="F1838" s="157"/>
      <c r="G1838" s="157"/>
      <c r="H1838" s="157"/>
      <c r="I1838" s="157"/>
      <c r="J1838" s="157"/>
      <c r="K1838" s="157"/>
      <c r="L1838" s="157"/>
      <c r="M1838" s="157"/>
      <c r="N1838" s="157"/>
      <c r="O1838" s="157"/>
      <c r="P1838" s="157"/>
      <c r="Q1838" s="157"/>
      <c r="R1838" s="157"/>
      <c r="S1838" s="157"/>
      <c r="T1838" s="157"/>
      <c r="U1838" s="157"/>
      <c r="V1838" s="157"/>
      <c r="W1838" s="157"/>
      <c r="X1838" s="157"/>
      <c r="Y1838" s="147"/>
      <c r="Z1838" s="147"/>
      <c r="AA1838" s="147"/>
      <c r="AB1838" s="147"/>
      <c r="AC1838" s="147"/>
      <c r="AD1838" s="147"/>
      <c r="AE1838" s="147"/>
      <c r="AF1838" s="147"/>
      <c r="AG1838" s="147" t="s">
        <v>199</v>
      </c>
      <c r="AH1838" s="147">
        <v>0</v>
      </c>
      <c r="AI1838" s="147"/>
      <c r="AJ1838" s="147"/>
      <c r="AK1838" s="147"/>
      <c r="AL1838" s="147"/>
      <c r="AM1838" s="147"/>
      <c r="AN1838" s="147"/>
      <c r="AO1838" s="147"/>
      <c r="AP1838" s="147"/>
      <c r="AQ1838" s="147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</row>
    <row r="1839" spans="1:60" outlineLevel="1" x14ac:dyDescent="0.25">
      <c r="A1839" s="154"/>
      <c r="B1839" s="155"/>
      <c r="C1839" s="190" t="s">
        <v>696</v>
      </c>
      <c r="D1839" s="159"/>
      <c r="E1839" s="160">
        <v>0.6</v>
      </c>
      <c r="F1839" s="157"/>
      <c r="G1839" s="15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57"/>
      <c r="Y1839" s="147"/>
      <c r="Z1839" s="147"/>
      <c r="AA1839" s="147"/>
      <c r="AB1839" s="147"/>
      <c r="AC1839" s="147"/>
      <c r="AD1839" s="147"/>
      <c r="AE1839" s="147"/>
      <c r="AF1839" s="147"/>
      <c r="AG1839" s="147" t="s">
        <v>199</v>
      </c>
      <c r="AH1839" s="147">
        <v>0</v>
      </c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1" x14ac:dyDescent="0.25">
      <c r="A1840" s="154"/>
      <c r="B1840" s="155"/>
      <c r="C1840" s="190" t="s">
        <v>697</v>
      </c>
      <c r="D1840" s="159"/>
      <c r="E1840" s="160">
        <v>0.6</v>
      </c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57"/>
      <c r="Y1840" s="147"/>
      <c r="Z1840" s="147"/>
      <c r="AA1840" s="147"/>
      <c r="AB1840" s="147"/>
      <c r="AC1840" s="147"/>
      <c r="AD1840" s="147"/>
      <c r="AE1840" s="147"/>
      <c r="AF1840" s="147"/>
      <c r="AG1840" s="147" t="s">
        <v>199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1" x14ac:dyDescent="0.25">
      <c r="A1841" s="154"/>
      <c r="B1841" s="155"/>
      <c r="C1841" s="190" t="s">
        <v>698</v>
      </c>
      <c r="D1841" s="159"/>
      <c r="E1841" s="160">
        <v>3</v>
      </c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7"/>
      <c r="U1841" s="157"/>
      <c r="V1841" s="157"/>
      <c r="W1841" s="157"/>
      <c r="X1841" s="157"/>
      <c r="Y1841" s="147"/>
      <c r="Z1841" s="147"/>
      <c r="AA1841" s="147"/>
      <c r="AB1841" s="147"/>
      <c r="AC1841" s="147"/>
      <c r="AD1841" s="147"/>
      <c r="AE1841" s="147"/>
      <c r="AF1841" s="147"/>
      <c r="AG1841" s="147" t="s">
        <v>199</v>
      </c>
      <c r="AH1841" s="147">
        <v>0</v>
      </c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1" x14ac:dyDescent="0.25">
      <c r="A1842" s="154"/>
      <c r="B1842" s="155"/>
      <c r="C1842" s="190" t="s">
        <v>699</v>
      </c>
      <c r="D1842" s="159"/>
      <c r="E1842" s="160">
        <v>1</v>
      </c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57"/>
      <c r="Y1842" s="147"/>
      <c r="Z1842" s="147"/>
      <c r="AA1842" s="147"/>
      <c r="AB1842" s="147"/>
      <c r="AC1842" s="147"/>
      <c r="AD1842" s="147"/>
      <c r="AE1842" s="147"/>
      <c r="AF1842" s="147"/>
      <c r="AG1842" s="147" t="s">
        <v>199</v>
      </c>
      <c r="AH1842" s="147">
        <v>0</v>
      </c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outlineLevel="1" x14ac:dyDescent="0.25">
      <c r="A1843" s="154"/>
      <c r="B1843" s="155"/>
      <c r="C1843" s="190" t="s">
        <v>700</v>
      </c>
      <c r="D1843" s="159"/>
      <c r="E1843" s="160">
        <v>0.6</v>
      </c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57"/>
      <c r="Y1843" s="147"/>
      <c r="Z1843" s="147"/>
      <c r="AA1843" s="147"/>
      <c r="AB1843" s="147"/>
      <c r="AC1843" s="147"/>
      <c r="AD1843" s="147"/>
      <c r="AE1843" s="147"/>
      <c r="AF1843" s="147"/>
      <c r="AG1843" s="147" t="s">
        <v>199</v>
      </c>
      <c r="AH1843" s="147">
        <v>0</v>
      </c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</row>
    <row r="1844" spans="1:60" outlineLevel="1" x14ac:dyDescent="0.25">
      <c r="A1844" s="154"/>
      <c r="B1844" s="155"/>
      <c r="C1844" s="190" t="s">
        <v>701</v>
      </c>
      <c r="D1844" s="159"/>
      <c r="E1844" s="160">
        <v>0.6</v>
      </c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7"/>
      <c r="U1844" s="157"/>
      <c r="V1844" s="157"/>
      <c r="W1844" s="157"/>
      <c r="X1844" s="157"/>
      <c r="Y1844" s="147"/>
      <c r="Z1844" s="147"/>
      <c r="AA1844" s="147"/>
      <c r="AB1844" s="147"/>
      <c r="AC1844" s="147"/>
      <c r="AD1844" s="147"/>
      <c r="AE1844" s="147"/>
      <c r="AF1844" s="147"/>
      <c r="AG1844" s="147" t="s">
        <v>199</v>
      </c>
      <c r="AH1844" s="147">
        <v>0</v>
      </c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1" x14ac:dyDescent="0.25">
      <c r="A1845" s="154"/>
      <c r="B1845" s="155"/>
      <c r="C1845" s="190" t="s">
        <v>702</v>
      </c>
      <c r="D1845" s="159"/>
      <c r="E1845" s="160">
        <v>0.9</v>
      </c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57"/>
      <c r="Y1845" s="147"/>
      <c r="Z1845" s="147"/>
      <c r="AA1845" s="147"/>
      <c r="AB1845" s="147"/>
      <c r="AC1845" s="147"/>
      <c r="AD1845" s="147"/>
      <c r="AE1845" s="147"/>
      <c r="AF1845" s="147"/>
      <c r="AG1845" s="147" t="s">
        <v>199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1" x14ac:dyDescent="0.25">
      <c r="A1846" s="154"/>
      <c r="B1846" s="155"/>
      <c r="C1846" s="190" t="s">
        <v>703</v>
      </c>
      <c r="D1846" s="159"/>
      <c r="E1846" s="160">
        <v>0.9</v>
      </c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57"/>
      <c r="Y1846" s="147"/>
      <c r="Z1846" s="147"/>
      <c r="AA1846" s="147"/>
      <c r="AB1846" s="147"/>
      <c r="AC1846" s="147"/>
      <c r="AD1846" s="147"/>
      <c r="AE1846" s="147"/>
      <c r="AF1846" s="147"/>
      <c r="AG1846" s="147" t="s">
        <v>199</v>
      </c>
      <c r="AH1846" s="147">
        <v>0</v>
      </c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1" x14ac:dyDescent="0.25">
      <c r="A1847" s="154"/>
      <c r="B1847" s="155"/>
      <c r="C1847" s="190" t="s">
        <v>1464</v>
      </c>
      <c r="D1847" s="159"/>
      <c r="E1847" s="160">
        <v>2.4300000000000002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57"/>
      <c r="Y1847" s="147"/>
      <c r="Z1847" s="147"/>
      <c r="AA1847" s="147"/>
      <c r="AB1847" s="147"/>
      <c r="AC1847" s="147"/>
      <c r="AD1847" s="147"/>
      <c r="AE1847" s="147"/>
      <c r="AF1847" s="147"/>
      <c r="AG1847" s="147" t="s">
        <v>199</v>
      </c>
      <c r="AH1847" s="147">
        <v>0</v>
      </c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ht="20.399999999999999" outlineLevel="1" x14ac:dyDescent="0.25">
      <c r="A1848" s="154"/>
      <c r="B1848" s="155"/>
      <c r="C1848" s="190" t="s">
        <v>708</v>
      </c>
      <c r="D1848" s="159"/>
      <c r="E1848" s="160">
        <v>2.4300000000000002</v>
      </c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7"/>
      <c r="U1848" s="157"/>
      <c r="V1848" s="157"/>
      <c r="W1848" s="157"/>
      <c r="X1848" s="157"/>
      <c r="Y1848" s="147"/>
      <c r="Z1848" s="147"/>
      <c r="AA1848" s="147"/>
      <c r="AB1848" s="147"/>
      <c r="AC1848" s="147"/>
      <c r="AD1848" s="147"/>
      <c r="AE1848" s="147"/>
      <c r="AF1848" s="147"/>
      <c r="AG1848" s="147" t="s">
        <v>199</v>
      </c>
      <c r="AH1848" s="147">
        <v>0</v>
      </c>
      <c r="AI1848" s="147"/>
      <c r="AJ1848" s="147"/>
      <c r="AK1848" s="147"/>
      <c r="AL1848" s="147"/>
      <c r="AM1848" s="147"/>
      <c r="AN1848" s="147"/>
      <c r="AO1848" s="147"/>
      <c r="AP1848" s="147"/>
      <c r="AQ1848" s="147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</row>
    <row r="1849" spans="1:60" ht="20.399999999999999" outlineLevel="1" x14ac:dyDescent="0.25">
      <c r="A1849" s="154"/>
      <c r="B1849" s="155"/>
      <c r="C1849" s="190" t="s">
        <v>709</v>
      </c>
      <c r="D1849" s="159"/>
      <c r="E1849" s="160">
        <v>2.4300000000000002</v>
      </c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57"/>
      <c r="Y1849" s="147"/>
      <c r="Z1849" s="147"/>
      <c r="AA1849" s="147"/>
      <c r="AB1849" s="147"/>
      <c r="AC1849" s="147"/>
      <c r="AD1849" s="147"/>
      <c r="AE1849" s="147"/>
      <c r="AF1849" s="147"/>
      <c r="AG1849" s="147" t="s">
        <v>199</v>
      </c>
      <c r="AH1849" s="147">
        <v>0</v>
      </c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ht="20.399999999999999" outlineLevel="1" x14ac:dyDescent="0.25">
      <c r="A1850" s="154"/>
      <c r="B1850" s="155"/>
      <c r="C1850" s="190" t="s">
        <v>710</v>
      </c>
      <c r="D1850" s="159"/>
      <c r="E1850" s="160">
        <v>2.4300000000000002</v>
      </c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7"/>
      <c r="U1850" s="157"/>
      <c r="V1850" s="157"/>
      <c r="W1850" s="157"/>
      <c r="X1850" s="157"/>
      <c r="Y1850" s="147"/>
      <c r="Z1850" s="147"/>
      <c r="AA1850" s="147"/>
      <c r="AB1850" s="147"/>
      <c r="AC1850" s="147"/>
      <c r="AD1850" s="147"/>
      <c r="AE1850" s="147"/>
      <c r="AF1850" s="147"/>
      <c r="AG1850" s="147" t="s">
        <v>199</v>
      </c>
      <c r="AH1850" s="147">
        <v>0</v>
      </c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outlineLevel="1" x14ac:dyDescent="0.25">
      <c r="A1851" s="174">
        <v>281</v>
      </c>
      <c r="B1851" s="175" t="s">
        <v>1465</v>
      </c>
      <c r="C1851" s="189" t="s">
        <v>1466</v>
      </c>
      <c r="D1851" s="176" t="s">
        <v>232</v>
      </c>
      <c r="E1851" s="177">
        <v>11.11</v>
      </c>
      <c r="F1851" s="178"/>
      <c r="G1851" s="179">
        <f>ROUND(E1851*F1851,2)</f>
        <v>0</v>
      </c>
      <c r="H1851" s="158"/>
      <c r="I1851" s="157">
        <f>ROUND(E1851*H1851,2)</f>
        <v>0</v>
      </c>
      <c r="J1851" s="158"/>
      <c r="K1851" s="157">
        <f>ROUND(E1851*J1851,2)</f>
        <v>0</v>
      </c>
      <c r="L1851" s="157">
        <v>21</v>
      </c>
      <c r="M1851" s="157">
        <f>G1851*(1+L1851/100)</f>
        <v>0</v>
      </c>
      <c r="N1851" s="157">
        <v>0</v>
      </c>
      <c r="O1851" s="157">
        <f>ROUND(E1851*N1851,2)</f>
        <v>0</v>
      </c>
      <c r="P1851" s="157">
        <v>3.2000000000000002E-3</v>
      </c>
      <c r="Q1851" s="157">
        <f>ROUND(E1851*P1851,2)</f>
        <v>0.04</v>
      </c>
      <c r="R1851" s="157"/>
      <c r="S1851" s="157" t="s">
        <v>195</v>
      </c>
      <c r="T1851" s="157" t="s">
        <v>195</v>
      </c>
      <c r="U1851" s="157">
        <v>8.0500000000000002E-2</v>
      </c>
      <c r="V1851" s="157">
        <f>ROUND(E1851*U1851,2)</f>
        <v>0.89</v>
      </c>
      <c r="W1851" s="157"/>
      <c r="X1851" s="157" t="s">
        <v>196</v>
      </c>
      <c r="Y1851" s="147"/>
      <c r="Z1851" s="147"/>
      <c r="AA1851" s="147"/>
      <c r="AB1851" s="147"/>
      <c r="AC1851" s="147"/>
      <c r="AD1851" s="147"/>
      <c r="AE1851" s="147"/>
      <c r="AF1851" s="147"/>
      <c r="AG1851" s="147" t="s">
        <v>197</v>
      </c>
      <c r="AH1851" s="147"/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1" x14ac:dyDescent="0.25">
      <c r="A1852" s="154"/>
      <c r="B1852" s="155"/>
      <c r="C1852" s="190" t="s">
        <v>1467</v>
      </c>
      <c r="D1852" s="159"/>
      <c r="E1852" s="160">
        <v>11.11</v>
      </c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57"/>
      <c r="Y1852" s="147"/>
      <c r="Z1852" s="147"/>
      <c r="AA1852" s="147"/>
      <c r="AB1852" s="147"/>
      <c r="AC1852" s="147"/>
      <c r="AD1852" s="147"/>
      <c r="AE1852" s="147"/>
      <c r="AF1852" s="147"/>
      <c r="AG1852" s="147" t="s">
        <v>199</v>
      </c>
      <c r="AH1852" s="147">
        <v>0</v>
      </c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outlineLevel="1" x14ac:dyDescent="0.25">
      <c r="A1853" s="174">
        <v>282</v>
      </c>
      <c r="B1853" s="175" t="s">
        <v>1468</v>
      </c>
      <c r="C1853" s="189" t="s">
        <v>1469</v>
      </c>
      <c r="D1853" s="176" t="s">
        <v>232</v>
      </c>
      <c r="E1853" s="177">
        <v>8.73</v>
      </c>
      <c r="F1853" s="178"/>
      <c r="G1853" s="179">
        <f>ROUND(E1853*F1853,2)</f>
        <v>0</v>
      </c>
      <c r="H1853" s="158"/>
      <c r="I1853" s="157">
        <f>ROUND(E1853*H1853,2)</f>
        <v>0</v>
      </c>
      <c r="J1853" s="158"/>
      <c r="K1853" s="157">
        <f>ROUND(E1853*J1853,2)</f>
        <v>0</v>
      </c>
      <c r="L1853" s="157">
        <v>21</v>
      </c>
      <c r="M1853" s="157">
        <f>G1853*(1+L1853/100)</f>
        <v>0</v>
      </c>
      <c r="N1853" s="157">
        <v>0</v>
      </c>
      <c r="O1853" s="157">
        <f>ROUND(E1853*N1853,2)</f>
        <v>0</v>
      </c>
      <c r="P1853" s="157">
        <v>2.0500000000000002E-3</v>
      </c>
      <c r="Q1853" s="157">
        <f>ROUND(E1853*P1853,2)</f>
        <v>0.02</v>
      </c>
      <c r="R1853" s="157"/>
      <c r="S1853" s="157" t="s">
        <v>195</v>
      </c>
      <c r="T1853" s="157" t="s">
        <v>195</v>
      </c>
      <c r="U1853" s="157">
        <v>4.5999999999999999E-2</v>
      </c>
      <c r="V1853" s="157">
        <f>ROUND(E1853*U1853,2)</f>
        <v>0.4</v>
      </c>
      <c r="W1853" s="157"/>
      <c r="X1853" s="157" t="s">
        <v>196</v>
      </c>
      <c r="Y1853" s="147"/>
      <c r="Z1853" s="147"/>
      <c r="AA1853" s="147"/>
      <c r="AB1853" s="147"/>
      <c r="AC1853" s="147"/>
      <c r="AD1853" s="147"/>
      <c r="AE1853" s="147"/>
      <c r="AF1853" s="147"/>
      <c r="AG1853" s="147" t="s">
        <v>197</v>
      </c>
      <c r="AH1853" s="147"/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</row>
    <row r="1854" spans="1:60" outlineLevel="1" x14ac:dyDescent="0.25">
      <c r="A1854" s="154"/>
      <c r="B1854" s="155"/>
      <c r="C1854" s="190" t="s">
        <v>1470</v>
      </c>
      <c r="D1854" s="159"/>
      <c r="E1854" s="160">
        <v>8.73</v>
      </c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57"/>
      <c r="Y1854" s="147"/>
      <c r="Z1854" s="147"/>
      <c r="AA1854" s="147"/>
      <c r="AB1854" s="147"/>
      <c r="AC1854" s="147"/>
      <c r="AD1854" s="147"/>
      <c r="AE1854" s="147"/>
      <c r="AF1854" s="147"/>
      <c r="AG1854" s="147" t="s">
        <v>199</v>
      </c>
      <c r="AH1854" s="147">
        <v>0</v>
      </c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1" x14ac:dyDescent="0.25">
      <c r="A1855" s="174">
        <v>283</v>
      </c>
      <c r="B1855" s="175" t="s">
        <v>1471</v>
      </c>
      <c r="C1855" s="189" t="s">
        <v>1472</v>
      </c>
      <c r="D1855" s="176" t="s">
        <v>232</v>
      </c>
      <c r="E1855" s="177">
        <v>40.53</v>
      </c>
      <c r="F1855" s="178"/>
      <c r="G1855" s="179">
        <f>ROUND(E1855*F1855,2)</f>
        <v>0</v>
      </c>
      <c r="H1855" s="158"/>
      <c r="I1855" s="157">
        <f>ROUND(E1855*H1855,2)</f>
        <v>0</v>
      </c>
      <c r="J1855" s="158"/>
      <c r="K1855" s="157">
        <f>ROUND(E1855*J1855,2)</f>
        <v>0</v>
      </c>
      <c r="L1855" s="157">
        <v>21</v>
      </c>
      <c r="M1855" s="157">
        <f>G1855*(1+L1855/100)</f>
        <v>0</v>
      </c>
      <c r="N1855" s="157">
        <v>0</v>
      </c>
      <c r="O1855" s="157">
        <f>ROUND(E1855*N1855,2)</f>
        <v>0</v>
      </c>
      <c r="P1855" s="157">
        <v>6.28E-3</v>
      </c>
      <c r="Q1855" s="157">
        <f>ROUND(E1855*P1855,2)</f>
        <v>0.25</v>
      </c>
      <c r="R1855" s="157"/>
      <c r="S1855" s="157" t="s">
        <v>195</v>
      </c>
      <c r="T1855" s="157" t="s">
        <v>195</v>
      </c>
      <c r="U1855" s="157">
        <v>0.10349999999999999</v>
      </c>
      <c r="V1855" s="157">
        <f>ROUND(E1855*U1855,2)</f>
        <v>4.1900000000000004</v>
      </c>
      <c r="W1855" s="157"/>
      <c r="X1855" s="157" t="s">
        <v>196</v>
      </c>
      <c r="Y1855" s="147"/>
      <c r="Z1855" s="147"/>
      <c r="AA1855" s="147"/>
      <c r="AB1855" s="147"/>
      <c r="AC1855" s="147"/>
      <c r="AD1855" s="147"/>
      <c r="AE1855" s="147"/>
      <c r="AF1855" s="147"/>
      <c r="AG1855" s="147" t="s">
        <v>197</v>
      </c>
      <c r="AH1855" s="147"/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outlineLevel="1" x14ac:dyDescent="0.25">
      <c r="A1856" s="154"/>
      <c r="B1856" s="155"/>
      <c r="C1856" s="190" t="s">
        <v>1470</v>
      </c>
      <c r="D1856" s="159"/>
      <c r="E1856" s="160">
        <v>8.73</v>
      </c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7"/>
      <c r="U1856" s="157"/>
      <c r="V1856" s="157"/>
      <c r="W1856" s="157"/>
      <c r="X1856" s="157"/>
      <c r="Y1856" s="147"/>
      <c r="Z1856" s="147"/>
      <c r="AA1856" s="147"/>
      <c r="AB1856" s="147"/>
      <c r="AC1856" s="147"/>
      <c r="AD1856" s="147"/>
      <c r="AE1856" s="147"/>
      <c r="AF1856" s="147"/>
      <c r="AG1856" s="147" t="s">
        <v>199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ht="20.399999999999999" outlineLevel="1" x14ac:dyDescent="0.25">
      <c r="A1857" s="154"/>
      <c r="B1857" s="155"/>
      <c r="C1857" s="190" t="s">
        <v>1473</v>
      </c>
      <c r="D1857" s="159"/>
      <c r="E1857" s="160">
        <v>31.8</v>
      </c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57"/>
      <c r="Y1857" s="147"/>
      <c r="Z1857" s="147"/>
      <c r="AA1857" s="147"/>
      <c r="AB1857" s="147"/>
      <c r="AC1857" s="147"/>
      <c r="AD1857" s="147"/>
      <c r="AE1857" s="147"/>
      <c r="AF1857" s="147"/>
      <c r="AG1857" s="147" t="s">
        <v>199</v>
      </c>
      <c r="AH1857" s="147">
        <v>0</v>
      </c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outlineLevel="1" x14ac:dyDescent="0.25">
      <c r="A1858" s="174">
        <v>284</v>
      </c>
      <c r="B1858" s="175" t="s">
        <v>1474</v>
      </c>
      <c r="C1858" s="189" t="s">
        <v>1475</v>
      </c>
      <c r="D1858" s="176" t="s">
        <v>194</v>
      </c>
      <c r="E1858" s="177">
        <v>3.48</v>
      </c>
      <c r="F1858" s="178"/>
      <c r="G1858" s="179">
        <f>ROUND(E1858*F1858,2)</f>
        <v>0</v>
      </c>
      <c r="H1858" s="158"/>
      <c r="I1858" s="157">
        <f>ROUND(E1858*H1858,2)</f>
        <v>0</v>
      </c>
      <c r="J1858" s="158"/>
      <c r="K1858" s="157">
        <f>ROUND(E1858*J1858,2)</f>
        <v>0</v>
      </c>
      <c r="L1858" s="157">
        <v>21</v>
      </c>
      <c r="M1858" s="157">
        <f>G1858*(1+L1858/100)</f>
        <v>0</v>
      </c>
      <c r="N1858" s="157">
        <v>0</v>
      </c>
      <c r="O1858" s="157">
        <f>ROUND(E1858*N1858,2)</f>
        <v>0</v>
      </c>
      <c r="P1858" s="157">
        <v>7.2100000000000003E-3</v>
      </c>
      <c r="Q1858" s="157">
        <f>ROUND(E1858*P1858,2)</f>
        <v>0.03</v>
      </c>
      <c r="R1858" s="157"/>
      <c r="S1858" s="157" t="s">
        <v>195</v>
      </c>
      <c r="T1858" s="157" t="s">
        <v>195</v>
      </c>
      <c r="U1858" s="157">
        <v>0.1265</v>
      </c>
      <c r="V1858" s="157">
        <f>ROUND(E1858*U1858,2)</f>
        <v>0.44</v>
      </c>
      <c r="W1858" s="157"/>
      <c r="X1858" s="157" t="s">
        <v>196</v>
      </c>
      <c r="Y1858" s="147"/>
      <c r="Z1858" s="147"/>
      <c r="AA1858" s="147"/>
      <c r="AB1858" s="147"/>
      <c r="AC1858" s="147"/>
      <c r="AD1858" s="147"/>
      <c r="AE1858" s="147"/>
      <c r="AF1858" s="147"/>
      <c r="AG1858" s="147" t="s">
        <v>197</v>
      </c>
      <c r="AH1858" s="147"/>
      <c r="AI1858" s="147"/>
      <c r="AJ1858" s="147"/>
      <c r="AK1858" s="147"/>
      <c r="AL1858" s="147"/>
      <c r="AM1858" s="147"/>
      <c r="AN1858" s="147"/>
      <c r="AO1858" s="147"/>
      <c r="AP1858" s="147"/>
      <c r="AQ1858" s="147"/>
      <c r="AR1858" s="147"/>
      <c r="AS1858" s="147"/>
      <c r="AT1858" s="147"/>
      <c r="AU1858" s="147"/>
      <c r="AV1858" s="147"/>
      <c r="AW1858" s="147"/>
      <c r="AX1858" s="147"/>
      <c r="AY1858" s="147"/>
      <c r="AZ1858" s="147"/>
      <c r="BA1858" s="147"/>
      <c r="BB1858" s="147"/>
      <c r="BC1858" s="147"/>
      <c r="BD1858" s="147"/>
      <c r="BE1858" s="147"/>
      <c r="BF1858" s="147"/>
      <c r="BG1858" s="147"/>
      <c r="BH1858" s="147"/>
    </row>
    <row r="1859" spans="1:60" outlineLevel="1" x14ac:dyDescent="0.25">
      <c r="A1859" s="154"/>
      <c r="B1859" s="155"/>
      <c r="C1859" s="190" t="s">
        <v>1476</v>
      </c>
      <c r="D1859" s="159"/>
      <c r="E1859" s="160">
        <v>3.48</v>
      </c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7"/>
      <c r="U1859" s="157"/>
      <c r="V1859" s="157"/>
      <c r="W1859" s="157"/>
      <c r="X1859" s="157"/>
      <c r="Y1859" s="147"/>
      <c r="Z1859" s="147"/>
      <c r="AA1859" s="147"/>
      <c r="AB1859" s="147"/>
      <c r="AC1859" s="147"/>
      <c r="AD1859" s="147"/>
      <c r="AE1859" s="147"/>
      <c r="AF1859" s="147"/>
      <c r="AG1859" s="147" t="s">
        <v>199</v>
      </c>
      <c r="AH1859" s="147">
        <v>0</v>
      </c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outlineLevel="1" x14ac:dyDescent="0.25">
      <c r="A1860" s="174">
        <v>285</v>
      </c>
      <c r="B1860" s="175" t="s">
        <v>1477</v>
      </c>
      <c r="C1860" s="189" t="s">
        <v>1478</v>
      </c>
      <c r="D1860" s="176" t="s">
        <v>239</v>
      </c>
      <c r="E1860" s="177">
        <v>5</v>
      </c>
      <c r="F1860" s="178"/>
      <c r="G1860" s="179">
        <f>ROUND(E1860*F1860,2)</f>
        <v>0</v>
      </c>
      <c r="H1860" s="158"/>
      <c r="I1860" s="157">
        <f>ROUND(E1860*H1860,2)</f>
        <v>0</v>
      </c>
      <c r="J1860" s="158"/>
      <c r="K1860" s="157">
        <f>ROUND(E1860*J1860,2)</f>
        <v>0</v>
      </c>
      <c r="L1860" s="157">
        <v>21</v>
      </c>
      <c r="M1860" s="157">
        <f>G1860*(1+L1860/100)</f>
        <v>0</v>
      </c>
      <c r="N1860" s="157">
        <v>0</v>
      </c>
      <c r="O1860" s="157">
        <f>ROUND(E1860*N1860,2)</f>
        <v>0</v>
      </c>
      <c r="P1860" s="157">
        <v>8.0999999999999996E-4</v>
      </c>
      <c r="Q1860" s="157">
        <f>ROUND(E1860*P1860,2)</f>
        <v>0</v>
      </c>
      <c r="R1860" s="157"/>
      <c r="S1860" s="157" t="s">
        <v>195</v>
      </c>
      <c r="T1860" s="157" t="s">
        <v>195</v>
      </c>
      <c r="U1860" s="157">
        <v>8.0500000000000002E-2</v>
      </c>
      <c r="V1860" s="157">
        <f>ROUND(E1860*U1860,2)</f>
        <v>0.4</v>
      </c>
      <c r="W1860" s="157"/>
      <c r="X1860" s="157" t="s">
        <v>196</v>
      </c>
      <c r="Y1860" s="147"/>
      <c r="Z1860" s="147"/>
      <c r="AA1860" s="147"/>
      <c r="AB1860" s="147"/>
      <c r="AC1860" s="147"/>
      <c r="AD1860" s="147"/>
      <c r="AE1860" s="147"/>
      <c r="AF1860" s="147"/>
      <c r="AG1860" s="147" t="s">
        <v>197</v>
      </c>
      <c r="AH1860" s="147"/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1" x14ac:dyDescent="0.25">
      <c r="A1861" s="154"/>
      <c r="B1861" s="155"/>
      <c r="C1861" s="190" t="s">
        <v>1479</v>
      </c>
      <c r="D1861" s="159"/>
      <c r="E1861" s="160">
        <v>5</v>
      </c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57"/>
      <c r="Y1861" s="147"/>
      <c r="Z1861" s="147"/>
      <c r="AA1861" s="147"/>
      <c r="AB1861" s="147"/>
      <c r="AC1861" s="147"/>
      <c r="AD1861" s="147"/>
      <c r="AE1861" s="147"/>
      <c r="AF1861" s="147"/>
      <c r="AG1861" s="147" t="s">
        <v>199</v>
      </c>
      <c r="AH1861" s="147">
        <v>5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outlineLevel="1" x14ac:dyDescent="0.25">
      <c r="A1862" s="180">
        <v>286</v>
      </c>
      <c r="B1862" s="181" t="s">
        <v>1480</v>
      </c>
      <c r="C1862" s="194" t="s">
        <v>1481</v>
      </c>
      <c r="D1862" s="182" t="s">
        <v>239</v>
      </c>
      <c r="E1862" s="183">
        <v>5</v>
      </c>
      <c r="F1862" s="184"/>
      <c r="G1862" s="185">
        <f>ROUND(E1862*F1862,2)</f>
        <v>0</v>
      </c>
      <c r="H1862" s="158"/>
      <c r="I1862" s="157">
        <f>ROUND(E1862*H1862,2)</f>
        <v>0</v>
      </c>
      <c r="J1862" s="158"/>
      <c r="K1862" s="157">
        <f>ROUND(E1862*J1862,2)</f>
        <v>0</v>
      </c>
      <c r="L1862" s="157">
        <v>21</v>
      </c>
      <c r="M1862" s="157">
        <f>G1862*(1+L1862/100)</f>
        <v>0</v>
      </c>
      <c r="N1862" s="157">
        <v>0</v>
      </c>
      <c r="O1862" s="157">
        <f>ROUND(E1862*N1862,2)</f>
        <v>0</v>
      </c>
      <c r="P1862" s="157">
        <v>3.0300000000000001E-3</v>
      </c>
      <c r="Q1862" s="157">
        <f>ROUND(E1862*P1862,2)</f>
        <v>0.02</v>
      </c>
      <c r="R1862" s="157"/>
      <c r="S1862" s="157" t="s">
        <v>195</v>
      </c>
      <c r="T1862" s="157" t="s">
        <v>195</v>
      </c>
      <c r="U1862" s="157">
        <v>8.0500000000000002E-2</v>
      </c>
      <c r="V1862" s="157">
        <f>ROUND(E1862*U1862,2)</f>
        <v>0.4</v>
      </c>
      <c r="W1862" s="157"/>
      <c r="X1862" s="157" t="s">
        <v>196</v>
      </c>
      <c r="Y1862" s="147"/>
      <c r="Z1862" s="147"/>
      <c r="AA1862" s="147"/>
      <c r="AB1862" s="147"/>
      <c r="AC1862" s="147"/>
      <c r="AD1862" s="147"/>
      <c r="AE1862" s="147"/>
      <c r="AF1862" s="147"/>
      <c r="AG1862" s="147" t="s">
        <v>197</v>
      </c>
      <c r="AH1862" s="147"/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outlineLevel="1" x14ac:dyDescent="0.25">
      <c r="A1863" s="174">
        <v>287</v>
      </c>
      <c r="B1863" s="175" t="s">
        <v>1482</v>
      </c>
      <c r="C1863" s="189" t="s">
        <v>1483</v>
      </c>
      <c r="D1863" s="176" t="s">
        <v>239</v>
      </c>
      <c r="E1863" s="177">
        <v>13.887499999999999</v>
      </c>
      <c r="F1863" s="178"/>
      <c r="G1863" s="179">
        <f>ROUND(E1863*F1863,2)</f>
        <v>0</v>
      </c>
      <c r="H1863" s="158"/>
      <c r="I1863" s="157">
        <f>ROUND(E1863*H1863,2)</f>
        <v>0</v>
      </c>
      <c r="J1863" s="158"/>
      <c r="K1863" s="157">
        <f>ROUND(E1863*J1863,2)</f>
        <v>0</v>
      </c>
      <c r="L1863" s="157">
        <v>21</v>
      </c>
      <c r="M1863" s="157">
        <f>G1863*(1+L1863/100)</f>
        <v>0</v>
      </c>
      <c r="N1863" s="157">
        <v>0</v>
      </c>
      <c r="O1863" s="157">
        <f>ROUND(E1863*N1863,2)</f>
        <v>0</v>
      </c>
      <c r="P1863" s="157">
        <v>9.6000000000000002E-4</v>
      </c>
      <c r="Q1863" s="157">
        <f>ROUND(E1863*P1863,2)</f>
        <v>0.01</v>
      </c>
      <c r="R1863" s="157"/>
      <c r="S1863" s="157" t="s">
        <v>195</v>
      </c>
      <c r="T1863" s="157" t="s">
        <v>195</v>
      </c>
      <c r="U1863" s="157">
        <v>5.7500000000000002E-2</v>
      </c>
      <c r="V1863" s="157">
        <f>ROUND(E1863*U1863,2)</f>
        <v>0.8</v>
      </c>
      <c r="W1863" s="157"/>
      <c r="X1863" s="157" t="s">
        <v>196</v>
      </c>
      <c r="Y1863" s="147"/>
      <c r="Z1863" s="147"/>
      <c r="AA1863" s="147"/>
      <c r="AB1863" s="147"/>
      <c r="AC1863" s="147"/>
      <c r="AD1863" s="147"/>
      <c r="AE1863" s="147"/>
      <c r="AF1863" s="147"/>
      <c r="AG1863" s="147" t="s">
        <v>197</v>
      </c>
      <c r="AH1863" s="147"/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outlineLevel="1" x14ac:dyDescent="0.25">
      <c r="A1864" s="154"/>
      <c r="B1864" s="155"/>
      <c r="C1864" s="190" t="s">
        <v>1484</v>
      </c>
      <c r="D1864" s="159"/>
      <c r="E1864" s="160">
        <v>13.887499999999999</v>
      </c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57"/>
      <c r="Y1864" s="147"/>
      <c r="Z1864" s="147"/>
      <c r="AA1864" s="147"/>
      <c r="AB1864" s="147"/>
      <c r="AC1864" s="147"/>
      <c r="AD1864" s="147"/>
      <c r="AE1864" s="147"/>
      <c r="AF1864" s="147"/>
      <c r="AG1864" s="147" t="s">
        <v>199</v>
      </c>
      <c r="AH1864" s="147">
        <v>0</v>
      </c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1" x14ac:dyDescent="0.25">
      <c r="A1865" s="174">
        <v>288</v>
      </c>
      <c r="B1865" s="175" t="s">
        <v>1485</v>
      </c>
      <c r="C1865" s="189" t="s">
        <v>1486</v>
      </c>
      <c r="D1865" s="176" t="s">
        <v>232</v>
      </c>
      <c r="E1865" s="177">
        <v>11.11</v>
      </c>
      <c r="F1865" s="178"/>
      <c r="G1865" s="179">
        <f>ROUND(E1865*F1865,2)</f>
        <v>0</v>
      </c>
      <c r="H1865" s="158"/>
      <c r="I1865" s="157">
        <f>ROUND(E1865*H1865,2)</f>
        <v>0</v>
      </c>
      <c r="J1865" s="158"/>
      <c r="K1865" s="157">
        <f>ROUND(E1865*J1865,2)</f>
        <v>0</v>
      </c>
      <c r="L1865" s="157">
        <v>21</v>
      </c>
      <c r="M1865" s="157">
        <f>G1865*(1+L1865/100)</f>
        <v>0</v>
      </c>
      <c r="N1865" s="157">
        <v>0</v>
      </c>
      <c r="O1865" s="157">
        <f>ROUND(E1865*N1865,2)</f>
        <v>0</v>
      </c>
      <c r="P1865" s="157">
        <v>3.3600000000000001E-3</v>
      </c>
      <c r="Q1865" s="157">
        <f>ROUND(E1865*P1865,2)</f>
        <v>0.04</v>
      </c>
      <c r="R1865" s="157"/>
      <c r="S1865" s="157" t="s">
        <v>195</v>
      </c>
      <c r="T1865" s="157" t="s">
        <v>195</v>
      </c>
      <c r="U1865" s="157">
        <v>6.9000000000000006E-2</v>
      </c>
      <c r="V1865" s="157">
        <f>ROUND(E1865*U1865,2)</f>
        <v>0.77</v>
      </c>
      <c r="W1865" s="157"/>
      <c r="X1865" s="157" t="s">
        <v>196</v>
      </c>
      <c r="Y1865" s="147"/>
      <c r="Z1865" s="147"/>
      <c r="AA1865" s="147"/>
      <c r="AB1865" s="147"/>
      <c r="AC1865" s="147"/>
      <c r="AD1865" s="147"/>
      <c r="AE1865" s="147"/>
      <c r="AF1865" s="147"/>
      <c r="AG1865" s="147" t="s">
        <v>197</v>
      </c>
      <c r="AH1865" s="147"/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1" x14ac:dyDescent="0.25">
      <c r="A1866" s="154"/>
      <c r="B1866" s="155"/>
      <c r="C1866" s="190" t="s">
        <v>1467</v>
      </c>
      <c r="D1866" s="159"/>
      <c r="E1866" s="160">
        <v>11.11</v>
      </c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57"/>
      <c r="Y1866" s="147"/>
      <c r="Z1866" s="147"/>
      <c r="AA1866" s="147"/>
      <c r="AB1866" s="147"/>
      <c r="AC1866" s="147"/>
      <c r="AD1866" s="147"/>
      <c r="AE1866" s="147"/>
      <c r="AF1866" s="147"/>
      <c r="AG1866" s="147" t="s">
        <v>199</v>
      </c>
      <c r="AH1866" s="147">
        <v>0</v>
      </c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1" x14ac:dyDescent="0.25">
      <c r="A1867" s="174">
        <v>289</v>
      </c>
      <c r="B1867" s="175" t="s">
        <v>1487</v>
      </c>
      <c r="C1867" s="189" t="s">
        <v>1488</v>
      </c>
      <c r="D1867" s="176" t="s">
        <v>232</v>
      </c>
      <c r="E1867" s="177">
        <v>25.9</v>
      </c>
      <c r="F1867" s="178"/>
      <c r="G1867" s="179">
        <f>ROUND(E1867*F1867,2)</f>
        <v>0</v>
      </c>
      <c r="H1867" s="158"/>
      <c r="I1867" s="157">
        <f>ROUND(E1867*H1867,2)</f>
        <v>0</v>
      </c>
      <c r="J1867" s="158"/>
      <c r="K1867" s="157">
        <f>ROUND(E1867*J1867,2)</f>
        <v>0</v>
      </c>
      <c r="L1867" s="157">
        <v>21</v>
      </c>
      <c r="M1867" s="157">
        <f>G1867*(1+L1867/100)</f>
        <v>0</v>
      </c>
      <c r="N1867" s="157">
        <v>0</v>
      </c>
      <c r="O1867" s="157">
        <f>ROUND(E1867*N1867,2)</f>
        <v>0</v>
      </c>
      <c r="P1867" s="157">
        <v>1.3500000000000001E-3</v>
      </c>
      <c r="Q1867" s="157">
        <f>ROUND(E1867*P1867,2)</f>
        <v>0.03</v>
      </c>
      <c r="R1867" s="157"/>
      <c r="S1867" s="157" t="s">
        <v>195</v>
      </c>
      <c r="T1867" s="157" t="s">
        <v>195</v>
      </c>
      <c r="U1867" s="157">
        <v>9.1999999999999998E-2</v>
      </c>
      <c r="V1867" s="157">
        <f>ROUND(E1867*U1867,2)</f>
        <v>2.38</v>
      </c>
      <c r="W1867" s="157"/>
      <c r="X1867" s="157" t="s">
        <v>196</v>
      </c>
      <c r="Y1867" s="147"/>
      <c r="Z1867" s="147"/>
      <c r="AA1867" s="147"/>
      <c r="AB1867" s="147"/>
      <c r="AC1867" s="147"/>
      <c r="AD1867" s="147"/>
      <c r="AE1867" s="147"/>
      <c r="AF1867" s="147"/>
      <c r="AG1867" s="147" t="s">
        <v>197</v>
      </c>
      <c r="AH1867" s="147"/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outlineLevel="1" x14ac:dyDescent="0.25">
      <c r="A1868" s="154"/>
      <c r="B1868" s="155"/>
      <c r="C1868" s="190" t="s">
        <v>1084</v>
      </c>
      <c r="D1868" s="159"/>
      <c r="E1868" s="160">
        <v>1.2</v>
      </c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57"/>
      <c r="Y1868" s="147"/>
      <c r="Z1868" s="147"/>
      <c r="AA1868" s="147"/>
      <c r="AB1868" s="147"/>
      <c r="AC1868" s="147"/>
      <c r="AD1868" s="147"/>
      <c r="AE1868" s="147"/>
      <c r="AF1868" s="147"/>
      <c r="AG1868" s="147" t="s">
        <v>199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1" x14ac:dyDescent="0.25">
      <c r="A1869" s="154"/>
      <c r="B1869" s="155"/>
      <c r="C1869" s="190" t="s">
        <v>1085</v>
      </c>
      <c r="D1869" s="159"/>
      <c r="E1869" s="160">
        <v>0.9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57"/>
      <c r="Y1869" s="147"/>
      <c r="Z1869" s="147"/>
      <c r="AA1869" s="147"/>
      <c r="AB1869" s="147"/>
      <c r="AC1869" s="147"/>
      <c r="AD1869" s="147"/>
      <c r="AE1869" s="147"/>
      <c r="AF1869" s="147"/>
      <c r="AG1869" s="147" t="s">
        <v>199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1" x14ac:dyDescent="0.25">
      <c r="A1870" s="154"/>
      <c r="B1870" s="155"/>
      <c r="C1870" s="190" t="s">
        <v>1085</v>
      </c>
      <c r="D1870" s="159"/>
      <c r="E1870" s="160">
        <v>0.9</v>
      </c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7"/>
      <c r="U1870" s="157"/>
      <c r="V1870" s="157"/>
      <c r="W1870" s="157"/>
      <c r="X1870" s="157"/>
      <c r="Y1870" s="147"/>
      <c r="Z1870" s="147"/>
      <c r="AA1870" s="147"/>
      <c r="AB1870" s="147"/>
      <c r="AC1870" s="147"/>
      <c r="AD1870" s="147"/>
      <c r="AE1870" s="147"/>
      <c r="AF1870" s="147"/>
      <c r="AG1870" s="147" t="s">
        <v>199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1" x14ac:dyDescent="0.25">
      <c r="A1871" s="154"/>
      <c r="B1871" s="155"/>
      <c r="C1871" s="190" t="s">
        <v>1086</v>
      </c>
      <c r="D1871" s="159"/>
      <c r="E1871" s="160">
        <v>9.9</v>
      </c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7"/>
      <c r="U1871" s="157"/>
      <c r="V1871" s="157"/>
      <c r="W1871" s="157"/>
      <c r="X1871" s="157"/>
      <c r="Y1871" s="147"/>
      <c r="Z1871" s="147"/>
      <c r="AA1871" s="147"/>
      <c r="AB1871" s="147"/>
      <c r="AC1871" s="147"/>
      <c r="AD1871" s="147"/>
      <c r="AE1871" s="147"/>
      <c r="AF1871" s="147"/>
      <c r="AG1871" s="147" t="s">
        <v>199</v>
      </c>
      <c r="AH1871" s="147">
        <v>0</v>
      </c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outlineLevel="1" x14ac:dyDescent="0.25">
      <c r="A1872" s="154"/>
      <c r="B1872" s="155"/>
      <c r="C1872" s="190" t="s">
        <v>1489</v>
      </c>
      <c r="D1872" s="159"/>
      <c r="E1872" s="160">
        <v>13</v>
      </c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7"/>
      <c r="U1872" s="157"/>
      <c r="V1872" s="157"/>
      <c r="W1872" s="157"/>
      <c r="X1872" s="157"/>
      <c r="Y1872" s="147"/>
      <c r="Z1872" s="147"/>
      <c r="AA1872" s="147"/>
      <c r="AB1872" s="147"/>
      <c r="AC1872" s="147"/>
      <c r="AD1872" s="147"/>
      <c r="AE1872" s="147"/>
      <c r="AF1872" s="147"/>
      <c r="AG1872" s="147" t="s">
        <v>199</v>
      </c>
      <c r="AH1872" s="147">
        <v>0</v>
      </c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1" x14ac:dyDescent="0.25">
      <c r="A1873" s="174">
        <v>290</v>
      </c>
      <c r="B1873" s="175" t="s">
        <v>1490</v>
      </c>
      <c r="C1873" s="189" t="s">
        <v>1491</v>
      </c>
      <c r="D1873" s="176" t="s">
        <v>232</v>
      </c>
      <c r="E1873" s="177">
        <v>8.73</v>
      </c>
      <c r="F1873" s="178"/>
      <c r="G1873" s="179">
        <f>ROUND(E1873*F1873,2)</f>
        <v>0</v>
      </c>
      <c r="H1873" s="158"/>
      <c r="I1873" s="157">
        <f>ROUND(E1873*H1873,2)</f>
        <v>0</v>
      </c>
      <c r="J1873" s="158"/>
      <c r="K1873" s="157">
        <f>ROUND(E1873*J1873,2)</f>
        <v>0</v>
      </c>
      <c r="L1873" s="157">
        <v>21</v>
      </c>
      <c r="M1873" s="157">
        <f>G1873*(1+L1873/100)</f>
        <v>0</v>
      </c>
      <c r="N1873" s="157">
        <v>0</v>
      </c>
      <c r="O1873" s="157">
        <f>ROUND(E1873*N1873,2)</f>
        <v>0</v>
      </c>
      <c r="P1873" s="157">
        <v>1.42E-3</v>
      </c>
      <c r="Q1873" s="157">
        <f>ROUND(E1873*P1873,2)</f>
        <v>0.01</v>
      </c>
      <c r="R1873" s="157"/>
      <c r="S1873" s="157" t="s">
        <v>195</v>
      </c>
      <c r="T1873" s="157" t="s">
        <v>195</v>
      </c>
      <c r="U1873" s="157">
        <v>9.1999999999999998E-2</v>
      </c>
      <c r="V1873" s="157">
        <f>ROUND(E1873*U1873,2)</f>
        <v>0.8</v>
      </c>
      <c r="W1873" s="157"/>
      <c r="X1873" s="157" t="s">
        <v>196</v>
      </c>
      <c r="Y1873" s="147"/>
      <c r="Z1873" s="147"/>
      <c r="AA1873" s="147"/>
      <c r="AB1873" s="147"/>
      <c r="AC1873" s="147"/>
      <c r="AD1873" s="147"/>
      <c r="AE1873" s="147"/>
      <c r="AF1873" s="147"/>
      <c r="AG1873" s="147" t="s">
        <v>197</v>
      </c>
      <c r="AH1873" s="147"/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1" x14ac:dyDescent="0.25">
      <c r="A1874" s="154"/>
      <c r="B1874" s="155"/>
      <c r="C1874" s="190" t="s">
        <v>1470</v>
      </c>
      <c r="D1874" s="159"/>
      <c r="E1874" s="160">
        <v>8.73</v>
      </c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57"/>
      <c r="Y1874" s="147"/>
      <c r="Z1874" s="147"/>
      <c r="AA1874" s="147"/>
      <c r="AB1874" s="147"/>
      <c r="AC1874" s="147"/>
      <c r="AD1874" s="147"/>
      <c r="AE1874" s="147"/>
      <c r="AF1874" s="147"/>
      <c r="AG1874" s="147" t="s">
        <v>199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outlineLevel="1" x14ac:dyDescent="0.25">
      <c r="A1875" s="174">
        <v>291</v>
      </c>
      <c r="B1875" s="175" t="s">
        <v>1492</v>
      </c>
      <c r="C1875" s="189" t="s">
        <v>1493</v>
      </c>
      <c r="D1875" s="176" t="s">
        <v>232</v>
      </c>
      <c r="E1875" s="177">
        <v>31.8</v>
      </c>
      <c r="F1875" s="178"/>
      <c r="G1875" s="179">
        <f>ROUND(E1875*F1875,2)</f>
        <v>0</v>
      </c>
      <c r="H1875" s="158"/>
      <c r="I1875" s="157">
        <f>ROUND(E1875*H1875,2)</f>
        <v>0</v>
      </c>
      <c r="J1875" s="158"/>
      <c r="K1875" s="157">
        <f>ROUND(E1875*J1875,2)</f>
        <v>0</v>
      </c>
      <c r="L1875" s="157">
        <v>21</v>
      </c>
      <c r="M1875" s="157">
        <f>G1875*(1+L1875/100)</f>
        <v>0</v>
      </c>
      <c r="N1875" s="157">
        <v>0</v>
      </c>
      <c r="O1875" s="157">
        <f>ROUND(E1875*N1875,2)</f>
        <v>0</v>
      </c>
      <c r="P1875" s="157">
        <v>3.3700000000000002E-3</v>
      </c>
      <c r="Q1875" s="157">
        <f>ROUND(E1875*P1875,2)</f>
        <v>0.11</v>
      </c>
      <c r="R1875" s="157"/>
      <c r="S1875" s="157" t="s">
        <v>195</v>
      </c>
      <c r="T1875" s="157" t="s">
        <v>195</v>
      </c>
      <c r="U1875" s="157">
        <v>0.115</v>
      </c>
      <c r="V1875" s="157">
        <f>ROUND(E1875*U1875,2)</f>
        <v>3.66</v>
      </c>
      <c r="W1875" s="157"/>
      <c r="X1875" s="157" t="s">
        <v>196</v>
      </c>
      <c r="Y1875" s="147"/>
      <c r="Z1875" s="147"/>
      <c r="AA1875" s="147"/>
      <c r="AB1875" s="147"/>
      <c r="AC1875" s="147"/>
      <c r="AD1875" s="147"/>
      <c r="AE1875" s="147"/>
      <c r="AF1875" s="147"/>
      <c r="AG1875" s="147" t="s">
        <v>197</v>
      </c>
      <c r="AH1875" s="147"/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ht="20.399999999999999" outlineLevel="1" x14ac:dyDescent="0.25">
      <c r="A1876" s="154"/>
      <c r="B1876" s="155"/>
      <c r="C1876" s="190" t="s">
        <v>1473</v>
      </c>
      <c r="D1876" s="159"/>
      <c r="E1876" s="160">
        <v>31.8</v>
      </c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57"/>
      <c r="Y1876" s="147"/>
      <c r="Z1876" s="147"/>
      <c r="AA1876" s="147"/>
      <c r="AB1876" s="147"/>
      <c r="AC1876" s="147"/>
      <c r="AD1876" s="147"/>
      <c r="AE1876" s="147"/>
      <c r="AF1876" s="147"/>
      <c r="AG1876" s="147" t="s">
        <v>199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1" x14ac:dyDescent="0.25">
      <c r="A1877" s="174">
        <v>292</v>
      </c>
      <c r="B1877" s="175" t="s">
        <v>1494</v>
      </c>
      <c r="C1877" s="189" t="s">
        <v>1495</v>
      </c>
      <c r="D1877" s="176" t="s">
        <v>232</v>
      </c>
      <c r="E1877" s="177">
        <v>5</v>
      </c>
      <c r="F1877" s="178"/>
      <c r="G1877" s="179">
        <f>ROUND(E1877*F1877,2)</f>
        <v>0</v>
      </c>
      <c r="H1877" s="158"/>
      <c r="I1877" s="157">
        <f>ROUND(E1877*H1877,2)</f>
        <v>0</v>
      </c>
      <c r="J1877" s="158"/>
      <c r="K1877" s="157">
        <f>ROUND(E1877*J1877,2)</f>
        <v>0</v>
      </c>
      <c r="L1877" s="157">
        <v>21</v>
      </c>
      <c r="M1877" s="157">
        <f>G1877*(1+L1877/100)</f>
        <v>0</v>
      </c>
      <c r="N1877" s="157">
        <v>0</v>
      </c>
      <c r="O1877" s="157">
        <f>ROUND(E1877*N1877,2)</f>
        <v>0</v>
      </c>
      <c r="P1877" s="157">
        <v>3.5599999999999998E-3</v>
      </c>
      <c r="Q1877" s="157">
        <f>ROUND(E1877*P1877,2)</f>
        <v>0.02</v>
      </c>
      <c r="R1877" s="157"/>
      <c r="S1877" s="157" t="s">
        <v>195</v>
      </c>
      <c r="T1877" s="157" t="s">
        <v>195</v>
      </c>
      <c r="U1877" s="157">
        <v>8.0500000000000002E-2</v>
      </c>
      <c r="V1877" s="157">
        <f>ROUND(E1877*U1877,2)</f>
        <v>0.4</v>
      </c>
      <c r="W1877" s="157"/>
      <c r="X1877" s="157" t="s">
        <v>196</v>
      </c>
      <c r="Y1877" s="147"/>
      <c r="Z1877" s="147"/>
      <c r="AA1877" s="147"/>
      <c r="AB1877" s="147"/>
      <c r="AC1877" s="147"/>
      <c r="AD1877" s="147"/>
      <c r="AE1877" s="147"/>
      <c r="AF1877" s="147"/>
      <c r="AG1877" s="147" t="s">
        <v>197</v>
      </c>
      <c r="AH1877" s="147"/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1" x14ac:dyDescent="0.25">
      <c r="A1878" s="154"/>
      <c r="B1878" s="155"/>
      <c r="C1878" s="190" t="s">
        <v>1496</v>
      </c>
      <c r="D1878" s="159"/>
      <c r="E1878" s="160">
        <v>5</v>
      </c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57"/>
      <c r="Y1878" s="147"/>
      <c r="Z1878" s="147"/>
      <c r="AA1878" s="147"/>
      <c r="AB1878" s="147"/>
      <c r="AC1878" s="147"/>
      <c r="AD1878" s="147"/>
      <c r="AE1878" s="147"/>
      <c r="AF1878" s="147"/>
      <c r="AG1878" s="147" t="s">
        <v>199</v>
      </c>
      <c r="AH1878" s="147">
        <v>0</v>
      </c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outlineLevel="1" x14ac:dyDescent="0.25">
      <c r="A1879" s="154">
        <v>293</v>
      </c>
      <c r="B1879" s="155" t="s">
        <v>1497</v>
      </c>
      <c r="C1879" s="196" t="s">
        <v>1498</v>
      </c>
      <c r="D1879" s="156" t="s">
        <v>0</v>
      </c>
      <c r="E1879" s="186"/>
      <c r="F1879" s="158"/>
      <c r="G1879" s="157">
        <f>ROUND(E1879*F1879,2)</f>
        <v>0</v>
      </c>
      <c r="H1879" s="158"/>
      <c r="I1879" s="157">
        <f>ROUND(E1879*H1879,2)</f>
        <v>0</v>
      </c>
      <c r="J1879" s="158"/>
      <c r="K1879" s="157">
        <f>ROUND(E1879*J1879,2)</f>
        <v>0</v>
      </c>
      <c r="L1879" s="157">
        <v>21</v>
      </c>
      <c r="M1879" s="157">
        <f>G1879*(1+L1879/100)</f>
        <v>0</v>
      </c>
      <c r="N1879" s="157">
        <v>0</v>
      </c>
      <c r="O1879" s="157">
        <f>ROUND(E1879*N1879,2)</f>
        <v>0</v>
      </c>
      <c r="P1879" s="157">
        <v>0</v>
      </c>
      <c r="Q1879" s="157">
        <f>ROUND(E1879*P1879,2)</f>
        <v>0</v>
      </c>
      <c r="R1879" s="157"/>
      <c r="S1879" s="157" t="s">
        <v>195</v>
      </c>
      <c r="T1879" s="157" t="s">
        <v>195</v>
      </c>
      <c r="U1879" s="157">
        <v>0</v>
      </c>
      <c r="V1879" s="157">
        <f>ROUND(E1879*U1879,2)</f>
        <v>0</v>
      </c>
      <c r="W1879" s="157"/>
      <c r="X1879" s="157" t="s">
        <v>1170</v>
      </c>
      <c r="Y1879" s="147"/>
      <c r="Z1879" s="147"/>
      <c r="AA1879" s="147"/>
      <c r="AB1879" s="147"/>
      <c r="AC1879" s="147"/>
      <c r="AD1879" s="147"/>
      <c r="AE1879" s="147"/>
      <c r="AF1879" s="147"/>
      <c r="AG1879" s="147" t="s">
        <v>1171</v>
      </c>
      <c r="AH1879" s="147"/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x14ac:dyDescent="0.25">
      <c r="A1880" s="168" t="s">
        <v>190</v>
      </c>
      <c r="B1880" s="169" t="s">
        <v>120</v>
      </c>
      <c r="C1880" s="188" t="s">
        <v>121</v>
      </c>
      <c r="D1880" s="170"/>
      <c r="E1880" s="171"/>
      <c r="F1880" s="172"/>
      <c r="G1880" s="173">
        <f>SUMIF(AG1881:AG2050,"&lt;&gt;NOR",G1881:G2050)</f>
        <v>0</v>
      </c>
      <c r="H1880" s="167"/>
      <c r="I1880" s="167">
        <f>SUM(I1881:I2050)</f>
        <v>0</v>
      </c>
      <c r="J1880" s="167"/>
      <c r="K1880" s="167">
        <f>SUM(K1881:K2050)</f>
        <v>0</v>
      </c>
      <c r="L1880" s="167"/>
      <c r="M1880" s="167">
        <f>SUM(M1881:M2050)</f>
        <v>0</v>
      </c>
      <c r="N1880" s="167"/>
      <c r="O1880" s="167">
        <f>SUM(O1881:O2050)</f>
        <v>0.30000000000000004</v>
      </c>
      <c r="P1880" s="167"/>
      <c r="Q1880" s="167">
        <f>SUM(Q1881:Q2050)</f>
        <v>0.27</v>
      </c>
      <c r="R1880" s="167"/>
      <c r="S1880" s="167"/>
      <c r="T1880" s="167"/>
      <c r="U1880" s="167"/>
      <c r="V1880" s="167">
        <f>SUM(V1881:V2050)</f>
        <v>141.92999999999998</v>
      </c>
      <c r="W1880" s="167"/>
      <c r="X1880" s="167"/>
      <c r="AG1880" t="s">
        <v>191</v>
      </c>
    </row>
    <row r="1881" spans="1:60" outlineLevel="1" x14ac:dyDescent="0.25">
      <c r="A1881" s="174">
        <v>294</v>
      </c>
      <c r="B1881" s="175" t="s">
        <v>1499</v>
      </c>
      <c r="C1881" s="189" t="s">
        <v>1500</v>
      </c>
      <c r="D1881" s="176" t="s">
        <v>194</v>
      </c>
      <c r="E1881" s="177">
        <v>7.7</v>
      </c>
      <c r="F1881" s="178"/>
      <c r="G1881" s="179">
        <f>ROUND(E1881*F1881,2)</f>
        <v>0</v>
      </c>
      <c r="H1881" s="158"/>
      <c r="I1881" s="157">
        <f>ROUND(E1881*H1881,2)</f>
        <v>0</v>
      </c>
      <c r="J1881" s="158"/>
      <c r="K1881" s="157">
        <f>ROUND(E1881*J1881,2)</f>
        <v>0</v>
      </c>
      <c r="L1881" s="157">
        <v>21</v>
      </c>
      <c r="M1881" s="157">
        <f>G1881*(1+L1881/100)</f>
        <v>0</v>
      </c>
      <c r="N1881" s="157">
        <v>0</v>
      </c>
      <c r="O1881" s="157">
        <f>ROUND(E1881*N1881,2)</f>
        <v>0</v>
      </c>
      <c r="P1881" s="157">
        <v>2.4649999999999998E-2</v>
      </c>
      <c r="Q1881" s="157">
        <f>ROUND(E1881*P1881,2)</f>
        <v>0.19</v>
      </c>
      <c r="R1881" s="157"/>
      <c r="S1881" s="157" t="s">
        <v>195</v>
      </c>
      <c r="T1881" s="157" t="s">
        <v>195</v>
      </c>
      <c r="U1881" s="157">
        <v>0.25</v>
      </c>
      <c r="V1881" s="157">
        <f>ROUND(E1881*U1881,2)</f>
        <v>1.93</v>
      </c>
      <c r="W1881" s="157"/>
      <c r="X1881" s="157" t="s">
        <v>196</v>
      </c>
      <c r="Y1881" s="147"/>
      <c r="Z1881" s="147"/>
      <c r="AA1881" s="147"/>
      <c r="AB1881" s="147"/>
      <c r="AC1881" s="147"/>
      <c r="AD1881" s="147"/>
      <c r="AE1881" s="147"/>
      <c r="AF1881" s="147"/>
      <c r="AG1881" s="147" t="s">
        <v>197</v>
      </c>
      <c r="AH1881" s="147"/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1" x14ac:dyDescent="0.25">
      <c r="A1882" s="154"/>
      <c r="B1882" s="155"/>
      <c r="C1882" s="190" t="s">
        <v>1501</v>
      </c>
      <c r="D1882" s="159"/>
      <c r="E1882" s="160">
        <v>7.7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57"/>
      <c r="Y1882" s="147"/>
      <c r="Z1882" s="147"/>
      <c r="AA1882" s="147"/>
      <c r="AB1882" s="147"/>
      <c r="AC1882" s="147"/>
      <c r="AD1882" s="147"/>
      <c r="AE1882" s="147"/>
      <c r="AF1882" s="147"/>
      <c r="AG1882" s="147" t="s">
        <v>199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1" x14ac:dyDescent="0.25">
      <c r="A1883" s="174">
        <v>295</v>
      </c>
      <c r="B1883" s="175" t="s">
        <v>1502</v>
      </c>
      <c r="C1883" s="189" t="s">
        <v>1503</v>
      </c>
      <c r="D1883" s="176" t="s">
        <v>194</v>
      </c>
      <c r="E1883" s="177">
        <v>7.7</v>
      </c>
      <c r="F1883" s="178"/>
      <c r="G1883" s="179">
        <f>ROUND(E1883*F1883,2)</f>
        <v>0</v>
      </c>
      <c r="H1883" s="158"/>
      <c r="I1883" s="157">
        <f>ROUND(E1883*H1883,2)</f>
        <v>0</v>
      </c>
      <c r="J1883" s="158"/>
      <c r="K1883" s="157">
        <f>ROUND(E1883*J1883,2)</f>
        <v>0</v>
      </c>
      <c r="L1883" s="157">
        <v>21</v>
      </c>
      <c r="M1883" s="157">
        <f>G1883*(1+L1883/100)</f>
        <v>0</v>
      </c>
      <c r="N1883" s="157">
        <v>0</v>
      </c>
      <c r="O1883" s="157">
        <f>ROUND(E1883*N1883,2)</f>
        <v>0</v>
      </c>
      <c r="P1883" s="157">
        <v>8.0000000000000002E-3</v>
      </c>
      <c r="Q1883" s="157">
        <f>ROUND(E1883*P1883,2)</f>
        <v>0.06</v>
      </c>
      <c r="R1883" s="157"/>
      <c r="S1883" s="157" t="s">
        <v>195</v>
      </c>
      <c r="T1883" s="157" t="s">
        <v>195</v>
      </c>
      <c r="U1883" s="157">
        <v>6.6000000000000003E-2</v>
      </c>
      <c r="V1883" s="157">
        <f>ROUND(E1883*U1883,2)</f>
        <v>0.51</v>
      </c>
      <c r="W1883" s="157"/>
      <c r="X1883" s="157" t="s">
        <v>196</v>
      </c>
      <c r="Y1883" s="147"/>
      <c r="Z1883" s="147"/>
      <c r="AA1883" s="147"/>
      <c r="AB1883" s="147"/>
      <c r="AC1883" s="147"/>
      <c r="AD1883" s="147"/>
      <c r="AE1883" s="147"/>
      <c r="AF1883" s="147"/>
      <c r="AG1883" s="147" t="s">
        <v>197</v>
      </c>
      <c r="AH1883" s="147"/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1" x14ac:dyDescent="0.25">
      <c r="A1884" s="154"/>
      <c r="B1884" s="155"/>
      <c r="C1884" s="190" t="s">
        <v>1504</v>
      </c>
      <c r="D1884" s="159"/>
      <c r="E1884" s="160">
        <v>7.7</v>
      </c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57"/>
      <c r="Y1884" s="147"/>
      <c r="Z1884" s="147"/>
      <c r="AA1884" s="147"/>
      <c r="AB1884" s="147"/>
      <c r="AC1884" s="147"/>
      <c r="AD1884" s="147"/>
      <c r="AE1884" s="147"/>
      <c r="AF1884" s="147"/>
      <c r="AG1884" s="147" t="s">
        <v>199</v>
      </c>
      <c r="AH1884" s="147">
        <v>5</v>
      </c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1" x14ac:dyDescent="0.25">
      <c r="A1885" s="174">
        <v>296</v>
      </c>
      <c r="B1885" s="175" t="s">
        <v>1505</v>
      </c>
      <c r="C1885" s="189" t="s">
        <v>1506</v>
      </c>
      <c r="D1885" s="176" t="s">
        <v>232</v>
      </c>
      <c r="E1885" s="177">
        <v>97.82</v>
      </c>
      <c r="F1885" s="178"/>
      <c r="G1885" s="179">
        <f>ROUND(E1885*F1885,2)</f>
        <v>0</v>
      </c>
      <c r="H1885" s="158"/>
      <c r="I1885" s="157">
        <f>ROUND(E1885*H1885,2)</f>
        <v>0</v>
      </c>
      <c r="J1885" s="158"/>
      <c r="K1885" s="157">
        <f>ROUND(E1885*J1885,2)</f>
        <v>0</v>
      </c>
      <c r="L1885" s="157">
        <v>21</v>
      </c>
      <c r="M1885" s="157">
        <f>G1885*(1+L1885/100)</f>
        <v>0</v>
      </c>
      <c r="N1885" s="157">
        <v>0</v>
      </c>
      <c r="O1885" s="157">
        <f>ROUND(E1885*N1885,2)</f>
        <v>0</v>
      </c>
      <c r="P1885" s="157">
        <v>0</v>
      </c>
      <c r="Q1885" s="157">
        <f>ROUND(E1885*P1885,2)</f>
        <v>0</v>
      </c>
      <c r="R1885" s="157"/>
      <c r="S1885" s="157" t="s">
        <v>195</v>
      </c>
      <c r="T1885" s="157" t="s">
        <v>195</v>
      </c>
      <c r="U1885" s="157">
        <v>0.18</v>
      </c>
      <c r="V1885" s="157">
        <f>ROUND(E1885*U1885,2)</f>
        <v>17.61</v>
      </c>
      <c r="W1885" s="157"/>
      <c r="X1885" s="157" t="s">
        <v>196</v>
      </c>
      <c r="Y1885" s="147"/>
      <c r="Z1885" s="147"/>
      <c r="AA1885" s="147"/>
      <c r="AB1885" s="147"/>
      <c r="AC1885" s="147"/>
      <c r="AD1885" s="147"/>
      <c r="AE1885" s="147"/>
      <c r="AF1885" s="147"/>
      <c r="AG1885" s="147" t="s">
        <v>197</v>
      </c>
      <c r="AH1885" s="147"/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1" x14ac:dyDescent="0.25">
      <c r="A1886" s="154"/>
      <c r="B1886" s="155"/>
      <c r="C1886" s="190" t="s">
        <v>713</v>
      </c>
      <c r="D1886" s="159"/>
      <c r="E1886" s="160">
        <v>7.73</v>
      </c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7"/>
      <c r="U1886" s="157"/>
      <c r="V1886" s="157"/>
      <c r="W1886" s="157"/>
      <c r="X1886" s="157"/>
      <c r="Y1886" s="147"/>
      <c r="Z1886" s="147"/>
      <c r="AA1886" s="147"/>
      <c r="AB1886" s="147"/>
      <c r="AC1886" s="147"/>
      <c r="AD1886" s="147"/>
      <c r="AE1886" s="147"/>
      <c r="AF1886" s="147"/>
      <c r="AG1886" s="147" t="s">
        <v>199</v>
      </c>
      <c r="AH1886" s="147">
        <v>0</v>
      </c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ht="20.399999999999999" outlineLevel="1" x14ac:dyDescent="0.25">
      <c r="A1887" s="154"/>
      <c r="B1887" s="155"/>
      <c r="C1887" s="190" t="s">
        <v>714</v>
      </c>
      <c r="D1887" s="159"/>
      <c r="E1887" s="160">
        <v>7.73</v>
      </c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7"/>
      <c r="U1887" s="157"/>
      <c r="V1887" s="157"/>
      <c r="W1887" s="157"/>
      <c r="X1887" s="157"/>
      <c r="Y1887" s="147"/>
      <c r="Z1887" s="147"/>
      <c r="AA1887" s="147"/>
      <c r="AB1887" s="147"/>
      <c r="AC1887" s="147"/>
      <c r="AD1887" s="147"/>
      <c r="AE1887" s="147"/>
      <c r="AF1887" s="147"/>
      <c r="AG1887" s="147" t="s">
        <v>199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ht="20.399999999999999" outlineLevel="1" x14ac:dyDescent="0.25">
      <c r="A1888" s="154"/>
      <c r="B1888" s="155"/>
      <c r="C1888" s="190" t="s">
        <v>715</v>
      </c>
      <c r="D1888" s="159"/>
      <c r="E1888" s="160">
        <v>7.73</v>
      </c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7"/>
      <c r="U1888" s="157"/>
      <c r="V1888" s="157"/>
      <c r="W1888" s="157"/>
      <c r="X1888" s="157"/>
      <c r="Y1888" s="147"/>
      <c r="Z1888" s="147"/>
      <c r="AA1888" s="147"/>
      <c r="AB1888" s="147"/>
      <c r="AC1888" s="147"/>
      <c r="AD1888" s="147"/>
      <c r="AE1888" s="147"/>
      <c r="AF1888" s="147"/>
      <c r="AG1888" s="147" t="s">
        <v>199</v>
      </c>
      <c r="AH1888" s="147">
        <v>0</v>
      </c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ht="20.399999999999999" outlineLevel="1" x14ac:dyDescent="0.25">
      <c r="A1889" s="154"/>
      <c r="B1889" s="155"/>
      <c r="C1889" s="190" t="s">
        <v>716</v>
      </c>
      <c r="D1889" s="159"/>
      <c r="E1889" s="160">
        <v>7.73</v>
      </c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57"/>
      <c r="Y1889" s="147"/>
      <c r="Z1889" s="147"/>
      <c r="AA1889" s="147"/>
      <c r="AB1889" s="147"/>
      <c r="AC1889" s="147"/>
      <c r="AD1889" s="147"/>
      <c r="AE1889" s="147"/>
      <c r="AF1889" s="147"/>
      <c r="AG1889" s="147" t="s">
        <v>199</v>
      </c>
      <c r="AH1889" s="147">
        <v>0</v>
      </c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47"/>
      <c r="BB1889" s="147"/>
      <c r="BC1889" s="147"/>
      <c r="BD1889" s="147"/>
      <c r="BE1889" s="147"/>
      <c r="BF1889" s="147"/>
      <c r="BG1889" s="147"/>
      <c r="BH1889" s="147"/>
    </row>
    <row r="1890" spans="1:60" outlineLevel="1" x14ac:dyDescent="0.25">
      <c r="A1890" s="154"/>
      <c r="B1890" s="155"/>
      <c r="C1890" s="190" t="s">
        <v>717</v>
      </c>
      <c r="D1890" s="159"/>
      <c r="E1890" s="160">
        <v>6.8</v>
      </c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57"/>
      <c r="Y1890" s="147"/>
      <c r="Z1890" s="147"/>
      <c r="AA1890" s="147"/>
      <c r="AB1890" s="147"/>
      <c r="AC1890" s="147"/>
      <c r="AD1890" s="147"/>
      <c r="AE1890" s="147"/>
      <c r="AF1890" s="147"/>
      <c r="AG1890" s="147" t="s">
        <v>199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1" x14ac:dyDescent="0.25">
      <c r="A1891" s="154"/>
      <c r="B1891" s="155"/>
      <c r="C1891" s="190" t="s">
        <v>718</v>
      </c>
      <c r="D1891" s="159"/>
      <c r="E1891" s="160">
        <v>3.8</v>
      </c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57"/>
      <c r="Y1891" s="147"/>
      <c r="Z1891" s="147"/>
      <c r="AA1891" s="147"/>
      <c r="AB1891" s="147"/>
      <c r="AC1891" s="147"/>
      <c r="AD1891" s="147"/>
      <c r="AE1891" s="147"/>
      <c r="AF1891" s="147"/>
      <c r="AG1891" s="147" t="s">
        <v>199</v>
      </c>
      <c r="AH1891" s="147">
        <v>0</v>
      </c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outlineLevel="1" x14ac:dyDescent="0.25">
      <c r="A1892" s="154"/>
      <c r="B1892" s="155"/>
      <c r="C1892" s="190" t="s">
        <v>719</v>
      </c>
      <c r="D1892" s="159"/>
      <c r="E1892" s="160">
        <v>3.8</v>
      </c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57"/>
      <c r="Y1892" s="147"/>
      <c r="Z1892" s="147"/>
      <c r="AA1892" s="147"/>
      <c r="AB1892" s="147"/>
      <c r="AC1892" s="147"/>
      <c r="AD1892" s="147"/>
      <c r="AE1892" s="147"/>
      <c r="AF1892" s="147"/>
      <c r="AG1892" s="147" t="s">
        <v>199</v>
      </c>
      <c r="AH1892" s="147">
        <v>0</v>
      </c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1" x14ac:dyDescent="0.25">
      <c r="A1893" s="154"/>
      <c r="B1893" s="155"/>
      <c r="C1893" s="190" t="s">
        <v>720</v>
      </c>
      <c r="D1893" s="159"/>
      <c r="E1893" s="160">
        <v>3.8</v>
      </c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7"/>
      <c r="U1893" s="157"/>
      <c r="V1893" s="157"/>
      <c r="W1893" s="157"/>
      <c r="X1893" s="157"/>
      <c r="Y1893" s="147"/>
      <c r="Z1893" s="147"/>
      <c r="AA1893" s="147"/>
      <c r="AB1893" s="147"/>
      <c r="AC1893" s="147"/>
      <c r="AD1893" s="147"/>
      <c r="AE1893" s="147"/>
      <c r="AF1893" s="147"/>
      <c r="AG1893" s="147" t="s">
        <v>199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outlineLevel="1" x14ac:dyDescent="0.25">
      <c r="A1894" s="154"/>
      <c r="B1894" s="155"/>
      <c r="C1894" s="190" t="s">
        <v>721</v>
      </c>
      <c r="D1894" s="159"/>
      <c r="E1894" s="160">
        <v>3.8</v>
      </c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57"/>
      <c r="Y1894" s="147"/>
      <c r="Z1894" s="147"/>
      <c r="AA1894" s="147"/>
      <c r="AB1894" s="147"/>
      <c r="AC1894" s="147"/>
      <c r="AD1894" s="147"/>
      <c r="AE1894" s="147"/>
      <c r="AF1894" s="147"/>
      <c r="AG1894" s="147" t="s">
        <v>199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1" x14ac:dyDescent="0.25">
      <c r="A1895" s="154"/>
      <c r="B1895" s="155"/>
      <c r="C1895" s="190" t="s">
        <v>722</v>
      </c>
      <c r="D1895" s="159"/>
      <c r="E1895" s="160">
        <v>3.8</v>
      </c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57"/>
      <c r="Y1895" s="147"/>
      <c r="Z1895" s="147"/>
      <c r="AA1895" s="147"/>
      <c r="AB1895" s="147"/>
      <c r="AC1895" s="147"/>
      <c r="AD1895" s="147"/>
      <c r="AE1895" s="147"/>
      <c r="AF1895" s="147"/>
      <c r="AG1895" s="147" t="s">
        <v>199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1" x14ac:dyDescent="0.25">
      <c r="A1896" s="154"/>
      <c r="B1896" s="155"/>
      <c r="C1896" s="190" t="s">
        <v>723</v>
      </c>
      <c r="D1896" s="159"/>
      <c r="E1896" s="160">
        <v>3.8</v>
      </c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57"/>
      <c r="Y1896" s="147"/>
      <c r="Z1896" s="147"/>
      <c r="AA1896" s="147"/>
      <c r="AB1896" s="147"/>
      <c r="AC1896" s="147"/>
      <c r="AD1896" s="147"/>
      <c r="AE1896" s="147"/>
      <c r="AF1896" s="147"/>
      <c r="AG1896" s="147" t="s">
        <v>199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1" x14ac:dyDescent="0.25">
      <c r="A1897" s="154"/>
      <c r="B1897" s="155"/>
      <c r="C1897" s="190" t="s">
        <v>724</v>
      </c>
      <c r="D1897" s="159"/>
      <c r="E1897" s="160">
        <v>6.8</v>
      </c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7"/>
      <c r="U1897" s="157"/>
      <c r="V1897" s="157"/>
      <c r="W1897" s="157"/>
      <c r="X1897" s="157"/>
      <c r="Y1897" s="147"/>
      <c r="Z1897" s="147"/>
      <c r="AA1897" s="147"/>
      <c r="AB1897" s="147"/>
      <c r="AC1897" s="147"/>
      <c r="AD1897" s="147"/>
      <c r="AE1897" s="147"/>
      <c r="AF1897" s="147"/>
      <c r="AG1897" s="147" t="s">
        <v>199</v>
      </c>
      <c r="AH1897" s="147">
        <v>0</v>
      </c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1" x14ac:dyDescent="0.25">
      <c r="A1898" s="154"/>
      <c r="B1898" s="155"/>
      <c r="C1898" s="190" t="s">
        <v>725</v>
      </c>
      <c r="D1898" s="159"/>
      <c r="E1898" s="160">
        <v>6.7</v>
      </c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7"/>
      <c r="U1898" s="157"/>
      <c r="V1898" s="157"/>
      <c r="W1898" s="157"/>
      <c r="X1898" s="157"/>
      <c r="Y1898" s="147"/>
      <c r="Z1898" s="147"/>
      <c r="AA1898" s="147"/>
      <c r="AB1898" s="147"/>
      <c r="AC1898" s="147"/>
      <c r="AD1898" s="147"/>
      <c r="AE1898" s="147"/>
      <c r="AF1898" s="147"/>
      <c r="AG1898" s="147" t="s">
        <v>199</v>
      </c>
      <c r="AH1898" s="147">
        <v>0</v>
      </c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1" x14ac:dyDescent="0.25">
      <c r="A1899" s="154"/>
      <c r="B1899" s="155"/>
      <c r="C1899" s="190" t="s">
        <v>726</v>
      </c>
      <c r="D1899" s="159"/>
      <c r="E1899" s="160">
        <v>5</v>
      </c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57"/>
      <c r="Y1899" s="147"/>
      <c r="Z1899" s="147"/>
      <c r="AA1899" s="147"/>
      <c r="AB1899" s="147"/>
      <c r="AC1899" s="147"/>
      <c r="AD1899" s="147"/>
      <c r="AE1899" s="147"/>
      <c r="AF1899" s="147"/>
      <c r="AG1899" s="147" t="s">
        <v>199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outlineLevel="1" x14ac:dyDescent="0.25">
      <c r="A1900" s="154"/>
      <c r="B1900" s="155"/>
      <c r="C1900" s="190" t="s">
        <v>727</v>
      </c>
      <c r="D1900" s="159"/>
      <c r="E1900" s="160">
        <v>1.8</v>
      </c>
      <c r="F1900" s="157"/>
      <c r="G1900" s="157"/>
      <c r="H1900" s="157"/>
      <c r="I1900" s="157"/>
      <c r="J1900" s="157"/>
      <c r="K1900" s="157"/>
      <c r="L1900" s="157"/>
      <c r="M1900" s="157"/>
      <c r="N1900" s="157"/>
      <c r="O1900" s="157"/>
      <c r="P1900" s="157"/>
      <c r="Q1900" s="157"/>
      <c r="R1900" s="157"/>
      <c r="S1900" s="157"/>
      <c r="T1900" s="157"/>
      <c r="U1900" s="157"/>
      <c r="V1900" s="157"/>
      <c r="W1900" s="157"/>
      <c r="X1900" s="157"/>
      <c r="Y1900" s="147"/>
      <c r="Z1900" s="147"/>
      <c r="AA1900" s="147"/>
      <c r="AB1900" s="147"/>
      <c r="AC1900" s="147"/>
      <c r="AD1900" s="147"/>
      <c r="AE1900" s="147"/>
      <c r="AF1900" s="147"/>
      <c r="AG1900" s="147" t="s">
        <v>199</v>
      </c>
      <c r="AH1900" s="147">
        <v>0</v>
      </c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1" x14ac:dyDescent="0.25">
      <c r="A1901" s="154"/>
      <c r="B1901" s="155"/>
      <c r="C1901" s="190" t="s">
        <v>728</v>
      </c>
      <c r="D1901" s="159"/>
      <c r="E1901" s="160">
        <v>1.8</v>
      </c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57"/>
      <c r="Y1901" s="147"/>
      <c r="Z1901" s="147"/>
      <c r="AA1901" s="147"/>
      <c r="AB1901" s="147"/>
      <c r="AC1901" s="147"/>
      <c r="AD1901" s="147"/>
      <c r="AE1901" s="147"/>
      <c r="AF1901" s="147"/>
      <c r="AG1901" s="147" t="s">
        <v>199</v>
      </c>
      <c r="AH1901" s="147">
        <v>0</v>
      </c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1" x14ac:dyDescent="0.25">
      <c r="A1902" s="154"/>
      <c r="B1902" s="155"/>
      <c r="C1902" s="190" t="s">
        <v>729</v>
      </c>
      <c r="D1902" s="159"/>
      <c r="E1902" s="160">
        <v>5.35</v>
      </c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57"/>
      <c r="Y1902" s="147"/>
      <c r="Z1902" s="147"/>
      <c r="AA1902" s="147"/>
      <c r="AB1902" s="147"/>
      <c r="AC1902" s="147"/>
      <c r="AD1902" s="147"/>
      <c r="AE1902" s="147"/>
      <c r="AF1902" s="147"/>
      <c r="AG1902" s="147" t="s">
        <v>199</v>
      </c>
      <c r="AH1902" s="147">
        <v>0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1" x14ac:dyDescent="0.25">
      <c r="A1903" s="154"/>
      <c r="B1903" s="155"/>
      <c r="C1903" s="190" t="s">
        <v>730</v>
      </c>
      <c r="D1903" s="159"/>
      <c r="E1903" s="160">
        <v>5.35</v>
      </c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57"/>
      <c r="Y1903" s="147"/>
      <c r="Z1903" s="147"/>
      <c r="AA1903" s="147"/>
      <c r="AB1903" s="147"/>
      <c r="AC1903" s="147"/>
      <c r="AD1903" s="147"/>
      <c r="AE1903" s="147"/>
      <c r="AF1903" s="147"/>
      <c r="AG1903" s="147" t="s">
        <v>199</v>
      </c>
      <c r="AH1903" s="147">
        <v>0</v>
      </c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outlineLevel="1" x14ac:dyDescent="0.25">
      <c r="A1904" s="154"/>
      <c r="B1904" s="155"/>
      <c r="C1904" s="190" t="s">
        <v>731</v>
      </c>
      <c r="D1904" s="159"/>
      <c r="E1904" s="160">
        <v>2.4</v>
      </c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57"/>
      <c r="Y1904" s="147"/>
      <c r="Z1904" s="147"/>
      <c r="AA1904" s="147"/>
      <c r="AB1904" s="147"/>
      <c r="AC1904" s="147"/>
      <c r="AD1904" s="147"/>
      <c r="AE1904" s="147"/>
      <c r="AF1904" s="147"/>
      <c r="AG1904" s="147" t="s">
        <v>199</v>
      </c>
      <c r="AH1904" s="147">
        <v>0</v>
      </c>
      <c r="AI1904" s="147"/>
      <c r="AJ1904" s="147"/>
      <c r="AK1904" s="147"/>
      <c r="AL1904" s="147"/>
      <c r="AM1904" s="147"/>
      <c r="AN1904" s="147"/>
      <c r="AO1904" s="147"/>
      <c r="AP1904" s="147"/>
      <c r="AQ1904" s="147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</row>
    <row r="1905" spans="1:60" outlineLevel="1" x14ac:dyDescent="0.25">
      <c r="A1905" s="154"/>
      <c r="B1905" s="155"/>
      <c r="C1905" s="190" t="s">
        <v>732</v>
      </c>
      <c r="D1905" s="159"/>
      <c r="E1905" s="160">
        <v>2.1</v>
      </c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57"/>
      <c r="Y1905" s="147"/>
      <c r="Z1905" s="147"/>
      <c r="AA1905" s="147"/>
      <c r="AB1905" s="147"/>
      <c r="AC1905" s="147"/>
      <c r="AD1905" s="147"/>
      <c r="AE1905" s="147"/>
      <c r="AF1905" s="147"/>
      <c r="AG1905" s="147" t="s">
        <v>199</v>
      </c>
      <c r="AH1905" s="147">
        <v>0</v>
      </c>
      <c r="AI1905" s="147"/>
      <c r="AJ1905" s="147"/>
      <c r="AK1905" s="147"/>
      <c r="AL1905" s="147"/>
      <c r="AM1905" s="147"/>
      <c r="AN1905" s="147"/>
      <c r="AO1905" s="147"/>
      <c r="AP1905" s="147"/>
      <c r="AQ1905" s="147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</row>
    <row r="1906" spans="1:60" outlineLevel="1" x14ac:dyDescent="0.25">
      <c r="A1906" s="174">
        <v>297</v>
      </c>
      <c r="B1906" s="175" t="s">
        <v>1507</v>
      </c>
      <c r="C1906" s="189" t="s">
        <v>1508</v>
      </c>
      <c r="D1906" s="176" t="s">
        <v>232</v>
      </c>
      <c r="E1906" s="177">
        <v>26.82</v>
      </c>
      <c r="F1906" s="178"/>
      <c r="G1906" s="179">
        <f>ROUND(E1906*F1906,2)</f>
        <v>0</v>
      </c>
      <c r="H1906" s="158"/>
      <c r="I1906" s="157">
        <f>ROUND(E1906*H1906,2)</f>
        <v>0</v>
      </c>
      <c r="J1906" s="158"/>
      <c r="K1906" s="157">
        <f>ROUND(E1906*J1906,2)</f>
        <v>0</v>
      </c>
      <c r="L1906" s="157">
        <v>21</v>
      </c>
      <c r="M1906" s="157">
        <f>G1906*(1+L1906/100)</f>
        <v>0</v>
      </c>
      <c r="N1906" s="157">
        <v>1.2E-4</v>
      </c>
      <c r="O1906" s="157">
        <f>ROUND(E1906*N1906,2)</f>
        <v>0</v>
      </c>
      <c r="P1906" s="157">
        <v>0</v>
      </c>
      <c r="Q1906" s="157">
        <f>ROUND(E1906*P1906,2)</f>
        <v>0</v>
      </c>
      <c r="R1906" s="157"/>
      <c r="S1906" s="157" t="s">
        <v>195</v>
      </c>
      <c r="T1906" s="157" t="s">
        <v>195</v>
      </c>
      <c r="U1906" s="157">
        <v>0.64</v>
      </c>
      <c r="V1906" s="157">
        <f>ROUND(E1906*U1906,2)</f>
        <v>17.16</v>
      </c>
      <c r="W1906" s="157"/>
      <c r="X1906" s="157" t="s">
        <v>196</v>
      </c>
      <c r="Y1906" s="147"/>
      <c r="Z1906" s="147"/>
      <c r="AA1906" s="147"/>
      <c r="AB1906" s="147"/>
      <c r="AC1906" s="147"/>
      <c r="AD1906" s="147"/>
      <c r="AE1906" s="147"/>
      <c r="AF1906" s="147"/>
      <c r="AG1906" s="147" t="s">
        <v>197</v>
      </c>
      <c r="AH1906" s="147"/>
      <c r="AI1906" s="147"/>
      <c r="AJ1906" s="147"/>
      <c r="AK1906" s="147"/>
      <c r="AL1906" s="147"/>
      <c r="AM1906" s="147"/>
      <c r="AN1906" s="147"/>
      <c r="AO1906" s="147"/>
      <c r="AP1906" s="147"/>
      <c r="AQ1906" s="147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</row>
    <row r="1907" spans="1:60" outlineLevel="1" x14ac:dyDescent="0.25">
      <c r="A1907" s="154"/>
      <c r="B1907" s="155"/>
      <c r="C1907" s="190" t="s">
        <v>1509</v>
      </c>
      <c r="D1907" s="159"/>
      <c r="E1907" s="160">
        <v>13.6</v>
      </c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57"/>
      <c r="Y1907" s="147"/>
      <c r="Z1907" s="147"/>
      <c r="AA1907" s="147"/>
      <c r="AB1907" s="147"/>
      <c r="AC1907" s="147"/>
      <c r="AD1907" s="147"/>
      <c r="AE1907" s="147"/>
      <c r="AF1907" s="147"/>
      <c r="AG1907" s="147" t="s">
        <v>199</v>
      </c>
      <c r="AH1907" s="147">
        <v>5</v>
      </c>
      <c r="AI1907" s="147"/>
      <c r="AJ1907" s="147"/>
      <c r="AK1907" s="147"/>
      <c r="AL1907" s="147"/>
      <c r="AM1907" s="147"/>
      <c r="AN1907" s="147"/>
      <c r="AO1907" s="147"/>
      <c r="AP1907" s="147"/>
      <c r="AQ1907" s="147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</row>
    <row r="1908" spans="1:60" outlineLevel="1" x14ac:dyDescent="0.25">
      <c r="A1908" s="154"/>
      <c r="B1908" s="155"/>
      <c r="C1908" s="190" t="s">
        <v>1510</v>
      </c>
      <c r="D1908" s="159"/>
      <c r="E1908" s="160">
        <v>13.22</v>
      </c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57"/>
      <c r="Y1908" s="147"/>
      <c r="Z1908" s="147"/>
      <c r="AA1908" s="147"/>
      <c r="AB1908" s="147"/>
      <c r="AC1908" s="147"/>
      <c r="AD1908" s="147"/>
      <c r="AE1908" s="147"/>
      <c r="AF1908" s="147"/>
      <c r="AG1908" s="147" t="s">
        <v>199</v>
      </c>
      <c r="AH1908" s="147">
        <v>5</v>
      </c>
      <c r="AI1908" s="147"/>
      <c r="AJ1908" s="147"/>
      <c r="AK1908" s="147"/>
      <c r="AL1908" s="147"/>
      <c r="AM1908" s="147"/>
      <c r="AN1908" s="147"/>
      <c r="AO1908" s="147"/>
      <c r="AP1908" s="147"/>
      <c r="AQ1908" s="147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</row>
    <row r="1909" spans="1:60" outlineLevel="1" x14ac:dyDescent="0.25">
      <c r="A1909" s="174">
        <v>298</v>
      </c>
      <c r="B1909" s="175" t="s">
        <v>1511</v>
      </c>
      <c r="C1909" s="189" t="s">
        <v>1512</v>
      </c>
      <c r="D1909" s="176" t="s">
        <v>232</v>
      </c>
      <c r="E1909" s="177">
        <v>63</v>
      </c>
      <c r="F1909" s="178"/>
      <c r="G1909" s="179">
        <f>ROUND(E1909*F1909,2)</f>
        <v>0</v>
      </c>
      <c r="H1909" s="158"/>
      <c r="I1909" s="157">
        <f>ROUND(E1909*H1909,2)</f>
        <v>0</v>
      </c>
      <c r="J1909" s="158"/>
      <c r="K1909" s="157">
        <f>ROUND(E1909*J1909,2)</f>
        <v>0</v>
      </c>
      <c r="L1909" s="157">
        <v>21</v>
      </c>
      <c r="M1909" s="157">
        <f>G1909*(1+L1909/100)</f>
        <v>0</v>
      </c>
      <c r="N1909" s="157">
        <v>2.0000000000000002E-5</v>
      </c>
      <c r="O1909" s="157">
        <f>ROUND(E1909*N1909,2)</f>
        <v>0</v>
      </c>
      <c r="P1909" s="157">
        <v>0</v>
      </c>
      <c r="Q1909" s="157">
        <f>ROUND(E1909*P1909,2)</f>
        <v>0</v>
      </c>
      <c r="R1909" s="157"/>
      <c r="S1909" s="157" t="s">
        <v>195</v>
      </c>
      <c r="T1909" s="157" t="s">
        <v>195</v>
      </c>
      <c r="U1909" s="157">
        <v>0.46800000000000003</v>
      </c>
      <c r="V1909" s="157">
        <f>ROUND(E1909*U1909,2)</f>
        <v>29.48</v>
      </c>
      <c r="W1909" s="157"/>
      <c r="X1909" s="157" t="s">
        <v>196</v>
      </c>
      <c r="Y1909" s="147"/>
      <c r="Z1909" s="147"/>
      <c r="AA1909" s="147"/>
      <c r="AB1909" s="147"/>
      <c r="AC1909" s="147"/>
      <c r="AD1909" s="147"/>
      <c r="AE1909" s="147"/>
      <c r="AF1909" s="147"/>
      <c r="AG1909" s="147" t="s">
        <v>197</v>
      </c>
      <c r="AH1909" s="147"/>
      <c r="AI1909" s="147"/>
      <c r="AJ1909" s="147"/>
      <c r="AK1909" s="147"/>
      <c r="AL1909" s="147"/>
      <c r="AM1909" s="147"/>
      <c r="AN1909" s="147"/>
      <c r="AO1909" s="147"/>
      <c r="AP1909" s="147"/>
      <c r="AQ1909" s="147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</row>
    <row r="1910" spans="1:60" outlineLevel="1" x14ac:dyDescent="0.25">
      <c r="A1910" s="154"/>
      <c r="B1910" s="155"/>
      <c r="C1910" s="190" t="s">
        <v>1513</v>
      </c>
      <c r="D1910" s="159"/>
      <c r="E1910" s="160">
        <v>9.8000000000000007</v>
      </c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57"/>
      <c r="Y1910" s="147"/>
      <c r="Z1910" s="147"/>
      <c r="AA1910" s="147"/>
      <c r="AB1910" s="147"/>
      <c r="AC1910" s="147"/>
      <c r="AD1910" s="147"/>
      <c r="AE1910" s="147"/>
      <c r="AF1910" s="147"/>
      <c r="AG1910" s="147" t="s">
        <v>199</v>
      </c>
      <c r="AH1910" s="147">
        <v>0</v>
      </c>
      <c r="AI1910" s="147"/>
      <c r="AJ1910" s="147"/>
      <c r="AK1910" s="147"/>
      <c r="AL1910" s="147"/>
      <c r="AM1910" s="147"/>
      <c r="AN1910" s="147"/>
      <c r="AO1910" s="147"/>
      <c r="AP1910" s="147"/>
      <c r="AQ1910" s="147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</row>
    <row r="1911" spans="1:60" outlineLevel="1" x14ac:dyDescent="0.25">
      <c r="A1911" s="154"/>
      <c r="B1911" s="155"/>
      <c r="C1911" s="190" t="s">
        <v>1514</v>
      </c>
      <c r="D1911" s="159"/>
      <c r="E1911" s="160">
        <v>4.4000000000000004</v>
      </c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57"/>
      <c r="Y1911" s="147"/>
      <c r="Z1911" s="147"/>
      <c r="AA1911" s="147"/>
      <c r="AB1911" s="147"/>
      <c r="AC1911" s="147"/>
      <c r="AD1911" s="147"/>
      <c r="AE1911" s="147"/>
      <c r="AF1911" s="147"/>
      <c r="AG1911" s="147" t="s">
        <v>199</v>
      </c>
      <c r="AH1911" s="147">
        <v>0</v>
      </c>
      <c r="AI1911" s="147"/>
      <c r="AJ1911" s="147"/>
      <c r="AK1911" s="147"/>
      <c r="AL1911" s="147"/>
      <c r="AM1911" s="147"/>
      <c r="AN1911" s="147"/>
      <c r="AO1911" s="147"/>
      <c r="AP1911" s="147"/>
      <c r="AQ1911" s="147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</row>
    <row r="1912" spans="1:60" outlineLevel="1" x14ac:dyDescent="0.25">
      <c r="A1912" s="154"/>
      <c r="B1912" s="155"/>
      <c r="C1912" s="190" t="s">
        <v>1515</v>
      </c>
      <c r="D1912" s="159"/>
      <c r="E1912" s="160">
        <v>4.4000000000000004</v>
      </c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7"/>
      <c r="U1912" s="157"/>
      <c r="V1912" s="157"/>
      <c r="W1912" s="157"/>
      <c r="X1912" s="157"/>
      <c r="Y1912" s="147"/>
      <c r="Z1912" s="147"/>
      <c r="AA1912" s="147"/>
      <c r="AB1912" s="147"/>
      <c r="AC1912" s="147"/>
      <c r="AD1912" s="147"/>
      <c r="AE1912" s="147"/>
      <c r="AF1912" s="147"/>
      <c r="AG1912" s="147" t="s">
        <v>199</v>
      </c>
      <c r="AH1912" s="147">
        <v>0</v>
      </c>
      <c r="AI1912" s="147"/>
      <c r="AJ1912" s="147"/>
      <c r="AK1912" s="147"/>
      <c r="AL1912" s="147"/>
      <c r="AM1912" s="147"/>
      <c r="AN1912" s="147"/>
      <c r="AO1912" s="147"/>
      <c r="AP1912" s="147"/>
      <c r="AQ1912" s="147"/>
      <c r="AR1912" s="147"/>
      <c r="AS1912" s="147"/>
      <c r="AT1912" s="147"/>
      <c r="AU1912" s="147"/>
      <c r="AV1912" s="147"/>
      <c r="AW1912" s="147"/>
      <c r="AX1912" s="147"/>
      <c r="AY1912" s="147"/>
      <c r="AZ1912" s="147"/>
      <c r="BA1912" s="147"/>
      <c r="BB1912" s="147"/>
      <c r="BC1912" s="147"/>
      <c r="BD1912" s="147"/>
      <c r="BE1912" s="147"/>
      <c r="BF1912" s="147"/>
      <c r="BG1912" s="147"/>
      <c r="BH1912" s="147"/>
    </row>
    <row r="1913" spans="1:60" outlineLevel="1" x14ac:dyDescent="0.25">
      <c r="A1913" s="154"/>
      <c r="B1913" s="155"/>
      <c r="C1913" s="190" t="s">
        <v>1516</v>
      </c>
      <c r="D1913" s="159"/>
      <c r="E1913" s="160">
        <v>4.4000000000000004</v>
      </c>
      <c r="F1913" s="157"/>
      <c r="G1913" s="157"/>
      <c r="H1913" s="157"/>
      <c r="I1913" s="157"/>
      <c r="J1913" s="157"/>
      <c r="K1913" s="157"/>
      <c r="L1913" s="157"/>
      <c r="M1913" s="157"/>
      <c r="N1913" s="157"/>
      <c r="O1913" s="157"/>
      <c r="P1913" s="157"/>
      <c r="Q1913" s="157"/>
      <c r="R1913" s="157"/>
      <c r="S1913" s="157"/>
      <c r="T1913" s="157"/>
      <c r="U1913" s="157"/>
      <c r="V1913" s="157"/>
      <c r="W1913" s="157"/>
      <c r="X1913" s="157"/>
      <c r="Y1913" s="147"/>
      <c r="Z1913" s="147"/>
      <c r="AA1913" s="147"/>
      <c r="AB1913" s="147"/>
      <c r="AC1913" s="147"/>
      <c r="AD1913" s="147"/>
      <c r="AE1913" s="147"/>
      <c r="AF1913" s="147"/>
      <c r="AG1913" s="147" t="s">
        <v>199</v>
      </c>
      <c r="AH1913" s="147">
        <v>0</v>
      </c>
      <c r="AI1913" s="147"/>
      <c r="AJ1913" s="147"/>
      <c r="AK1913" s="147"/>
      <c r="AL1913" s="147"/>
      <c r="AM1913" s="147"/>
      <c r="AN1913" s="147"/>
      <c r="AO1913" s="147"/>
      <c r="AP1913" s="147"/>
      <c r="AQ1913" s="147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</row>
    <row r="1914" spans="1:60" outlineLevel="1" x14ac:dyDescent="0.25">
      <c r="A1914" s="154"/>
      <c r="B1914" s="155"/>
      <c r="C1914" s="190" t="s">
        <v>1517</v>
      </c>
      <c r="D1914" s="159"/>
      <c r="E1914" s="160">
        <v>4.4000000000000004</v>
      </c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57"/>
      <c r="Y1914" s="147"/>
      <c r="Z1914" s="147"/>
      <c r="AA1914" s="147"/>
      <c r="AB1914" s="147"/>
      <c r="AC1914" s="147"/>
      <c r="AD1914" s="147"/>
      <c r="AE1914" s="147"/>
      <c r="AF1914" s="147"/>
      <c r="AG1914" s="147" t="s">
        <v>199</v>
      </c>
      <c r="AH1914" s="147">
        <v>0</v>
      </c>
      <c r="AI1914" s="147"/>
      <c r="AJ1914" s="147"/>
      <c r="AK1914" s="147"/>
      <c r="AL1914" s="147"/>
      <c r="AM1914" s="147"/>
      <c r="AN1914" s="147"/>
      <c r="AO1914" s="147"/>
      <c r="AP1914" s="147"/>
      <c r="AQ1914" s="147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</row>
    <row r="1915" spans="1:60" outlineLevel="1" x14ac:dyDescent="0.25">
      <c r="A1915" s="154"/>
      <c r="B1915" s="155"/>
      <c r="C1915" s="190" t="s">
        <v>1518</v>
      </c>
      <c r="D1915" s="159"/>
      <c r="E1915" s="160">
        <v>4.4000000000000004</v>
      </c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57"/>
      <c r="Y1915" s="147"/>
      <c r="Z1915" s="147"/>
      <c r="AA1915" s="147"/>
      <c r="AB1915" s="147"/>
      <c r="AC1915" s="147"/>
      <c r="AD1915" s="147"/>
      <c r="AE1915" s="147"/>
      <c r="AF1915" s="147"/>
      <c r="AG1915" s="147" t="s">
        <v>199</v>
      </c>
      <c r="AH1915" s="147">
        <v>0</v>
      </c>
      <c r="AI1915" s="147"/>
      <c r="AJ1915" s="147"/>
      <c r="AK1915" s="147"/>
      <c r="AL1915" s="147"/>
      <c r="AM1915" s="147"/>
      <c r="AN1915" s="147"/>
      <c r="AO1915" s="147"/>
      <c r="AP1915" s="147"/>
      <c r="AQ1915" s="147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</row>
    <row r="1916" spans="1:60" outlineLevel="1" x14ac:dyDescent="0.25">
      <c r="A1916" s="154"/>
      <c r="B1916" s="155"/>
      <c r="C1916" s="190" t="s">
        <v>1519</v>
      </c>
      <c r="D1916" s="159"/>
      <c r="E1916" s="160">
        <v>4.4000000000000004</v>
      </c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57"/>
      <c r="Y1916" s="147"/>
      <c r="Z1916" s="147"/>
      <c r="AA1916" s="147"/>
      <c r="AB1916" s="147"/>
      <c r="AC1916" s="147"/>
      <c r="AD1916" s="147"/>
      <c r="AE1916" s="147"/>
      <c r="AF1916" s="147"/>
      <c r="AG1916" s="147" t="s">
        <v>199</v>
      </c>
      <c r="AH1916" s="147">
        <v>0</v>
      </c>
      <c r="AI1916" s="147"/>
      <c r="AJ1916" s="147"/>
      <c r="AK1916" s="147"/>
      <c r="AL1916" s="147"/>
      <c r="AM1916" s="147"/>
      <c r="AN1916" s="147"/>
      <c r="AO1916" s="147"/>
      <c r="AP1916" s="147"/>
      <c r="AQ1916" s="147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</row>
    <row r="1917" spans="1:60" outlineLevel="1" x14ac:dyDescent="0.25">
      <c r="A1917" s="154"/>
      <c r="B1917" s="155"/>
      <c r="C1917" s="190" t="s">
        <v>1520</v>
      </c>
      <c r="D1917" s="159"/>
      <c r="E1917" s="160">
        <v>9.6999999999999993</v>
      </c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57"/>
      <c r="Y1917" s="147"/>
      <c r="Z1917" s="147"/>
      <c r="AA1917" s="147"/>
      <c r="AB1917" s="147"/>
      <c r="AC1917" s="147"/>
      <c r="AD1917" s="147"/>
      <c r="AE1917" s="147"/>
      <c r="AF1917" s="147"/>
      <c r="AG1917" s="147" t="s">
        <v>199</v>
      </c>
      <c r="AH1917" s="147">
        <v>0</v>
      </c>
      <c r="AI1917" s="147"/>
      <c r="AJ1917" s="147"/>
      <c r="AK1917" s="147"/>
      <c r="AL1917" s="147"/>
      <c r="AM1917" s="147"/>
      <c r="AN1917" s="147"/>
      <c r="AO1917" s="147"/>
      <c r="AP1917" s="147"/>
      <c r="AQ1917" s="147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</row>
    <row r="1918" spans="1:60" outlineLevel="1" x14ac:dyDescent="0.25">
      <c r="A1918" s="154"/>
      <c r="B1918" s="155"/>
      <c r="C1918" s="190" t="s">
        <v>1521</v>
      </c>
      <c r="D1918" s="159"/>
      <c r="E1918" s="160">
        <v>6</v>
      </c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57"/>
      <c r="Y1918" s="147"/>
      <c r="Z1918" s="147"/>
      <c r="AA1918" s="147"/>
      <c r="AB1918" s="147"/>
      <c r="AC1918" s="147"/>
      <c r="AD1918" s="147"/>
      <c r="AE1918" s="147"/>
      <c r="AF1918" s="147"/>
      <c r="AG1918" s="147" t="s">
        <v>199</v>
      </c>
      <c r="AH1918" s="147">
        <v>0</v>
      </c>
      <c r="AI1918" s="147"/>
      <c r="AJ1918" s="147"/>
      <c r="AK1918" s="147"/>
      <c r="AL1918" s="147"/>
      <c r="AM1918" s="147"/>
      <c r="AN1918" s="147"/>
      <c r="AO1918" s="147"/>
      <c r="AP1918" s="147"/>
      <c r="AQ1918" s="147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</row>
    <row r="1919" spans="1:60" outlineLevel="1" x14ac:dyDescent="0.25">
      <c r="A1919" s="154"/>
      <c r="B1919" s="155"/>
      <c r="C1919" s="190" t="s">
        <v>1522</v>
      </c>
      <c r="D1919" s="159"/>
      <c r="E1919" s="160">
        <v>2.4</v>
      </c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57"/>
      <c r="Y1919" s="147"/>
      <c r="Z1919" s="147"/>
      <c r="AA1919" s="147"/>
      <c r="AB1919" s="147"/>
      <c r="AC1919" s="147"/>
      <c r="AD1919" s="147"/>
      <c r="AE1919" s="147"/>
      <c r="AF1919" s="147"/>
      <c r="AG1919" s="147" t="s">
        <v>199</v>
      </c>
      <c r="AH1919" s="147">
        <v>0</v>
      </c>
      <c r="AI1919" s="147"/>
      <c r="AJ1919" s="147"/>
      <c r="AK1919" s="147"/>
      <c r="AL1919" s="147"/>
      <c r="AM1919" s="147"/>
      <c r="AN1919" s="147"/>
      <c r="AO1919" s="147"/>
      <c r="AP1919" s="147"/>
      <c r="AQ1919" s="147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</row>
    <row r="1920" spans="1:60" outlineLevel="1" x14ac:dyDescent="0.25">
      <c r="A1920" s="154"/>
      <c r="B1920" s="155"/>
      <c r="C1920" s="190" t="s">
        <v>1523</v>
      </c>
      <c r="D1920" s="159"/>
      <c r="E1920" s="160">
        <v>2.4</v>
      </c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57"/>
      <c r="Y1920" s="147"/>
      <c r="Z1920" s="147"/>
      <c r="AA1920" s="147"/>
      <c r="AB1920" s="147"/>
      <c r="AC1920" s="147"/>
      <c r="AD1920" s="147"/>
      <c r="AE1920" s="147"/>
      <c r="AF1920" s="147"/>
      <c r="AG1920" s="147" t="s">
        <v>199</v>
      </c>
      <c r="AH1920" s="147">
        <v>0</v>
      </c>
      <c r="AI1920" s="147"/>
      <c r="AJ1920" s="147"/>
      <c r="AK1920" s="147"/>
      <c r="AL1920" s="147"/>
      <c r="AM1920" s="147"/>
      <c r="AN1920" s="147"/>
      <c r="AO1920" s="147"/>
      <c r="AP1920" s="147"/>
      <c r="AQ1920" s="147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</row>
    <row r="1921" spans="1:60" outlineLevel="1" x14ac:dyDescent="0.25">
      <c r="A1921" s="154"/>
      <c r="B1921" s="155"/>
      <c r="C1921" s="190" t="s">
        <v>1524</v>
      </c>
      <c r="D1921" s="159"/>
      <c r="E1921" s="160">
        <v>3.3</v>
      </c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57"/>
      <c r="Y1921" s="147"/>
      <c r="Z1921" s="147"/>
      <c r="AA1921" s="147"/>
      <c r="AB1921" s="147"/>
      <c r="AC1921" s="147"/>
      <c r="AD1921" s="147"/>
      <c r="AE1921" s="147"/>
      <c r="AF1921" s="147"/>
      <c r="AG1921" s="147" t="s">
        <v>199</v>
      </c>
      <c r="AH1921" s="147">
        <v>0</v>
      </c>
      <c r="AI1921" s="147"/>
      <c r="AJ1921" s="147"/>
      <c r="AK1921" s="147"/>
      <c r="AL1921" s="147"/>
      <c r="AM1921" s="147"/>
      <c r="AN1921" s="147"/>
      <c r="AO1921" s="147"/>
      <c r="AP1921" s="147"/>
      <c r="AQ1921" s="147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</row>
    <row r="1922" spans="1:60" outlineLevel="1" x14ac:dyDescent="0.25">
      <c r="A1922" s="154"/>
      <c r="B1922" s="155"/>
      <c r="C1922" s="190" t="s">
        <v>1525</v>
      </c>
      <c r="D1922" s="159"/>
      <c r="E1922" s="160">
        <v>3</v>
      </c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57"/>
      <c r="Y1922" s="147"/>
      <c r="Z1922" s="147"/>
      <c r="AA1922" s="147"/>
      <c r="AB1922" s="147"/>
      <c r="AC1922" s="147"/>
      <c r="AD1922" s="147"/>
      <c r="AE1922" s="147"/>
      <c r="AF1922" s="147"/>
      <c r="AG1922" s="147" t="s">
        <v>199</v>
      </c>
      <c r="AH1922" s="147">
        <v>0</v>
      </c>
      <c r="AI1922" s="147"/>
      <c r="AJ1922" s="147"/>
      <c r="AK1922" s="147"/>
      <c r="AL1922" s="147"/>
      <c r="AM1922" s="147"/>
      <c r="AN1922" s="147"/>
      <c r="AO1922" s="147"/>
      <c r="AP1922" s="147"/>
      <c r="AQ1922" s="147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</row>
    <row r="1923" spans="1:60" ht="20.399999999999999" outlineLevel="1" x14ac:dyDescent="0.25">
      <c r="A1923" s="174">
        <v>299</v>
      </c>
      <c r="B1923" s="175" t="s">
        <v>1526</v>
      </c>
      <c r="C1923" s="189" t="s">
        <v>1527</v>
      </c>
      <c r="D1923" s="176" t="s">
        <v>232</v>
      </c>
      <c r="E1923" s="177">
        <v>31.16</v>
      </c>
      <c r="F1923" s="178"/>
      <c r="G1923" s="179">
        <f>ROUND(E1923*F1923,2)</f>
        <v>0</v>
      </c>
      <c r="H1923" s="158"/>
      <c r="I1923" s="157">
        <f>ROUND(E1923*H1923,2)</f>
        <v>0</v>
      </c>
      <c r="J1923" s="158"/>
      <c r="K1923" s="157">
        <f>ROUND(E1923*J1923,2)</f>
        <v>0</v>
      </c>
      <c r="L1923" s="157">
        <v>21</v>
      </c>
      <c r="M1923" s="157">
        <f>G1923*(1+L1923/100)</f>
        <v>0</v>
      </c>
      <c r="N1923" s="157">
        <v>1.0000000000000001E-5</v>
      </c>
      <c r="O1923" s="157">
        <f>ROUND(E1923*N1923,2)</f>
        <v>0</v>
      </c>
      <c r="P1923" s="157">
        <v>0</v>
      </c>
      <c r="Q1923" s="157">
        <f>ROUND(E1923*P1923,2)</f>
        <v>0</v>
      </c>
      <c r="R1923" s="157"/>
      <c r="S1923" s="157" t="s">
        <v>195</v>
      </c>
      <c r="T1923" s="157" t="s">
        <v>195</v>
      </c>
      <c r="U1923" s="157">
        <v>0.90900000000000003</v>
      </c>
      <c r="V1923" s="157">
        <f>ROUND(E1923*U1923,2)</f>
        <v>28.32</v>
      </c>
      <c r="W1923" s="157"/>
      <c r="X1923" s="157" t="s">
        <v>196</v>
      </c>
      <c r="Y1923" s="147"/>
      <c r="Z1923" s="147"/>
      <c r="AA1923" s="147"/>
      <c r="AB1923" s="147"/>
      <c r="AC1923" s="147"/>
      <c r="AD1923" s="147"/>
      <c r="AE1923" s="147"/>
      <c r="AF1923" s="147"/>
      <c r="AG1923" s="147" t="s">
        <v>197</v>
      </c>
      <c r="AH1923" s="147"/>
      <c r="AI1923" s="147"/>
      <c r="AJ1923" s="147"/>
      <c r="AK1923" s="147"/>
      <c r="AL1923" s="147"/>
      <c r="AM1923" s="147"/>
      <c r="AN1923" s="147"/>
      <c r="AO1923" s="147"/>
      <c r="AP1923" s="147"/>
      <c r="AQ1923" s="147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</row>
    <row r="1924" spans="1:60" outlineLevel="1" x14ac:dyDescent="0.25">
      <c r="A1924" s="154"/>
      <c r="B1924" s="155"/>
      <c r="C1924" s="190" t="s">
        <v>1528</v>
      </c>
      <c r="D1924" s="159"/>
      <c r="E1924" s="160">
        <v>10.16</v>
      </c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57"/>
      <c r="Y1924" s="147"/>
      <c r="Z1924" s="147"/>
      <c r="AA1924" s="147"/>
      <c r="AB1924" s="147"/>
      <c r="AC1924" s="147"/>
      <c r="AD1924" s="147"/>
      <c r="AE1924" s="147"/>
      <c r="AF1924" s="147"/>
      <c r="AG1924" s="147" t="s">
        <v>199</v>
      </c>
      <c r="AH1924" s="147">
        <v>0</v>
      </c>
      <c r="AI1924" s="147"/>
      <c r="AJ1924" s="147"/>
      <c r="AK1924" s="147"/>
      <c r="AL1924" s="147"/>
      <c r="AM1924" s="147"/>
      <c r="AN1924" s="147"/>
      <c r="AO1924" s="147"/>
      <c r="AP1924" s="147"/>
      <c r="AQ1924" s="147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</row>
    <row r="1925" spans="1:60" outlineLevel="1" x14ac:dyDescent="0.25">
      <c r="A1925" s="154"/>
      <c r="B1925" s="155"/>
      <c r="C1925" s="190" t="s">
        <v>1529</v>
      </c>
      <c r="D1925" s="159"/>
      <c r="E1925" s="160">
        <v>8</v>
      </c>
      <c r="F1925" s="157"/>
      <c r="G1925" s="157"/>
      <c r="H1925" s="157"/>
      <c r="I1925" s="157"/>
      <c r="J1925" s="157"/>
      <c r="K1925" s="157"/>
      <c r="L1925" s="157"/>
      <c r="M1925" s="157"/>
      <c r="N1925" s="157"/>
      <c r="O1925" s="157"/>
      <c r="P1925" s="157"/>
      <c r="Q1925" s="157"/>
      <c r="R1925" s="157"/>
      <c r="S1925" s="157"/>
      <c r="T1925" s="157"/>
      <c r="U1925" s="157"/>
      <c r="V1925" s="157"/>
      <c r="W1925" s="157"/>
      <c r="X1925" s="157"/>
      <c r="Y1925" s="147"/>
      <c r="Z1925" s="147"/>
      <c r="AA1925" s="147"/>
      <c r="AB1925" s="147"/>
      <c r="AC1925" s="147"/>
      <c r="AD1925" s="147"/>
      <c r="AE1925" s="147"/>
      <c r="AF1925" s="147"/>
      <c r="AG1925" s="147" t="s">
        <v>199</v>
      </c>
      <c r="AH1925" s="147">
        <v>0</v>
      </c>
      <c r="AI1925" s="147"/>
      <c r="AJ1925" s="147"/>
      <c r="AK1925" s="147"/>
      <c r="AL1925" s="147"/>
      <c r="AM1925" s="147"/>
      <c r="AN1925" s="147"/>
      <c r="AO1925" s="147"/>
      <c r="AP1925" s="147"/>
      <c r="AQ1925" s="147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</row>
    <row r="1926" spans="1:60" outlineLevel="1" x14ac:dyDescent="0.25">
      <c r="A1926" s="154"/>
      <c r="B1926" s="155"/>
      <c r="C1926" s="190" t="s">
        <v>1530</v>
      </c>
      <c r="D1926" s="159"/>
      <c r="E1926" s="160">
        <v>6.5</v>
      </c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7"/>
      <c r="U1926" s="157"/>
      <c r="V1926" s="157"/>
      <c r="W1926" s="157"/>
      <c r="X1926" s="157"/>
      <c r="Y1926" s="147"/>
      <c r="Z1926" s="147"/>
      <c r="AA1926" s="147"/>
      <c r="AB1926" s="147"/>
      <c r="AC1926" s="147"/>
      <c r="AD1926" s="147"/>
      <c r="AE1926" s="147"/>
      <c r="AF1926" s="147"/>
      <c r="AG1926" s="147" t="s">
        <v>199</v>
      </c>
      <c r="AH1926" s="147">
        <v>0</v>
      </c>
      <c r="AI1926" s="147"/>
      <c r="AJ1926" s="147"/>
      <c r="AK1926" s="147"/>
      <c r="AL1926" s="147"/>
      <c r="AM1926" s="147"/>
      <c r="AN1926" s="147"/>
      <c r="AO1926" s="147"/>
      <c r="AP1926" s="147"/>
      <c r="AQ1926" s="147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</row>
    <row r="1927" spans="1:60" outlineLevel="1" x14ac:dyDescent="0.25">
      <c r="A1927" s="154"/>
      <c r="B1927" s="155"/>
      <c r="C1927" s="190" t="s">
        <v>1531</v>
      </c>
      <c r="D1927" s="159"/>
      <c r="E1927" s="160">
        <v>6.5</v>
      </c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57"/>
      <c r="Y1927" s="147"/>
      <c r="Z1927" s="147"/>
      <c r="AA1927" s="147"/>
      <c r="AB1927" s="147"/>
      <c r="AC1927" s="147"/>
      <c r="AD1927" s="147"/>
      <c r="AE1927" s="147"/>
      <c r="AF1927" s="147"/>
      <c r="AG1927" s="147" t="s">
        <v>199</v>
      </c>
      <c r="AH1927" s="147">
        <v>0</v>
      </c>
      <c r="AI1927" s="147"/>
      <c r="AJ1927" s="147"/>
      <c r="AK1927" s="147"/>
      <c r="AL1927" s="147"/>
      <c r="AM1927" s="147"/>
      <c r="AN1927" s="147"/>
      <c r="AO1927" s="147"/>
      <c r="AP1927" s="147"/>
      <c r="AQ1927" s="147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</row>
    <row r="1928" spans="1:60" ht="20.399999999999999" outlineLevel="1" x14ac:dyDescent="0.25">
      <c r="A1928" s="174">
        <v>300</v>
      </c>
      <c r="B1928" s="175" t="s">
        <v>1532</v>
      </c>
      <c r="C1928" s="189" t="s">
        <v>1533</v>
      </c>
      <c r="D1928" s="176" t="s">
        <v>232</v>
      </c>
      <c r="E1928" s="177">
        <v>30.48</v>
      </c>
      <c r="F1928" s="178"/>
      <c r="G1928" s="179">
        <f>ROUND(E1928*F1928,2)</f>
        <v>0</v>
      </c>
      <c r="H1928" s="158"/>
      <c r="I1928" s="157">
        <f>ROUND(E1928*H1928,2)</f>
        <v>0</v>
      </c>
      <c r="J1928" s="158"/>
      <c r="K1928" s="157">
        <f>ROUND(E1928*J1928,2)</f>
        <v>0</v>
      </c>
      <c r="L1928" s="157">
        <v>21</v>
      </c>
      <c r="M1928" s="157">
        <f>G1928*(1+L1928/100)</f>
        <v>0</v>
      </c>
      <c r="N1928" s="157">
        <v>2.9E-4</v>
      </c>
      <c r="O1928" s="157">
        <f>ROUND(E1928*N1928,2)</f>
        <v>0.01</v>
      </c>
      <c r="P1928" s="157">
        <v>0</v>
      </c>
      <c r="Q1928" s="157">
        <f>ROUND(E1928*P1928,2)</f>
        <v>0</v>
      </c>
      <c r="R1928" s="157"/>
      <c r="S1928" s="157" t="s">
        <v>195</v>
      </c>
      <c r="T1928" s="157" t="s">
        <v>195</v>
      </c>
      <c r="U1928" s="157">
        <v>0.68400000000000005</v>
      </c>
      <c r="V1928" s="157">
        <f>ROUND(E1928*U1928,2)</f>
        <v>20.85</v>
      </c>
      <c r="W1928" s="157"/>
      <c r="X1928" s="157" t="s">
        <v>196</v>
      </c>
      <c r="Y1928" s="147"/>
      <c r="Z1928" s="147"/>
      <c r="AA1928" s="147"/>
      <c r="AB1928" s="147"/>
      <c r="AC1928" s="147"/>
      <c r="AD1928" s="147"/>
      <c r="AE1928" s="147"/>
      <c r="AF1928" s="147"/>
      <c r="AG1928" s="147" t="s">
        <v>197</v>
      </c>
      <c r="AH1928" s="147"/>
      <c r="AI1928" s="147"/>
      <c r="AJ1928" s="147"/>
      <c r="AK1928" s="147"/>
      <c r="AL1928" s="147"/>
      <c r="AM1928" s="147"/>
      <c r="AN1928" s="147"/>
      <c r="AO1928" s="147"/>
      <c r="AP1928" s="147"/>
      <c r="AQ1928" s="147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</row>
    <row r="1929" spans="1:60" ht="20.399999999999999" outlineLevel="1" x14ac:dyDescent="0.25">
      <c r="A1929" s="154"/>
      <c r="B1929" s="155"/>
      <c r="C1929" s="190" t="s">
        <v>1534</v>
      </c>
      <c r="D1929" s="159"/>
      <c r="E1929" s="160">
        <v>10.16</v>
      </c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57"/>
      <c r="Y1929" s="147"/>
      <c r="Z1929" s="147"/>
      <c r="AA1929" s="147"/>
      <c r="AB1929" s="147"/>
      <c r="AC1929" s="147"/>
      <c r="AD1929" s="147"/>
      <c r="AE1929" s="147"/>
      <c r="AF1929" s="147"/>
      <c r="AG1929" s="147" t="s">
        <v>199</v>
      </c>
      <c r="AH1929" s="147">
        <v>0</v>
      </c>
      <c r="AI1929" s="147"/>
      <c r="AJ1929" s="147"/>
      <c r="AK1929" s="147"/>
      <c r="AL1929" s="147"/>
      <c r="AM1929" s="147"/>
      <c r="AN1929" s="147"/>
      <c r="AO1929" s="147"/>
      <c r="AP1929" s="147"/>
      <c r="AQ1929" s="147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</row>
    <row r="1930" spans="1:60" ht="20.399999999999999" outlineLevel="1" x14ac:dyDescent="0.25">
      <c r="A1930" s="154"/>
      <c r="B1930" s="155"/>
      <c r="C1930" s="190" t="s">
        <v>1535</v>
      </c>
      <c r="D1930" s="159"/>
      <c r="E1930" s="160">
        <v>10.16</v>
      </c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57"/>
      <c r="Y1930" s="147"/>
      <c r="Z1930" s="147"/>
      <c r="AA1930" s="147"/>
      <c r="AB1930" s="147"/>
      <c r="AC1930" s="147"/>
      <c r="AD1930" s="147"/>
      <c r="AE1930" s="147"/>
      <c r="AF1930" s="147"/>
      <c r="AG1930" s="147" t="s">
        <v>199</v>
      </c>
      <c r="AH1930" s="147">
        <v>0</v>
      </c>
      <c r="AI1930" s="147"/>
      <c r="AJ1930" s="147"/>
      <c r="AK1930" s="147"/>
      <c r="AL1930" s="147"/>
      <c r="AM1930" s="147"/>
      <c r="AN1930" s="147"/>
      <c r="AO1930" s="147"/>
      <c r="AP1930" s="147"/>
      <c r="AQ1930" s="147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</row>
    <row r="1931" spans="1:60" ht="20.399999999999999" outlineLevel="1" x14ac:dyDescent="0.25">
      <c r="A1931" s="154"/>
      <c r="B1931" s="155"/>
      <c r="C1931" s="190" t="s">
        <v>1536</v>
      </c>
      <c r="D1931" s="159"/>
      <c r="E1931" s="160">
        <v>10.16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57"/>
      <c r="Y1931" s="147"/>
      <c r="Z1931" s="147"/>
      <c r="AA1931" s="147"/>
      <c r="AB1931" s="147"/>
      <c r="AC1931" s="147"/>
      <c r="AD1931" s="147"/>
      <c r="AE1931" s="147"/>
      <c r="AF1931" s="147"/>
      <c r="AG1931" s="147" t="s">
        <v>199</v>
      </c>
      <c r="AH1931" s="147">
        <v>0</v>
      </c>
      <c r="AI1931" s="147"/>
      <c r="AJ1931" s="147"/>
      <c r="AK1931" s="147"/>
      <c r="AL1931" s="147"/>
      <c r="AM1931" s="147"/>
      <c r="AN1931" s="147"/>
      <c r="AO1931" s="147"/>
      <c r="AP1931" s="147"/>
      <c r="AQ1931" s="147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</row>
    <row r="1932" spans="1:60" outlineLevel="1" x14ac:dyDescent="0.25">
      <c r="A1932" s="174">
        <v>301</v>
      </c>
      <c r="B1932" s="175" t="s">
        <v>1537</v>
      </c>
      <c r="C1932" s="189" t="s">
        <v>1538</v>
      </c>
      <c r="D1932" s="176" t="s">
        <v>232</v>
      </c>
      <c r="E1932" s="177">
        <v>13.6</v>
      </c>
      <c r="F1932" s="178"/>
      <c r="G1932" s="179">
        <f>ROUND(E1932*F1932,2)</f>
        <v>0</v>
      </c>
      <c r="H1932" s="158"/>
      <c r="I1932" s="157">
        <f>ROUND(E1932*H1932,2)</f>
        <v>0</v>
      </c>
      <c r="J1932" s="158"/>
      <c r="K1932" s="157">
        <f>ROUND(E1932*J1932,2)</f>
        <v>0</v>
      </c>
      <c r="L1932" s="157">
        <v>21</v>
      </c>
      <c r="M1932" s="157">
        <f>G1932*(1+L1932/100)</f>
        <v>0</v>
      </c>
      <c r="N1932" s="157">
        <v>1.34E-3</v>
      </c>
      <c r="O1932" s="157">
        <f>ROUND(E1932*N1932,2)</f>
        <v>0.02</v>
      </c>
      <c r="P1932" s="157">
        <v>0</v>
      </c>
      <c r="Q1932" s="157">
        <f>ROUND(E1932*P1932,2)</f>
        <v>0</v>
      </c>
      <c r="R1932" s="157"/>
      <c r="S1932" s="157" t="s">
        <v>195</v>
      </c>
      <c r="T1932" s="157" t="s">
        <v>195</v>
      </c>
      <c r="U1932" s="157">
        <v>0.08</v>
      </c>
      <c r="V1932" s="157">
        <f>ROUND(E1932*U1932,2)</f>
        <v>1.0900000000000001</v>
      </c>
      <c r="W1932" s="157"/>
      <c r="X1932" s="157" t="s">
        <v>196</v>
      </c>
      <c r="Y1932" s="147"/>
      <c r="Z1932" s="147"/>
      <c r="AA1932" s="147"/>
      <c r="AB1932" s="147"/>
      <c r="AC1932" s="147"/>
      <c r="AD1932" s="147"/>
      <c r="AE1932" s="147"/>
      <c r="AF1932" s="147"/>
      <c r="AG1932" s="147" t="s">
        <v>197</v>
      </c>
      <c r="AH1932" s="147"/>
      <c r="AI1932" s="147"/>
      <c r="AJ1932" s="147"/>
      <c r="AK1932" s="147"/>
      <c r="AL1932" s="147"/>
      <c r="AM1932" s="147"/>
      <c r="AN1932" s="147"/>
      <c r="AO1932" s="147"/>
      <c r="AP1932" s="147"/>
      <c r="AQ1932" s="147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47"/>
      <c r="BB1932" s="147"/>
      <c r="BC1932" s="147"/>
      <c r="BD1932" s="147"/>
      <c r="BE1932" s="147"/>
      <c r="BF1932" s="147"/>
      <c r="BG1932" s="147"/>
      <c r="BH1932" s="147"/>
    </row>
    <row r="1933" spans="1:60" outlineLevel="1" x14ac:dyDescent="0.25">
      <c r="A1933" s="154"/>
      <c r="B1933" s="155"/>
      <c r="C1933" s="190" t="s">
        <v>691</v>
      </c>
      <c r="D1933" s="159"/>
      <c r="E1933" s="160">
        <v>3</v>
      </c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7"/>
      <c r="U1933" s="157"/>
      <c r="V1933" s="157"/>
      <c r="W1933" s="157"/>
      <c r="X1933" s="157"/>
      <c r="Y1933" s="147"/>
      <c r="Z1933" s="147"/>
      <c r="AA1933" s="147"/>
      <c r="AB1933" s="147"/>
      <c r="AC1933" s="147"/>
      <c r="AD1933" s="147"/>
      <c r="AE1933" s="147"/>
      <c r="AF1933" s="147"/>
      <c r="AG1933" s="147" t="s">
        <v>199</v>
      </c>
      <c r="AH1933" s="147">
        <v>0</v>
      </c>
      <c r="AI1933" s="147"/>
      <c r="AJ1933" s="147"/>
      <c r="AK1933" s="147"/>
      <c r="AL1933" s="147"/>
      <c r="AM1933" s="147"/>
      <c r="AN1933" s="147"/>
      <c r="AO1933" s="147"/>
      <c r="AP1933" s="147"/>
      <c r="AQ1933" s="147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</row>
    <row r="1934" spans="1:60" outlineLevel="1" x14ac:dyDescent="0.25">
      <c r="A1934" s="154"/>
      <c r="B1934" s="155"/>
      <c r="C1934" s="190" t="s">
        <v>692</v>
      </c>
      <c r="D1934" s="159"/>
      <c r="E1934" s="160">
        <v>0.6</v>
      </c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7"/>
      <c r="U1934" s="157"/>
      <c r="V1934" s="157"/>
      <c r="W1934" s="157"/>
      <c r="X1934" s="157"/>
      <c r="Y1934" s="147"/>
      <c r="Z1934" s="147"/>
      <c r="AA1934" s="147"/>
      <c r="AB1934" s="147"/>
      <c r="AC1934" s="147"/>
      <c r="AD1934" s="147"/>
      <c r="AE1934" s="147"/>
      <c r="AF1934" s="147"/>
      <c r="AG1934" s="147" t="s">
        <v>199</v>
      </c>
      <c r="AH1934" s="147">
        <v>0</v>
      </c>
      <c r="AI1934" s="147"/>
      <c r="AJ1934" s="147"/>
      <c r="AK1934" s="147"/>
      <c r="AL1934" s="147"/>
      <c r="AM1934" s="147"/>
      <c r="AN1934" s="147"/>
      <c r="AO1934" s="147"/>
      <c r="AP1934" s="147"/>
      <c r="AQ1934" s="147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</row>
    <row r="1935" spans="1:60" outlineLevel="1" x14ac:dyDescent="0.25">
      <c r="A1935" s="154"/>
      <c r="B1935" s="155"/>
      <c r="C1935" s="190" t="s">
        <v>693</v>
      </c>
      <c r="D1935" s="159"/>
      <c r="E1935" s="160">
        <v>0.6</v>
      </c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57"/>
      <c r="Y1935" s="147"/>
      <c r="Z1935" s="147"/>
      <c r="AA1935" s="147"/>
      <c r="AB1935" s="147"/>
      <c r="AC1935" s="147"/>
      <c r="AD1935" s="147"/>
      <c r="AE1935" s="147"/>
      <c r="AF1935" s="147"/>
      <c r="AG1935" s="147" t="s">
        <v>199</v>
      </c>
      <c r="AH1935" s="147">
        <v>0</v>
      </c>
      <c r="AI1935" s="147"/>
      <c r="AJ1935" s="147"/>
      <c r="AK1935" s="147"/>
      <c r="AL1935" s="147"/>
      <c r="AM1935" s="147"/>
      <c r="AN1935" s="147"/>
      <c r="AO1935" s="147"/>
      <c r="AP1935" s="147"/>
      <c r="AQ1935" s="147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</row>
    <row r="1936" spans="1:60" outlineLevel="1" x14ac:dyDescent="0.25">
      <c r="A1936" s="154"/>
      <c r="B1936" s="155"/>
      <c r="C1936" s="190" t="s">
        <v>694</v>
      </c>
      <c r="D1936" s="159"/>
      <c r="E1936" s="160">
        <v>0.6</v>
      </c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57"/>
      <c r="Y1936" s="147"/>
      <c r="Z1936" s="147"/>
      <c r="AA1936" s="147"/>
      <c r="AB1936" s="147"/>
      <c r="AC1936" s="147"/>
      <c r="AD1936" s="147"/>
      <c r="AE1936" s="147"/>
      <c r="AF1936" s="147"/>
      <c r="AG1936" s="147" t="s">
        <v>199</v>
      </c>
      <c r="AH1936" s="147">
        <v>0</v>
      </c>
      <c r="AI1936" s="147"/>
      <c r="AJ1936" s="147"/>
      <c r="AK1936" s="147"/>
      <c r="AL1936" s="147"/>
      <c r="AM1936" s="147"/>
      <c r="AN1936" s="147"/>
      <c r="AO1936" s="147"/>
      <c r="AP1936" s="147"/>
      <c r="AQ1936" s="147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</row>
    <row r="1937" spans="1:60" outlineLevel="1" x14ac:dyDescent="0.25">
      <c r="A1937" s="154"/>
      <c r="B1937" s="155"/>
      <c r="C1937" s="190" t="s">
        <v>695</v>
      </c>
      <c r="D1937" s="159"/>
      <c r="E1937" s="160">
        <v>0.6</v>
      </c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57"/>
      <c r="Y1937" s="147"/>
      <c r="Z1937" s="147"/>
      <c r="AA1937" s="147"/>
      <c r="AB1937" s="147"/>
      <c r="AC1937" s="147"/>
      <c r="AD1937" s="147"/>
      <c r="AE1937" s="147"/>
      <c r="AF1937" s="147"/>
      <c r="AG1937" s="147" t="s">
        <v>199</v>
      </c>
      <c r="AH1937" s="147">
        <v>0</v>
      </c>
      <c r="AI1937" s="147"/>
      <c r="AJ1937" s="147"/>
      <c r="AK1937" s="147"/>
      <c r="AL1937" s="147"/>
      <c r="AM1937" s="147"/>
      <c r="AN1937" s="147"/>
      <c r="AO1937" s="147"/>
      <c r="AP1937" s="147"/>
      <c r="AQ1937" s="147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</row>
    <row r="1938" spans="1:60" outlineLevel="1" x14ac:dyDescent="0.25">
      <c r="A1938" s="154"/>
      <c r="B1938" s="155"/>
      <c r="C1938" s="190" t="s">
        <v>696</v>
      </c>
      <c r="D1938" s="159"/>
      <c r="E1938" s="160">
        <v>0.6</v>
      </c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57"/>
      <c r="Y1938" s="147"/>
      <c r="Z1938" s="147"/>
      <c r="AA1938" s="147"/>
      <c r="AB1938" s="147"/>
      <c r="AC1938" s="147"/>
      <c r="AD1938" s="147"/>
      <c r="AE1938" s="147"/>
      <c r="AF1938" s="147"/>
      <c r="AG1938" s="147" t="s">
        <v>199</v>
      </c>
      <c r="AH1938" s="147">
        <v>0</v>
      </c>
      <c r="AI1938" s="147"/>
      <c r="AJ1938" s="147"/>
      <c r="AK1938" s="147"/>
      <c r="AL1938" s="147"/>
      <c r="AM1938" s="147"/>
      <c r="AN1938" s="147"/>
      <c r="AO1938" s="147"/>
      <c r="AP1938" s="147"/>
      <c r="AQ1938" s="147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</row>
    <row r="1939" spans="1:60" outlineLevel="1" x14ac:dyDescent="0.25">
      <c r="A1939" s="154"/>
      <c r="B1939" s="155"/>
      <c r="C1939" s="190" t="s">
        <v>697</v>
      </c>
      <c r="D1939" s="159"/>
      <c r="E1939" s="160">
        <v>0.6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57"/>
      <c r="Y1939" s="147"/>
      <c r="Z1939" s="147"/>
      <c r="AA1939" s="147"/>
      <c r="AB1939" s="147"/>
      <c r="AC1939" s="147"/>
      <c r="AD1939" s="147"/>
      <c r="AE1939" s="147"/>
      <c r="AF1939" s="147"/>
      <c r="AG1939" s="147" t="s">
        <v>199</v>
      </c>
      <c r="AH1939" s="147">
        <v>0</v>
      </c>
      <c r="AI1939" s="147"/>
      <c r="AJ1939" s="147"/>
      <c r="AK1939" s="147"/>
      <c r="AL1939" s="147"/>
      <c r="AM1939" s="147"/>
      <c r="AN1939" s="147"/>
      <c r="AO1939" s="147"/>
      <c r="AP1939" s="147"/>
      <c r="AQ1939" s="147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</row>
    <row r="1940" spans="1:60" outlineLevel="1" x14ac:dyDescent="0.25">
      <c r="A1940" s="154"/>
      <c r="B1940" s="155"/>
      <c r="C1940" s="190" t="s">
        <v>698</v>
      </c>
      <c r="D1940" s="159"/>
      <c r="E1940" s="160">
        <v>3</v>
      </c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7"/>
      <c r="U1940" s="157"/>
      <c r="V1940" s="157"/>
      <c r="W1940" s="157"/>
      <c r="X1940" s="157"/>
      <c r="Y1940" s="147"/>
      <c r="Z1940" s="147"/>
      <c r="AA1940" s="147"/>
      <c r="AB1940" s="147"/>
      <c r="AC1940" s="147"/>
      <c r="AD1940" s="147"/>
      <c r="AE1940" s="147"/>
      <c r="AF1940" s="147"/>
      <c r="AG1940" s="147" t="s">
        <v>199</v>
      </c>
      <c r="AH1940" s="147">
        <v>0</v>
      </c>
      <c r="AI1940" s="147"/>
      <c r="AJ1940" s="147"/>
      <c r="AK1940" s="147"/>
      <c r="AL1940" s="147"/>
      <c r="AM1940" s="147"/>
      <c r="AN1940" s="147"/>
      <c r="AO1940" s="147"/>
      <c r="AP1940" s="147"/>
      <c r="AQ1940" s="147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</row>
    <row r="1941" spans="1:60" outlineLevel="1" x14ac:dyDescent="0.25">
      <c r="A1941" s="154"/>
      <c r="B1941" s="155"/>
      <c r="C1941" s="190" t="s">
        <v>699</v>
      </c>
      <c r="D1941" s="159"/>
      <c r="E1941" s="160">
        <v>1</v>
      </c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57"/>
      <c r="Y1941" s="147"/>
      <c r="Z1941" s="147"/>
      <c r="AA1941" s="147"/>
      <c r="AB1941" s="147"/>
      <c r="AC1941" s="147"/>
      <c r="AD1941" s="147"/>
      <c r="AE1941" s="147"/>
      <c r="AF1941" s="147"/>
      <c r="AG1941" s="147" t="s">
        <v>199</v>
      </c>
      <c r="AH1941" s="147">
        <v>0</v>
      </c>
      <c r="AI1941" s="147"/>
      <c r="AJ1941" s="147"/>
      <c r="AK1941" s="147"/>
      <c r="AL1941" s="147"/>
      <c r="AM1941" s="147"/>
      <c r="AN1941" s="147"/>
      <c r="AO1941" s="147"/>
      <c r="AP1941" s="147"/>
      <c r="AQ1941" s="147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</row>
    <row r="1942" spans="1:60" outlineLevel="1" x14ac:dyDescent="0.25">
      <c r="A1942" s="154"/>
      <c r="B1942" s="155"/>
      <c r="C1942" s="190" t="s">
        <v>700</v>
      </c>
      <c r="D1942" s="159"/>
      <c r="E1942" s="160">
        <v>0.6</v>
      </c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57"/>
      <c r="Y1942" s="147"/>
      <c r="Z1942" s="147"/>
      <c r="AA1942" s="147"/>
      <c r="AB1942" s="147"/>
      <c r="AC1942" s="147"/>
      <c r="AD1942" s="147"/>
      <c r="AE1942" s="147"/>
      <c r="AF1942" s="147"/>
      <c r="AG1942" s="147" t="s">
        <v>199</v>
      </c>
      <c r="AH1942" s="147">
        <v>0</v>
      </c>
      <c r="AI1942" s="147"/>
      <c r="AJ1942" s="147"/>
      <c r="AK1942" s="147"/>
      <c r="AL1942" s="147"/>
      <c r="AM1942" s="147"/>
      <c r="AN1942" s="147"/>
      <c r="AO1942" s="147"/>
      <c r="AP1942" s="147"/>
      <c r="AQ1942" s="147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</row>
    <row r="1943" spans="1:60" outlineLevel="1" x14ac:dyDescent="0.25">
      <c r="A1943" s="154"/>
      <c r="B1943" s="155"/>
      <c r="C1943" s="190" t="s">
        <v>701</v>
      </c>
      <c r="D1943" s="159"/>
      <c r="E1943" s="160">
        <v>0.6</v>
      </c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57"/>
      <c r="Y1943" s="147"/>
      <c r="Z1943" s="147"/>
      <c r="AA1943" s="147"/>
      <c r="AB1943" s="147"/>
      <c r="AC1943" s="147"/>
      <c r="AD1943" s="147"/>
      <c r="AE1943" s="147"/>
      <c r="AF1943" s="147"/>
      <c r="AG1943" s="147" t="s">
        <v>199</v>
      </c>
      <c r="AH1943" s="147">
        <v>0</v>
      </c>
      <c r="AI1943" s="147"/>
      <c r="AJ1943" s="147"/>
      <c r="AK1943" s="147"/>
      <c r="AL1943" s="147"/>
      <c r="AM1943" s="147"/>
      <c r="AN1943" s="147"/>
      <c r="AO1943" s="147"/>
      <c r="AP1943" s="147"/>
      <c r="AQ1943" s="147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</row>
    <row r="1944" spans="1:60" outlineLevel="1" x14ac:dyDescent="0.25">
      <c r="A1944" s="154"/>
      <c r="B1944" s="155"/>
      <c r="C1944" s="190" t="s">
        <v>702</v>
      </c>
      <c r="D1944" s="159"/>
      <c r="E1944" s="160">
        <v>0.9</v>
      </c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57"/>
      <c r="Y1944" s="147"/>
      <c r="Z1944" s="147"/>
      <c r="AA1944" s="147"/>
      <c r="AB1944" s="147"/>
      <c r="AC1944" s="147"/>
      <c r="AD1944" s="147"/>
      <c r="AE1944" s="147"/>
      <c r="AF1944" s="147"/>
      <c r="AG1944" s="147" t="s">
        <v>199</v>
      </c>
      <c r="AH1944" s="147">
        <v>0</v>
      </c>
      <c r="AI1944" s="147"/>
      <c r="AJ1944" s="147"/>
      <c r="AK1944" s="147"/>
      <c r="AL1944" s="147"/>
      <c r="AM1944" s="147"/>
      <c r="AN1944" s="147"/>
      <c r="AO1944" s="147"/>
      <c r="AP1944" s="147"/>
      <c r="AQ1944" s="147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</row>
    <row r="1945" spans="1:60" outlineLevel="1" x14ac:dyDescent="0.25">
      <c r="A1945" s="154"/>
      <c r="B1945" s="155"/>
      <c r="C1945" s="190" t="s">
        <v>703</v>
      </c>
      <c r="D1945" s="159"/>
      <c r="E1945" s="160">
        <v>0.9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57"/>
      <c r="Y1945" s="147"/>
      <c r="Z1945" s="147"/>
      <c r="AA1945" s="147"/>
      <c r="AB1945" s="147"/>
      <c r="AC1945" s="147"/>
      <c r="AD1945" s="147"/>
      <c r="AE1945" s="147"/>
      <c r="AF1945" s="147"/>
      <c r="AG1945" s="147" t="s">
        <v>199</v>
      </c>
      <c r="AH1945" s="147">
        <v>0</v>
      </c>
      <c r="AI1945" s="147"/>
      <c r="AJ1945" s="147"/>
      <c r="AK1945" s="147"/>
      <c r="AL1945" s="147"/>
      <c r="AM1945" s="147"/>
      <c r="AN1945" s="147"/>
      <c r="AO1945" s="147"/>
      <c r="AP1945" s="147"/>
      <c r="AQ1945" s="147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</row>
    <row r="1946" spans="1:60" outlineLevel="1" x14ac:dyDescent="0.25">
      <c r="A1946" s="174">
        <v>302</v>
      </c>
      <c r="B1946" s="175" t="s">
        <v>1539</v>
      </c>
      <c r="C1946" s="189" t="s">
        <v>1540</v>
      </c>
      <c r="D1946" s="176" t="s">
        <v>232</v>
      </c>
      <c r="E1946" s="177">
        <v>13.22</v>
      </c>
      <c r="F1946" s="178"/>
      <c r="G1946" s="179">
        <f>ROUND(E1946*F1946,2)</f>
        <v>0</v>
      </c>
      <c r="H1946" s="158"/>
      <c r="I1946" s="157">
        <f>ROUND(E1946*H1946,2)</f>
        <v>0</v>
      </c>
      <c r="J1946" s="158"/>
      <c r="K1946" s="157">
        <f>ROUND(E1946*J1946,2)</f>
        <v>0</v>
      </c>
      <c r="L1946" s="157">
        <v>21</v>
      </c>
      <c r="M1946" s="157">
        <f>G1946*(1+L1946/100)</f>
        <v>0</v>
      </c>
      <c r="N1946" s="157">
        <v>6.7200000000000003E-3</v>
      </c>
      <c r="O1946" s="157">
        <f>ROUND(E1946*N1946,2)</f>
        <v>0.09</v>
      </c>
      <c r="P1946" s="157">
        <v>0</v>
      </c>
      <c r="Q1946" s="157">
        <f>ROUND(E1946*P1946,2)</f>
        <v>0</v>
      </c>
      <c r="R1946" s="157"/>
      <c r="S1946" s="157" t="s">
        <v>195</v>
      </c>
      <c r="T1946" s="157" t="s">
        <v>195</v>
      </c>
      <c r="U1946" s="157">
        <v>0.08</v>
      </c>
      <c r="V1946" s="157">
        <f>ROUND(E1946*U1946,2)</f>
        <v>1.06</v>
      </c>
      <c r="W1946" s="157"/>
      <c r="X1946" s="157" t="s">
        <v>196</v>
      </c>
      <c r="Y1946" s="147"/>
      <c r="Z1946" s="147"/>
      <c r="AA1946" s="147"/>
      <c r="AB1946" s="147"/>
      <c r="AC1946" s="147"/>
      <c r="AD1946" s="147"/>
      <c r="AE1946" s="147"/>
      <c r="AF1946" s="147"/>
      <c r="AG1946" s="147" t="s">
        <v>197</v>
      </c>
      <c r="AH1946" s="147"/>
      <c r="AI1946" s="147"/>
      <c r="AJ1946" s="147"/>
      <c r="AK1946" s="147"/>
      <c r="AL1946" s="147"/>
      <c r="AM1946" s="147"/>
      <c r="AN1946" s="147"/>
      <c r="AO1946" s="147"/>
      <c r="AP1946" s="147"/>
      <c r="AQ1946" s="147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</row>
    <row r="1947" spans="1:60" outlineLevel="1" x14ac:dyDescent="0.25">
      <c r="A1947" s="154"/>
      <c r="B1947" s="155"/>
      <c r="C1947" s="190" t="s">
        <v>704</v>
      </c>
      <c r="D1947" s="159"/>
      <c r="E1947" s="160">
        <v>2.4300000000000002</v>
      </c>
      <c r="F1947" s="157"/>
      <c r="G1947" s="157"/>
      <c r="H1947" s="157"/>
      <c r="I1947" s="157"/>
      <c r="J1947" s="157"/>
      <c r="K1947" s="157"/>
      <c r="L1947" s="157"/>
      <c r="M1947" s="157"/>
      <c r="N1947" s="157"/>
      <c r="O1947" s="157"/>
      <c r="P1947" s="157"/>
      <c r="Q1947" s="157"/>
      <c r="R1947" s="157"/>
      <c r="S1947" s="157"/>
      <c r="T1947" s="157"/>
      <c r="U1947" s="157"/>
      <c r="V1947" s="157"/>
      <c r="W1947" s="157"/>
      <c r="X1947" s="157"/>
      <c r="Y1947" s="147"/>
      <c r="Z1947" s="147"/>
      <c r="AA1947" s="147"/>
      <c r="AB1947" s="147"/>
      <c r="AC1947" s="147"/>
      <c r="AD1947" s="147"/>
      <c r="AE1947" s="147"/>
      <c r="AF1947" s="147"/>
      <c r="AG1947" s="147" t="s">
        <v>199</v>
      </c>
      <c r="AH1947" s="147">
        <v>0</v>
      </c>
      <c r="AI1947" s="147"/>
      <c r="AJ1947" s="147"/>
      <c r="AK1947" s="147"/>
      <c r="AL1947" s="147"/>
      <c r="AM1947" s="147"/>
      <c r="AN1947" s="147"/>
      <c r="AO1947" s="147"/>
      <c r="AP1947" s="147"/>
      <c r="AQ1947" s="147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</row>
    <row r="1948" spans="1:60" outlineLevel="1" x14ac:dyDescent="0.25">
      <c r="A1948" s="154"/>
      <c r="B1948" s="155"/>
      <c r="C1948" s="190" t="s">
        <v>705</v>
      </c>
      <c r="D1948" s="159"/>
      <c r="E1948" s="160">
        <v>1.2</v>
      </c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57"/>
      <c r="Y1948" s="147"/>
      <c r="Z1948" s="147"/>
      <c r="AA1948" s="147"/>
      <c r="AB1948" s="147"/>
      <c r="AC1948" s="147"/>
      <c r="AD1948" s="147"/>
      <c r="AE1948" s="147"/>
      <c r="AF1948" s="147"/>
      <c r="AG1948" s="147" t="s">
        <v>199</v>
      </c>
      <c r="AH1948" s="147">
        <v>0</v>
      </c>
      <c r="AI1948" s="147"/>
      <c r="AJ1948" s="147"/>
      <c r="AK1948" s="147"/>
      <c r="AL1948" s="147"/>
      <c r="AM1948" s="147"/>
      <c r="AN1948" s="147"/>
      <c r="AO1948" s="147"/>
      <c r="AP1948" s="147"/>
      <c r="AQ1948" s="147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</row>
    <row r="1949" spans="1:60" outlineLevel="1" x14ac:dyDescent="0.25">
      <c r="A1949" s="154"/>
      <c r="B1949" s="155"/>
      <c r="C1949" s="190" t="s">
        <v>706</v>
      </c>
      <c r="D1949" s="159"/>
      <c r="E1949" s="160">
        <v>1.1499999999999999</v>
      </c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7"/>
      <c r="U1949" s="157"/>
      <c r="V1949" s="157"/>
      <c r="W1949" s="157"/>
      <c r="X1949" s="157"/>
      <c r="Y1949" s="147"/>
      <c r="Z1949" s="147"/>
      <c r="AA1949" s="147"/>
      <c r="AB1949" s="147"/>
      <c r="AC1949" s="147"/>
      <c r="AD1949" s="147"/>
      <c r="AE1949" s="147"/>
      <c r="AF1949" s="147"/>
      <c r="AG1949" s="147" t="s">
        <v>199</v>
      </c>
      <c r="AH1949" s="147">
        <v>0</v>
      </c>
      <c r="AI1949" s="147"/>
      <c r="AJ1949" s="147"/>
      <c r="AK1949" s="147"/>
      <c r="AL1949" s="147"/>
      <c r="AM1949" s="147"/>
      <c r="AN1949" s="147"/>
      <c r="AO1949" s="147"/>
      <c r="AP1949" s="147"/>
      <c r="AQ1949" s="147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</row>
    <row r="1950" spans="1:60" outlineLevel="1" x14ac:dyDescent="0.25">
      <c r="A1950" s="154"/>
      <c r="B1950" s="155"/>
      <c r="C1950" s="190" t="s">
        <v>707</v>
      </c>
      <c r="D1950" s="159"/>
      <c r="E1950" s="160">
        <v>1.1499999999999999</v>
      </c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57"/>
      <c r="Y1950" s="147"/>
      <c r="Z1950" s="147"/>
      <c r="AA1950" s="147"/>
      <c r="AB1950" s="147"/>
      <c r="AC1950" s="147"/>
      <c r="AD1950" s="147"/>
      <c r="AE1950" s="147"/>
      <c r="AF1950" s="147"/>
      <c r="AG1950" s="147" t="s">
        <v>199</v>
      </c>
      <c r="AH1950" s="147">
        <v>0</v>
      </c>
      <c r="AI1950" s="147"/>
      <c r="AJ1950" s="147"/>
      <c r="AK1950" s="147"/>
      <c r="AL1950" s="147"/>
      <c r="AM1950" s="147"/>
      <c r="AN1950" s="147"/>
      <c r="AO1950" s="147"/>
      <c r="AP1950" s="147"/>
      <c r="AQ1950" s="147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</row>
    <row r="1951" spans="1:60" ht="20.399999999999999" outlineLevel="1" x14ac:dyDescent="0.25">
      <c r="A1951" s="154"/>
      <c r="B1951" s="155"/>
      <c r="C1951" s="190" t="s">
        <v>708</v>
      </c>
      <c r="D1951" s="159"/>
      <c r="E1951" s="160">
        <v>2.4300000000000002</v>
      </c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57"/>
      <c r="Y1951" s="147"/>
      <c r="Z1951" s="147"/>
      <c r="AA1951" s="147"/>
      <c r="AB1951" s="147"/>
      <c r="AC1951" s="147"/>
      <c r="AD1951" s="147"/>
      <c r="AE1951" s="147"/>
      <c r="AF1951" s="147"/>
      <c r="AG1951" s="147" t="s">
        <v>199</v>
      </c>
      <c r="AH1951" s="147">
        <v>0</v>
      </c>
      <c r="AI1951" s="147"/>
      <c r="AJ1951" s="147"/>
      <c r="AK1951" s="147"/>
      <c r="AL1951" s="147"/>
      <c r="AM1951" s="147"/>
      <c r="AN1951" s="147"/>
      <c r="AO1951" s="147"/>
      <c r="AP1951" s="147"/>
      <c r="AQ1951" s="147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</row>
    <row r="1952" spans="1:60" ht="20.399999999999999" outlineLevel="1" x14ac:dyDescent="0.25">
      <c r="A1952" s="154"/>
      <c r="B1952" s="155"/>
      <c r="C1952" s="190" t="s">
        <v>709</v>
      </c>
      <c r="D1952" s="159"/>
      <c r="E1952" s="160">
        <v>2.4300000000000002</v>
      </c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57"/>
      <c r="Y1952" s="147"/>
      <c r="Z1952" s="147"/>
      <c r="AA1952" s="147"/>
      <c r="AB1952" s="147"/>
      <c r="AC1952" s="147"/>
      <c r="AD1952" s="147"/>
      <c r="AE1952" s="147"/>
      <c r="AF1952" s="147"/>
      <c r="AG1952" s="147" t="s">
        <v>199</v>
      </c>
      <c r="AH1952" s="147">
        <v>0</v>
      </c>
      <c r="AI1952" s="147"/>
      <c r="AJ1952" s="147"/>
      <c r="AK1952" s="147"/>
      <c r="AL1952" s="147"/>
      <c r="AM1952" s="147"/>
      <c r="AN1952" s="147"/>
      <c r="AO1952" s="147"/>
      <c r="AP1952" s="147"/>
      <c r="AQ1952" s="147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</row>
    <row r="1953" spans="1:60" ht="20.399999999999999" outlineLevel="1" x14ac:dyDescent="0.25">
      <c r="A1953" s="154"/>
      <c r="B1953" s="155"/>
      <c r="C1953" s="190" t="s">
        <v>710</v>
      </c>
      <c r="D1953" s="159"/>
      <c r="E1953" s="160">
        <v>2.4300000000000002</v>
      </c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57"/>
      <c r="Y1953" s="147"/>
      <c r="Z1953" s="147"/>
      <c r="AA1953" s="147"/>
      <c r="AB1953" s="147"/>
      <c r="AC1953" s="147"/>
      <c r="AD1953" s="147"/>
      <c r="AE1953" s="147"/>
      <c r="AF1953" s="147"/>
      <c r="AG1953" s="147" t="s">
        <v>199</v>
      </c>
      <c r="AH1953" s="147">
        <v>0</v>
      </c>
      <c r="AI1953" s="147"/>
      <c r="AJ1953" s="147"/>
      <c r="AK1953" s="147"/>
      <c r="AL1953" s="147"/>
      <c r="AM1953" s="147"/>
      <c r="AN1953" s="147"/>
      <c r="AO1953" s="147"/>
      <c r="AP1953" s="147"/>
      <c r="AQ1953" s="147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</row>
    <row r="1954" spans="1:60" outlineLevel="1" x14ac:dyDescent="0.25">
      <c r="A1954" s="174">
        <v>303</v>
      </c>
      <c r="B1954" s="175" t="s">
        <v>1541</v>
      </c>
      <c r="C1954" s="189" t="s">
        <v>1542</v>
      </c>
      <c r="D1954" s="176" t="s">
        <v>239</v>
      </c>
      <c r="E1954" s="177">
        <v>8</v>
      </c>
      <c r="F1954" s="178"/>
      <c r="G1954" s="179">
        <f>ROUND(E1954*F1954,2)</f>
        <v>0</v>
      </c>
      <c r="H1954" s="158"/>
      <c r="I1954" s="157">
        <f>ROUND(E1954*H1954,2)</f>
        <v>0</v>
      </c>
      <c r="J1954" s="158"/>
      <c r="K1954" s="157">
        <f>ROUND(E1954*J1954,2)</f>
        <v>0</v>
      </c>
      <c r="L1954" s="157">
        <v>21</v>
      </c>
      <c r="M1954" s="157">
        <f>G1954*(1+L1954/100)</f>
        <v>0</v>
      </c>
      <c r="N1954" s="157">
        <v>0</v>
      </c>
      <c r="O1954" s="157">
        <f>ROUND(E1954*N1954,2)</f>
        <v>0</v>
      </c>
      <c r="P1954" s="157">
        <v>0</v>
      </c>
      <c r="Q1954" s="157">
        <f>ROUND(E1954*P1954,2)</f>
        <v>0</v>
      </c>
      <c r="R1954" s="157"/>
      <c r="S1954" s="157" t="s">
        <v>195</v>
      </c>
      <c r="T1954" s="157" t="s">
        <v>195</v>
      </c>
      <c r="U1954" s="157">
        <v>1.45</v>
      </c>
      <c r="V1954" s="157">
        <f>ROUND(E1954*U1954,2)</f>
        <v>11.6</v>
      </c>
      <c r="W1954" s="157"/>
      <c r="X1954" s="157" t="s">
        <v>196</v>
      </c>
      <c r="Y1954" s="147"/>
      <c r="Z1954" s="147"/>
      <c r="AA1954" s="147"/>
      <c r="AB1954" s="147"/>
      <c r="AC1954" s="147"/>
      <c r="AD1954" s="147"/>
      <c r="AE1954" s="147"/>
      <c r="AF1954" s="147"/>
      <c r="AG1954" s="147" t="s">
        <v>197</v>
      </c>
      <c r="AH1954" s="147"/>
      <c r="AI1954" s="147"/>
      <c r="AJ1954" s="147"/>
      <c r="AK1954" s="147"/>
      <c r="AL1954" s="147"/>
      <c r="AM1954" s="147"/>
      <c r="AN1954" s="147"/>
      <c r="AO1954" s="147"/>
      <c r="AP1954" s="147"/>
      <c r="AQ1954" s="147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47"/>
      <c r="BB1954" s="147"/>
      <c r="BC1954" s="147"/>
      <c r="BD1954" s="147"/>
      <c r="BE1954" s="147"/>
      <c r="BF1954" s="147"/>
      <c r="BG1954" s="147"/>
      <c r="BH1954" s="147"/>
    </row>
    <row r="1955" spans="1:60" ht="20.399999999999999" outlineLevel="1" x14ac:dyDescent="0.25">
      <c r="A1955" s="154"/>
      <c r="B1955" s="155"/>
      <c r="C1955" s="190" t="s">
        <v>937</v>
      </c>
      <c r="D1955" s="159"/>
      <c r="E1955" s="160">
        <v>1</v>
      </c>
      <c r="F1955" s="157"/>
      <c r="G1955" s="157"/>
      <c r="H1955" s="157"/>
      <c r="I1955" s="157"/>
      <c r="J1955" s="157"/>
      <c r="K1955" s="157"/>
      <c r="L1955" s="157"/>
      <c r="M1955" s="157"/>
      <c r="N1955" s="157"/>
      <c r="O1955" s="157"/>
      <c r="P1955" s="157"/>
      <c r="Q1955" s="157"/>
      <c r="R1955" s="157"/>
      <c r="S1955" s="157"/>
      <c r="T1955" s="157"/>
      <c r="U1955" s="157"/>
      <c r="V1955" s="157"/>
      <c r="W1955" s="157"/>
      <c r="X1955" s="157"/>
      <c r="Y1955" s="147"/>
      <c r="Z1955" s="147"/>
      <c r="AA1955" s="147"/>
      <c r="AB1955" s="147"/>
      <c r="AC1955" s="147"/>
      <c r="AD1955" s="147"/>
      <c r="AE1955" s="147"/>
      <c r="AF1955" s="147"/>
      <c r="AG1955" s="147" t="s">
        <v>199</v>
      </c>
      <c r="AH1955" s="147">
        <v>0</v>
      </c>
      <c r="AI1955" s="147"/>
      <c r="AJ1955" s="147"/>
      <c r="AK1955" s="147"/>
      <c r="AL1955" s="147"/>
      <c r="AM1955" s="147"/>
      <c r="AN1955" s="147"/>
      <c r="AO1955" s="147"/>
      <c r="AP1955" s="147"/>
      <c r="AQ1955" s="147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</row>
    <row r="1956" spans="1:60" ht="20.399999999999999" outlineLevel="1" x14ac:dyDescent="0.25">
      <c r="A1956" s="154"/>
      <c r="B1956" s="155"/>
      <c r="C1956" s="190" t="s">
        <v>930</v>
      </c>
      <c r="D1956" s="159"/>
      <c r="E1956" s="160">
        <v>1</v>
      </c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57"/>
      <c r="Y1956" s="147"/>
      <c r="Z1956" s="147"/>
      <c r="AA1956" s="147"/>
      <c r="AB1956" s="147"/>
      <c r="AC1956" s="147"/>
      <c r="AD1956" s="147"/>
      <c r="AE1956" s="147"/>
      <c r="AF1956" s="147"/>
      <c r="AG1956" s="147" t="s">
        <v>199</v>
      </c>
      <c r="AH1956" s="147">
        <v>0</v>
      </c>
      <c r="AI1956" s="147"/>
      <c r="AJ1956" s="147"/>
      <c r="AK1956" s="147"/>
      <c r="AL1956" s="147"/>
      <c r="AM1956" s="147"/>
      <c r="AN1956" s="147"/>
      <c r="AO1956" s="147"/>
      <c r="AP1956" s="147"/>
      <c r="AQ1956" s="147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</row>
    <row r="1957" spans="1:60" ht="20.399999999999999" outlineLevel="1" x14ac:dyDescent="0.25">
      <c r="A1957" s="154"/>
      <c r="B1957" s="155"/>
      <c r="C1957" s="190" t="s">
        <v>938</v>
      </c>
      <c r="D1957" s="159"/>
      <c r="E1957" s="160">
        <v>1</v>
      </c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57"/>
      <c r="Y1957" s="147"/>
      <c r="Z1957" s="147"/>
      <c r="AA1957" s="147"/>
      <c r="AB1957" s="147"/>
      <c r="AC1957" s="147"/>
      <c r="AD1957" s="147"/>
      <c r="AE1957" s="147"/>
      <c r="AF1957" s="147"/>
      <c r="AG1957" s="147" t="s">
        <v>199</v>
      </c>
      <c r="AH1957" s="147">
        <v>0</v>
      </c>
      <c r="AI1957" s="147"/>
      <c r="AJ1957" s="147"/>
      <c r="AK1957" s="147"/>
      <c r="AL1957" s="147"/>
      <c r="AM1957" s="147"/>
      <c r="AN1957" s="147"/>
      <c r="AO1957" s="147"/>
      <c r="AP1957" s="147"/>
      <c r="AQ1957" s="147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</row>
    <row r="1958" spans="1:60" ht="20.399999999999999" outlineLevel="1" x14ac:dyDescent="0.25">
      <c r="A1958" s="154"/>
      <c r="B1958" s="155"/>
      <c r="C1958" s="190" t="s">
        <v>931</v>
      </c>
      <c r="D1958" s="159"/>
      <c r="E1958" s="160">
        <v>1</v>
      </c>
      <c r="F1958" s="157"/>
      <c r="G1958" s="157"/>
      <c r="H1958" s="157"/>
      <c r="I1958" s="157"/>
      <c r="J1958" s="157"/>
      <c r="K1958" s="157"/>
      <c r="L1958" s="157"/>
      <c r="M1958" s="157"/>
      <c r="N1958" s="157"/>
      <c r="O1958" s="157"/>
      <c r="P1958" s="157"/>
      <c r="Q1958" s="157"/>
      <c r="R1958" s="157"/>
      <c r="S1958" s="157"/>
      <c r="T1958" s="157"/>
      <c r="U1958" s="157"/>
      <c r="V1958" s="157"/>
      <c r="W1958" s="157"/>
      <c r="X1958" s="157"/>
      <c r="Y1958" s="147"/>
      <c r="Z1958" s="147"/>
      <c r="AA1958" s="147"/>
      <c r="AB1958" s="147"/>
      <c r="AC1958" s="147"/>
      <c r="AD1958" s="147"/>
      <c r="AE1958" s="147"/>
      <c r="AF1958" s="147"/>
      <c r="AG1958" s="147" t="s">
        <v>199</v>
      </c>
      <c r="AH1958" s="147">
        <v>0</v>
      </c>
      <c r="AI1958" s="147"/>
      <c r="AJ1958" s="147"/>
      <c r="AK1958" s="147"/>
      <c r="AL1958" s="147"/>
      <c r="AM1958" s="147"/>
      <c r="AN1958" s="147"/>
      <c r="AO1958" s="147"/>
      <c r="AP1958" s="147"/>
      <c r="AQ1958" s="147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</row>
    <row r="1959" spans="1:60" ht="20.399999999999999" outlineLevel="1" x14ac:dyDescent="0.25">
      <c r="A1959" s="154"/>
      <c r="B1959" s="155"/>
      <c r="C1959" s="190" t="s">
        <v>932</v>
      </c>
      <c r="D1959" s="159"/>
      <c r="E1959" s="160">
        <v>1</v>
      </c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57"/>
      <c r="Y1959" s="147"/>
      <c r="Z1959" s="147"/>
      <c r="AA1959" s="147"/>
      <c r="AB1959" s="147"/>
      <c r="AC1959" s="147"/>
      <c r="AD1959" s="147"/>
      <c r="AE1959" s="147"/>
      <c r="AF1959" s="147"/>
      <c r="AG1959" s="147" t="s">
        <v>199</v>
      </c>
      <c r="AH1959" s="147">
        <v>0</v>
      </c>
      <c r="AI1959" s="147"/>
      <c r="AJ1959" s="147"/>
      <c r="AK1959" s="147"/>
      <c r="AL1959" s="147"/>
      <c r="AM1959" s="147"/>
      <c r="AN1959" s="147"/>
      <c r="AO1959" s="147"/>
      <c r="AP1959" s="147"/>
      <c r="AQ1959" s="147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</row>
    <row r="1960" spans="1:60" ht="20.399999999999999" outlineLevel="1" x14ac:dyDescent="0.25">
      <c r="A1960" s="154"/>
      <c r="B1960" s="155"/>
      <c r="C1960" s="190" t="s">
        <v>933</v>
      </c>
      <c r="D1960" s="159"/>
      <c r="E1960" s="160">
        <v>1</v>
      </c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57"/>
      <c r="Y1960" s="147"/>
      <c r="Z1960" s="147"/>
      <c r="AA1960" s="147"/>
      <c r="AB1960" s="147"/>
      <c r="AC1960" s="147"/>
      <c r="AD1960" s="147"/>
      <c r="AE1960" s="147"/>
      <c r="AF1960" s="147"/>
      <c r="AG1960" s="147" t="s">
        <v>199</v>
      </c>
      <c r="AH1960" s="147">
        <v>0</v>
      </c>
      <c r="AI1960" s="147"/>
      <c r="AJ1960" s="147"/>
      <c r="AK1960" s="147"/>
      <c r="AL1960" s="147"/>
      <c r="AM1960" s="147"/>
      <c r="AN1960" s="147"/>
      <c r="AO1960" s="147"/>
      <c r="AP1960" s="147"/>
      <c r="AQ1960" s="147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</row>
    <row r="1961" spans="1:60" ht="20.399999999999999" outlineLevel="1" x14ac:dyDescent="0.25">
      <c r="A1961" s="154"/>
      <c r="B1961" s="155"/>
      <c r="C1961" s="190" t="s">
        <v>939</v>
      </c>
      <c r="D1961" s="159"/>
      <c r="E1961" s="160">
        <v>1</v>
      </c>
      <c r="F1961" s="157"/>
      <c r="G1961" s="157"/>
      <c r="H1961" s="157"/>
      <c r="I1961" s="157"/>
      <c r="J1961" s="157"/>
      <c r="K1961" s="157"/>
      <c r="L1961" s="157"/>
      <c r="M1961" s="157"/>
      <c r="N1961" s="157"/>
      <c r="O1961" s="157"/>
      <c r="P1961" s="157"/>
      <c r="Q1961" s="157"/>
      <c r="R1961" s="157"/>
      <c r="S1961" s="157"/>
      <c r="T1961" s="157"/>
      <c r="U1961" s="157"/>
      <c r="V1961" s="157"/>
      <c r="W1961" s="157"/>
      <c r="X1961" s="157"/>
      <c r="Y1961" s="147"/>
      <c r="Z1961" s="147"/>
      <c r="AA1961" s="147"/>
      <c r="AB1961" s="147"/>
      <c r="AC1961" s="147"/>
      <c r="AD1961" s="147"/>
      <c r="AE1961" s="147"/>
      <c r="AF1961" s="147"/>
      <c r="AG1961" s="147" t="s">
        <v>199</v>
      </c>
      <c r="AH1961" s="147">
        <v>0</v>
      </c>
      <c r="AI1961" s="147"/>
      <c r="AJ1961" s="147"/>
      <c r="AK1961" s="147"/>
      <c r="AL1961" s="147"/>
      <c r="AM1961" s="147"/>
      <c r="AN1961" s="147"/>
      <c r="AO1961" s="147"/>
      <c r="AP1961" s="147"/>
      <c r="AQ1961" s="147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</row>
    <row r="1962" spans="1:60" ht="20.399999999999999" outlineLevel="1" x14ac:dyDescent="0.25">
      <c r="A1962" s="154"/>
      <c r="B1962" s="155"/>
      <c r="C1962" s="190" t="s">
        <v>934</v>
      </c>
      <c r="D1962" s="159"/>
      <c r="E1962" s="160">
        <v>1</v>
      </c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57"/>
      <c r="Y1962" s="147"/>
      <c r="Z1962" s="147"/>
      <c r="AA1962" s="147"/>
      <c r="AB1962" s="147"/>
      <c r="AC1962" s="147"/>
      <c r="AD1962" s="147"/>
      <c r="AE1962" s="147"/>
      <c r="AF1962" s="147"/>
      <c r="AG1962" s="147" t="s">
        <v>199</v>
      </c>
      <c r="AH1962" s="147">
        <v>0</v>
      </c>
      <c r="AI1962" s="147"/>
      <c r="AJ1962" s="147"/>
      <c r="AK1962" s="147"/>
      <c r="AL1962" s="147"/>
      <c r="AM1962" s="147"/>
      <c r="AN1962" s="147"/>
      <c r="AO1962" s="147"/>
      <c r="AP1962" s="147"/>
      <c r="AQ1962" s="147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</row>
    <row r="1963" spans="1:60" outlineLevel="1" x14ac:dyDescent="0.25">
      <c r="A1963" s="174">
        <v>304</v>
      </c>
      <c r="B1963" s="175" t="s">
        <v>1543</v>
      </c>
      <c r="C1963" s="189" t="s">
        <v>1544</v>
      </c>
      <c r="D1963" s="176" t="s">
        <v>239</v>
      </c>
      <c r="E1963" s="177">
        <v>1</v>
      </c>
      <c r="F1963" s="178"/>
      <c r="G1963" s="179">
        <f>ROUND(E1963*F1963,2)</f>
        <v>0</v>
      </c>
      <c r="H1963" s="158"/>
      <c r="I1963" s="157">
        <f>ROUND(E1963*H1963,2)</f>
        <v>0</v>
      </c>
      <c r="J1963" s="158"/>
      <c r="K1963" s="157">
        <f>ROUND(E1963*J1963,2)</f>
        <v>0</v>
      </c>
      <c r="L1963" s="157">
        <v>21</v>
      </c>
      <c r="M1963" s="157">
        <f>G1963*(1+L1963/100)</f>
        <v>0</v>
      </c>
      <c r="N1963" s="157">
        <v>0</v>
      </c>
      <c r="O1963" s="157">
        <f>ROUND(E1963*N1963,2)</f>
        <v>0</v>
      </c>
      <c r="P1963" s="157">
        <v>0</v>
      </c>
      <c r="Q1963" s="157">
        <f>ROUND(E1963*P1963,2)</f>
        <v>0</v>
      </c>
      <c r="R1963" s="157"/>
      <c r="S1963" s="157" t="s">
        <v>195</v>
      </c>
      <c r="T1963" s="157" t="s">
        <v>195</v>
      </c>
      <c r="U1963" s="157">
        <v>1.5</v>
      </c>
      <c r="V1963" s="157">
        <f>ROUND(E1963*U1963,2)</f>
        <v>1.5</v>
      </c>
      <c r="W1963" s="157"/>
      <c r="X1963" s="157" t="s">
        <v>196</v>
      </c>
      <c r="Y1963" s="147"/>
      <c r="Z1963" s="147"/>
      <c r="AA1963" s="147"/>
      <c r="AB1963" s="147"/>
      <c r="AC1963" s="147"/>
      <c r="AD1963" s="147"/>
      <c r="AE1963" s="147"/>
      <c r="AF1963" s="147"/>
      <c r="AG1963" s="147" t="s">
        <v>197</v>
      </c>
      <c r="AH1963" s="147"/>
      <c r="AI1963" s="147"/>
      <c r="AJ1963" s="147"/>
      <c r="AK1963" s="147"/>
      <c r="AL1963" s="147"/>
      <c r="AM1963" s="147"/>
      <c r="AN1963" s="147"/>
      <c r="AO1963" s="147"/>
      <c r="AP1963" s="147"/>
      <c r="AQ1963" s="147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</row>
    <row r="1964" spans="1:60" ht="20.399999999999999" outlineLevel="1" x14ac:dyDescent="0.25">
      <c r="A1964" s="154"/>
      <c r="B1964" s="155"/>
      <c r="C1964" s="190" t="s">
        <v>942</v>
      </c>
      <c r="D1964" s="159"/>
      <c r="E1964" s="160">
        <v>1</v>
      </c>
      <c r="F1964" s="157"/>
      <c r="G1964" s="157"/>
      <c r="H1964" s="157"/>
      <c r="I1964" s="157"/>
      <c r="J1964" s="157"/>
      <c r="K1964" s="157"/>
      <c r="L1964" s="157"/>
      <c r="M1964" s="157"/>
      <c r="N1964" s="157"/>
      <c r="O1964" s="157"/>
      <c r="P1964" s="157"/>
      <c r="Q1964" s="157"/>
      <c r="R1964" s="157"/>
      <c r="S1964" s="157"/>
      <c r="T1964" s="157"/>
      <c r="U1964" s="157"/>
      <c r="V1964" s="157"/>
      <c r="W1964" s="157"/>
      <c r="X1964" s="157"/>
      <c r="Y1964" s="147"/>
      <c r="Z1964" s="147"/>
      <c r="AA1964" s="147"/>
      <c r="AB1964" s="147"/>
      <c r="AC1964" s="147"/>
      <c r="AD1964" s="147"/>
      <c r="AE1964" s="147"/>
      <c r="AF1964" s="147"/>
      <c r="AG1964" s="147" t="s">
        <v>199</v>
      </c>
      <c r="AH1964" s="147">
        <v>0</v>
      </c>
      <c r="AI1964" s="147"/>
      <c r="AJ1964" s="147"/>
      <c r="AK1964" s="147"/>
      <c r="AL1964" s="147"/>
      <c r="AM1964" s="147"/>
      <c r="AN1964" s="147"/>
      <c r="AO1964" s="147"/>
      <c r="AP1964" s="147"/>
      <c r="AQ1964" s="147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</row>
    <row r="1965" spans="1:60" outlineLevel="1" x14ac:dyDescent="0.25">
      <c r="A1965" s="174">
        <v>305</v>
      </c>
      <c r="B1965" s="175" t="s">
        <v>1545</v>
      </c>
      <c r="C1965" s="189" t="s">
        <v>1546</v>
      </c>
      <c r="D1965" s="176" t="s">
        <v>239</v>
      </c>
      <c r="E1965" s="177">
        <v>2</v>
      </c>
      <c r="F1965" s="178"/>
      <c r="G1965" s="179">
        <f>ROUND(E1965*F1965,2)</f>
        <v>0</v>
      </c>
      <c r="H1965" s="158"/>
      <c r="I1965" s="157">
        <f>ROUND(E1965*H1965,2)</f>
        <v>0</v>
      </c>
      <c r="J1965" s="158"/>
      <c r="K1965" s="157">
        <f>ROUND(E1965*J1965,2)</f>
        <v>0</v>
      </c>
      <c r="L1965" s="157">
        <v>21</v>
      </c>
      <c r="M1965" s="157">
        <f>G1965*(1+L1965/100)</f>
        <v>0</v>
      </c>
      <c r="N1965" s="157">
        <v>0</v>
      </c>
      <c r="O1965" s="157">
        <f>ROUND(E1965*N1965,2)</f>
        <v>0</v>
      </c>
      <c r="P1965" s="157">
        <v>0</v>
      </c>
      <c r="Q1965" s="157">
        <f>ROUND(E1965*P1965,2)</f>
        <v>0</v>
      </c>
      <c r="R1965" s="157"/>
      <c r="S1965" s="157" t="s">
        <v>195</v>
      </c>
      <c r="T1965" s="157" t="s">
        <v>195</v>
      </c>
      <c r="U1965" s="157">
        <v>0.55500000000000005</v>
      </c>
      <c r="V1965" s="157">
        <f>ROUND(E1965*U1965,2)</f>
        <v>1.1100000000000001</v>
      </c>
      <c r="W1965" s="157"/>
      <c r="X1965" s="157" t="s">
        <v>196</v>
      </c>
      <c r="Y1965" s="147"/>
      <c r="Z1965" s="147"/>
      <c r="AA1965" s="147"/>
      <c r="AB1965" s="147"/>
      <c r="AC1965" s="147"/>
      <c r="AD1965" s="147"/>
      <c r="AE1965" s="147"/>
      <c r="AF1965" s="147"/>
      <c r="AG1965" s="147" t="s">
        <v>197</v>
      </c>
      <c r="AH1965" s="147"/>
      <c r="AI1965" s="147"/>
      <c r="AJ1965" s="147"/>
      <c r="AK1965" s="147"/>
      <c r="AL1965" s="147"/>
      <c r="AM1965" s="147"/>
      <c r="AN1965" s="147"/>
      <c r="AO1965" s="147"/>
      <c r="AP1965" s="147"/>
      <c r="AQ1965" s="147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</row>
    <row r="1966" spans="1:60" ht="20.399999999999999" outlineLevel="1" x14ac:dyDescent="0.25">
      <c r="A1966" s="154"/>
      <c r="B1966" s="155"/>
      <c r="C1966" s="190" t="s">
        <v>938</v>
      </c>
      <c r="D1966" s="159"/>
      <c r="E1966" s="160">
        <v>1</v>
      </c>
      <c r="F1966" s="157"/>
      <c r="G1966" s="157"/>
      <c r="H1966" s="157"/>
      <c r="I1966" s="157"/>
      <c r="J1966" s="157"/>
      <c r="K1966" s="157"/>
      <c r="L1966" s="157"/>
      <c r="M1966" s="157"/>
      <c r="N1966" s="157"/>
      <c r="O1966" s="157"/>
      <c r="P1966" s="157"/>
      <c r="Q1966" s="157"/>
      <c r="R1966" s="157"/>
      <c r="S1966" s="157"/>
      <c r="T1966" s="157"/>
      <c r="U1966" s="157"/>
      <c r="V1966" s="157"/>
      <c r="W1966" s="157"/>
      <c r="X1966" s="157"/>
      <c r="Y1966" s="147"/>
      <c r="Z1966" s="147"/>
      <c r="AA1966" s="147"/>
      <c r="AB1966" s="147"/>
      <c r="AC1966" s="147"/>
      <c r="AD1966" s="147"/>
      <c r="AE1966" s="147"/>
      <c r="AF1966" s="147"/>
      <c r="AG1966" s="147" t="s">
        <v>199</v>
      </c>
      <c r="AH1966" s="147">
        <v>0</v>
      </c>
      <c r="AI1966" s="147"/>
      <c r="AJ1966" s="147"/>
      <c r="AK1966" s="147"/>
      <c r="AL1966" s="147"/>
      <c r="AM1966" s="147"/>
      <c r="AN1966" s="147"/>
      <c r="AO1966" s="147"/>
      <c r="AP1966" s="147"/>
      <c r="AQ1966" s="147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</row>
    <row r="1967" spans="1:60" ht="20.399999999999999" outlineLevel="1" x14ac:dyDescent="0.25">
      <c r="A1967" s="154"/>
      <c r="B1967" s="155"/>
      <c r="C1967" s="190" t="s">
        <v>932</v>
      </c>
      <c r="D1967" s="159"/>
      <c r="E1967" s="160">
        <v>1</v>
      </c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57"/>
      <c r="Y1967" s="147"/>
      <c r="Z1967" s="147"/>
      <c r="AA1967" s="147"/>
      <c r="AB1967" s="147"/>
      <c r="AC1967" s="147"/>
      <c r="AD1967" s="147"/>
      <c r="AE1967" s="147"/>
      <c r="AF1967" s="147"/>
      <c r="AG1967" s="147" t="s">
        <v>199</v>
      </c>
      <c r="AH1967" s="147">
        <v>0</v>
      </c>
      <c r="AI1967" s="147"/>
      <c r="AJ1967" s="147"/>
      <c r="AK1967" s="147"/>
      <c r="AL1967" s="147"/>
      <c r="AM1967" s="147"/>
      <c r="AN1967" s="147"/>
      <c r="AO1967" s="147"/>
      <c r="AP1967" s="147"/>
      <c r="AQ1967" s="147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</row>
    <row r="1968" spans="1:60" outlineLevel="1" x14ac:dyDescent="0.25">
      <c r="A1968" s="174">
        <v>306</v>
      </c>
      <c r="B1968" s="175" t="s">
        <v>1547</v>
      </c>
      <c r="C1968" s="189" t="s">
        <v>1548</v>
      </c>
      <c r="D1968" s="176" t="s">
        <v>239</v>
      </c>
      <c r="E1968" s="177">
        <v>12</v>
      </c>
      <c r="F1968" s="178"/>
      <c r="G1968" s="179">
        <f>ROUND(E1968*F1968,2)</f>
        <v>0</v>
      </c>
      <c r="H1968" s="158"/>
      <c r="I1968" s="157">
        <f>ROUND(E1968*H1968,2)</f>
        <v>0</v>
      </c>
      <c r="J1968" s="158"/>
      <c r="K1968" s="157">
        <f>ROUND(E1968*J1968,2)</f>
        <v>0</v>
      </c>
      <c r="L1968" s="157">
        <v>21</v>
      </c>
      <c r="M1968" s="157">
        <f>G1968*(1+L1968/100)</f>
        <v>0</v>
      </c>
      <c r="N1968" s="157">
        <v>0</v>
      </c>
      <c r="O1968" s="157">
        <f>ROUND(E1968*N1968,2)</f>
        <v>0</v>
      </c>
      <c r="P1968" s="157">
        <v>1.8E-3</v>
      </c>
      <c r="Q1968" s="157">
        <f>ROUND(E1968*P1968,2)</f>
        <v>0.02</v>
      </c>
      <c r="R1968" s="157"/>
      <c r="S1968" s="157" t="s">
        <v>195</v>
      </c>
      <c r="T1968" s="157" t="s">
        <v>195</v>
      </c>
      <c r="U1968" s="157">
        <v>0.11</v>
      </c>
      <c r="V1968" s="157">
        <f>ROUND(E1968*U1968,2)</f>
        <v>1.32</v>
      </c>
      <c r="W1968" s="157"/>
      <c r="X1968" s="157" t="s">
        <v>196</v>
      </c>
      <c r="Y1968" s="147"/>
      <c r="Z1968" s="147"/>
      <c r="AA1968" s="147"/>
      <c r="AB1968" s="147"/>
      <c r="AC1968" s="147"/>
      <c r="AD1968" s="147"/>
      <c r="AE1968" s="147"/>
      <c r="AF1968" s="147"/>
      <c r="AG1968" s="147" t="s">
        <v>197</v>
      </c>
      <c r="AH1968" s="147"/>
      <c r="AI1968" s="147"/>
      <c r="AJ1968" s="147"/>
      <c r="AK1968" s="147"/>
      <c r="AL1968" s="147"/>
      <c r="AM1968" s="147"/>
      <c r="AN1968" s="147"/>
      <c r="AO1968" s="147"/>
      <c r="AP1968" s="147"/>
      <c r="AQ1968" s="147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</row>
    <row r="1969" spans="1:60" outlineLevel="1" x14ac:dyDescent="0.25">
      <c r="A1969" s="154"/>
      <c r="B1969" s="155"/>
      <c r="C1969" s="190" t="s">
        <v>1053</v>
      </c>
      <c r="D1969" s="159"/>
      <c r="E1969" s="160">
        <v>3</v>
      </c>
      <c r="F1969" s="157"/>
      <c r="G1969" s="157"/>
      <c r="H1969" s="157"/>
      <c r="I1969" s="157"/>
      <c r="J1969" s="157"/>
      <c r="K1969" s="157"/>
      <c r="L1969" s="157"/>
      <c r="M1969" s="157"/>
      <c r="N1969" s="157"/>
      <c r="O1969" s="157"/>
      <c r="P1969" s="157"/>
      <c r="Q1969" s="157"/>
      <c r="R1969" s="157"/>
      <c r="S1969" s="157"/>
      <c r="T1969" s="157"/>
      <c r="U1969" s="157"/>
      <c r="V1969" s="157"/>
      <c r="W1969" s="157"/>
      <c r="X1969" s="157"/>
      <c r="Y1969" s="147"/>
      <c r="Z1969" s="147"/>
      <c r="AA1969" s="147"/>
      <c r="AB1969" s="147"/>
      <c r="AC1969" s="147"/>
      <c r="AD1969" s="147"/>
      <c r="AE1969" s="147"/>
      <c r="AF1969" s="147"/>
      <c r="AG1969" s="147" t="s">
        <v>199</v>
      </c>
      <c r="AH1969" s="147">
        <v>0</v>
      </c>
      <c r="AI1969" s="147"/>
      <c r="AJ1969" s="147"/>
      <c r="AK1969" s="147"/>
      <c r="AL1969" s="147"/>
      <c r="AM1969" s="147"/>
      <c r="AN1969" s="147"/>
      <c r="AO1969" s="147"/>
      <c r="AP1969" s="147"/>
      <c r="AQ1969" s="147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</row>
    <row r="1970" spans="1:60" outlineLevel="1" x14ac:dyDescent="0.25">
      <c r="A1970" s="154"/>
      <c r="B1970" s="155"/>
      <c r="C1970" s="190" t="s">
        <v>1549</v>
      </c>
      <c r="D1970" s="159"/>
      <c r="E1970" s="160">
        <v>9</v>
      </c>
      <c r="F1970" s="157"/>
      <c r="G1970" s="157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57"/>
      <c r="Y1970" s="147"/>
      <c r="Z1970" s="147"/>
      <c r="AA1970" s="147"/>
      <c r="AB1970" s="147"/>
      <c r="AC1970" s="147"/>
      <c r="AD1970" s="147"/>
      <c r="AE1970" s="147"/>
      <c r="AF1970" s="147"/>
      <c r="AG1970" s="147" t="s">
        <v>199</v>
      </c>
      <c r="AH1970" s="147">
        <v>0</v>
      </c>
      <c r="AI1970" s="147"/>
      <c r="AJ1970" s="147"/>
      <c r="AK1970" s="147"/>
      <c r="AL1970" s="147"/>
      <c r="AM1970" s="147"/>
      <c r="AN1970" s="147"/>
      <c r="AO1970" s="147"/>
      <c r="AP1970" s="147"/>
      <c r="AQ1970" s="147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</row>
    <row r="1971" spans="1:60" outlineLevel="1" x14ac:dyDescent="0.25">
      <c r="A1971" s="174">
        <v>307</v>
      </c>
      <c r="B1971" s="175" t="s">
        <v>1550</v>
      </c>
      <c r="C1971" s="189" t="s">
        <v>1551</v>
      </c>
      <c r="D1971" s="176" t="s">
        <v>239</v>
      </c>
      <c r="E1971" s="177">
        <v>9</v>
      </c>
      <c r="F1971" s="178"/>
      <c r="G1971" s="179">
        <f>ROUND(E1971*F1971,2)</f>
        <v>0</v>
      </c>
      <c r="H1971" s="158"/>
      <c r="I1971" s="157">
        <f>ROUND(E1971*H1971,2)</f>
        <v>0</v>
      </c>
      <c r="J1971" s="158"/>
      <c r="K1971" s="157">
        <f>ROUND(E1971*J1971,2)</f>
        <v>0</v>
      </c>
      <c r="L1971" s="157">
        <v>21</v>
      </c>
      <c r="M1971" s="157">
        <f>G1971*(1+L1971/100)</f>
        <v>0</v>
      </c>
      <c r="N1971" s="157">
        <v>0</v>
      </c>
      <c r="O1971" s="157">
        <f>ROUND(E1971*N1971,2)</f>
        <v>0</v>
      </c>
      <c r="P1971" s="157">
        <v>0</v>
      </c>
      <c r="Q1971" s="157">
        <f>ROUND(E1971*P1971,2)</f>
        <v>0</v>
      </c>
      <c r="R1971" s="157"/>
      <c r="S1971" s="157" t="s">
        <v>195</v>
      </c>
      <c r="T1971" s="157" t="s">
        <v>195</v>
      </c>
      <c r="U1971" s="157">
        <v>0.157</v>
      </c>
      <c r="V1971" s="157">
        <f>ROUND(E1971*U1971,2)</f>
        <v>1.41</v>
      </c>
      <c r="W1971" s="157"/>
      <c r="X1971" s="157" t="s">
        <v>196</v>
      </c>
      <c r="Y1971" s="147"/>
      <c r="Z1971" s="147"/>
      <c r="AA1971" s="147"/>
      <c r="AB1971" s="147"/>
      <c r="AC1971" s="147"/>
      <c r="AD1971" s="147"/>
      <c r="AE1971" s="147"/>
      <c r="AF1971" s="147"/>
      <c r="AG1971" s="147" t="s">
        <v>197</v>
      </c>
      <c r="AH1971" s="147"/>
      <c r="AI1971" s="147"/>
      <c r="AJ1971" s="147"/>
      <c r="AK1971" s="147"/>
      <c r="AL1971" s="147"/>
      <c r="AM1971" s="147"/>
      <c r="AN1971" s="147"/>
      <c r="AO1971" s="147"/>
      <c r="AP1971" s="147"/>
      <c r="AQ1971" s="147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</row>
    <row r="1972" spans="1:60" outlineLevel="1" x14ac:dyDescent="0.25">
      <c r="A1972" s="154"/>
      <c r="B1972" s="155"/>
      <c r="C1972" s="190" t="s">
        <v>1552</v>
      </c>
      <c r="D1972" s="159"/>
      <c r="E1972" s="160">
        <v>9</v>
      </c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57"/>
      <c r="Y1972" s="147"/>
      <c r="Z1972" s="147"/>
      <c r="AA1972" s="147"/>
      <c r="AB1972" s="147"/>
      <c r="AC1972" s="147"/>
      <c r="AD1972" s="147"/>
      <c r="AE1972" s="147"/>
      <c r="AF1972" s="147"/>
      <c r="AG1972" s="147" t="s">
        <v>199</v>
      </c>
      <c r="AH1972" s="147">
        <v>5</v>
      </c>
      <c r="AI1972" s="147"/>
      <c r="AJ1972" s="147"/>
      <c r="AK1972" s="147"/>
      <c r="AL1972" s="147"/>
      <c r="AM1972" s="147"/>
      <c r="AN1972" s="147"/>
      <c r="AO1972" s="147"/>
      <c r="AP1972" s="147"/>
      <c r="AQ1972" s="147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</row>
    <row r="1973" spans="1:60" outlineLevel="1" x14ac:dyDescent="0.25">
      <c r="A1973" s="174">
        <v>308</v>
      </c>
      <c r="B1973" s="175" t="s">
        <v>1553</v>
      </c>
      <c r="C1973" s="189" t="s">
        <v>1554</v>
      </c>
      <c r="D1973" s="176" t="s">
        <v>239</v>
      </c>
      <c r="E1973" s="177">
        <v>9</v>
      </c>
      <c r="F1973" s="178"/>
      <c r="G1973" s="179">
        <f>ROUND(E1973*F1973,2)</f>
        <v>0</v>
      </c>
      <c r="H1973" s="158"/>
      <c r="I1973" s="157">
        <f>ROUND(E1973*H1973,2)</f>
        <v>0</v>
      </c>
      <c r="J1973" s="158"/>
      <c r="K1973" s="157">
        <f>ROUND(E1973*J1973,2)</f>
        <v>0</v>
      </c>
      <c r="L1973" s="157">
        <v>21</v>
      </c>
      <c r="M1973" s="157">
        <f>G1973*(1+L1973/100)</f>
        <v>0</v>
      </c>
      <c r="N1973" s="157">
        <v>0</v>
      </c>
      <c r="O1973" s="157">
        <f>ROUND(E1973*N1973,2)</f>
        <v>0</v>
      </c>
      <c r="P1973" s="157">
        <v>0</v>
      </c>
      <c r="Q1973" s="157">
        <f>ROUND(E1973*P1973,2)</f>
        <v>0</v>
      </c>
      <c r="R1973" s="157"/>
      <c r="S1973" s="157" t="s">
        <v>195</v>
      </c>
      <c r="T1973" s="157" t="s">
        <v>195</v>
      </c>
      <c r="U1973" s="157">
        <v>0.77500000000000002</v>
      </c>
      <c r="V1973" s="157">
        <f>ROUND(E1973*U1973,2)</f>
        <v>6.98</v>
      </c>
      <c r="W1973" s="157"/>
      <c r="X1973" s="157" t="s">
        <v>196</v>
      </c>
      <c r="Y1973" s="147"/>
      <c r="Z1973" s="147"/>
      <c r="AA1973" s="147"/>
      <c r="AB1973" s="147"/>
      <c r="AC1973" s="147"/>
      <c r="AD1973" s="147"/>
      <c r="AE1973" s="147"/>
      <c r="AF1973" s="147"/>
      <c r="AG1973" s="147" t="s">
        <v>197</v>
      </c>
      <c r="AH1973" s="147"/>
      <c r="AI1973" s="147"/>
      <c r="AJ1973" s="147"/>
      <c r="AK1973" s="147"/>
      <c r="AL1973" s="147"/>
      <c r="AM1973" s="147"/>
      <c r="AN1973" s="147"/>
      <c r="AO1973" s="147"/>
      <c r="AP1973" s="147"/>
      <c r="AQ1973" s="147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</row>
    <row r="1974" spans="1:60" ht="20.399999999999999" outlineLevel="1" x14ac:dyDescent="0.25">
      <c r="A1974" s="154"/>
      <c r="B1974" s="155"/>
      <c r="C1974" s="190" t="s">
        <v>937</v>
      </c>
      <c r="D1974" s="159"/>
      <c r="E1974" s="160">
        <v>1</v>
      </c>
      <c r="F1974" s="157"/>
      <c r="G1974" s="157"/>
      <c r="H1974" s="157"/>
      <c r="I1974" s="157"/>
      <c r="J1974" s="157"/>
      <c r="K1974" s="157"/>
      <c r="L1974" s="157"/>
      <c r="M1974" s="157"/>
      <c r="N1974" s="157"/>
      <c r="O1974" s="157"/>
      <c r="P1974" s="157"/>
      <c r="Q1974" s="157"/>
      <c r="R1974" s="157"/>
      <c r="S1974" s="157"/>
      <c r="T1974" s="157"/>
      <c r="U1974" s="157"/>
      <c r="V1974" s="157"/>
      <c r="W1974" s="157"/>
      <c r="X1974" s="157"/>
      <c r="Y1974" s="147"/>
      <c r="Z1974" s="147"/>
      <c r="AA1974" s="147"/>
      <c r="AB1974" s="147"/>
      <c r="AC1974" s="147"/>
      <c r="AD1974" s="147"/>
      <c r="AE1974" s="147"/>
      <c r="AF1974" s="147"/>
      <c r="AG1974" s="147" t="s">
        <v>199</v>
      </c>
      <c r="AH1974" s="147">
        <v>0</v>
      </c>
      <c r="AI1974" s="147"/>
      <c r="AJ1974" s="147"/>
      <c r="AK1974" s="147"/>
      <c r="AL1974" s="147"/>
      <c r="AM1974" s="147"/>
      <c r="AN1974" s="147"/>
      <c r="AO1974" s="147"/>
      <c r="AP1974" s="147"/>
      <c r="AQ1974" s="147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47"/>
      <c r="BB1974" s="147"/>
      <c r="BC1974" s="147"/>
      <c r="BD1974" s="147"/>
      <c r="BE1974" s="147"/>
      <c r="BF1974" s="147"/>
      <c r="BG1974" s="147"/>
      <c r="BH1974" s="147"/>
    </row>
    <row r="1975" spans="1:60" ht="20.399999999999999" outlineLevel="1" x14ac:dyDescent="0.25">
      <c r="A1975" s="154"/>
      <c r="B1975" s="155"/>
      <c r="C1975" s="190" t="s">
        <v>930</v>
      </c>
      <c r="D1975" s="159"/>
      <c r="E1975" s="160">
        <v>1</v>
      </c>
      <c r="F1975" s="157"/>
      <c r="G1975" s="157"/>
      <c r="H1975" s="157"/>
      <c r="I1975" s="157"/>
      <c r="J1975" s="157"/>
      <c r="K1975" s="157"/>
      <c r="L1975" s="157"/>
      <c r="M1975" s="157"/>
      <c r="N1975" s="157"/>
      <c r="O1975" s="157"/>
      <c r="P1975" s="157"/>
      <c r="Q1975" s="157"/>
      <c r="R1975" s="157"/>
      <c r="S1975" s="157"/>
      <c r="T1975" s="157"/>
      <c r="U1975" s="157"/>
      <c r="V1975" s="157"/>
      <c r="W1975" s="157"/>
      <c r="X1975" s="157"/>
      <c r="Y1975" s="147"/>
      <c r="Z1975" s="147"/>
      <c r="AA1975" s="147"/>
      <c r="AB1975" s="147"/>
      <c r="AC1975" s="147"/>
      <c r="AD1975" s="147"/>
      <c r="AE1975" s="147"/>
      <c r="AF1975" s="147"/>
      <c r="AG1975" s="147" t="s">
        <v>199</v>
      </c>
      <c r="AH1975" s="147">
        <v>0</v>
      </c>
      <c r="AI1975" s="147"/>
      <c r="AJ1975" s="147"/>
      <c r="AK1975" s="147"/>
      <c r="AL1975" s="147"/>
      <c r="AM1975" s="147"/>
      <c r="AN1975" s="147"/>
      <c r="AO1975" s="147"/>
      <c r="AP1975" s="147"/>
      <c r="AQ1975" s="147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</row>
    <row r="1976" spans="1:60" ht="20.399999999999999" outlineLevel="1" x14ac:dyDescent="0.25">
      <c r="A1976" s="154"/>
      <c r="B1976" s="155"/>
      <c r="C1976" s="190" t="s">
        <v>938</v>
      </c>
      <c r="D1976" s="159"/>
      <c r="E1976" s="160">
        <v>1</v>
      </c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7"/>
      <c r="U1976" s="157"/>
      <c r="V1976" s="157"/>
      <c r="W1976" s="157"/>
      <c r="X1976" s="157"/>
      <c r="Y1976" s="147"/>
      <c r="Z1976" s="147"/>
      <c r="AA1976" s="147"/>
      <c r="AB1976" s="147"/>
      <c r="AC1976" s="147"/>
      <c r="AD1976" s="147"/>
      <c r="AE1976" s="147"/>
      <c r="AF1976" s="147"/>
      <c r="AG1976" s="147" t="s">
        <v>199</v>
      </c>
      <c r="AH1976" s="147">
        <v>0</v>
      </c>
      <c r="AI1976" s="147"/>
      <c r="AJ1976" s="147"/>
      <c r="AK1976" s="147"/>
      <c r="AL1976" s="147"/>
      <c r="AM1976" s="147"/>
      <c r="AN1976" s="147"/>
      <c r="AO1976" s="147"/>
      <c r="AP1976" s="147"/>
      <c r="AQ1976" s="147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</row>
    <row r="1977" spans="1:60" ht="20.399999999999999" outlineLevel="1" x14ac:dyDescent="0.25">
      <c r="A1977" s="154"/>
      <c r="B1977" s="155"/>
      <c r="C1977" s="190" t="s">
        <v>931</v>
      </c>
      <c r="D1977" s="159"/>
      <c r="E1977" s="160">
        <v>1</v>
      </c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7"/>
      <c r="U1977" s="157"/>
      <c r="V1977" s="157"/>
      <c r="W1977" s="157"/>
      <c r="X1977" s="157"/>
      <c r="Y1977" s="147"/>
      <c r="Z1977" s="147"/>
      <c r="AA1977" s="147"/>
      <c r="AB1977" s="147"/>
      <c r="AC1977" s="147"/>
      <c r="AD1977" s="147"/>
      <c r="AE1977" s="147"/>
      <c r="AF1977" s="147"/>
      <c r="AG1977" s="147" t="s">
        <v>199</v>
      </c>
      <c r="AH1977" s="147">
        <v>0</v>
      </c>
      <c r="AI1977" s="147"/>
      <c r="AJ1977" s="147"/>
      <c r="AK1977" s="147"/>
      <c r="AL1977" s="147"/>
      <c r="AM1977" s="147"/>
      <c r="AN1977" s="147"/>
      <c r="AO1977" s="147"/>
      <c r="AP1977" s="147"/>
      <c r="AQ1977" s="147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</row>
    <row r="1978" spans="1:60" ht="20.399999999999999" outlineLevel="1" x14ac:dyDescent="0.25">
      <c r="A1978" s="154"/>
      <c r="B1978" s="155"/>
      <c r="C1978" s="190" t="s">
        <v>932</v>
      </c>
      <c r="D1978" s="159"/>
      <c r="E1978" s="160">
        <v>1</v>
      </c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57"/>
      <c r="Y1978" s="147"/>
      <c r="Z1978" s="147"/>
      <c r="AA1978" s="147"/>
      <c r="AB1978" s="147"/>
      <c r="AC1978" s="147"/>
      <c r="AD1978" s="147"/>
      <c r="AE1978" s="147"/>
      <c r="AF1978" s="147"/>
      <c r="AG1978" s="147" t="s">
        <v>199</v>
      </c>
      <c r="AH1978" s="147">
        <v>0</v>
      </c>
      <c r="AI1978" s="147"/>
      <c r="AJ1978" s="147"/>
      <c r="AK1978" s="147"/>
      <c r="AL1978" s="147"/>
      <c r="AM1978" s="147"/>
      <c r="AN1978" s="147"/>
      <c r="AO1978" s="147"/>
      <c r="AP1978" s="147"/>
      <c r="AQ1978" s="147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</row>
    <row r="1979" spans="1:60" ht="20.399999999999999" outlineLevel="1" x14ac:dyDescent="0.25">
      <c r="A1979" s="154"/>
      <c r="B1979" s="155"/>
      <c r="C1979" s="190" t="s">
        <v>933</v>
      </c>
      <c r="D1979" s="159"/>
      <c r="E1979" s="160">
        <v>1</v>
      </c>
      <c r="F1979" s="157"/>
      <c r="G1979" s="157"/>
      <c r="H1979" s="157"/>
      <c r="I1979" s="157"/>
      <c r="J1979" s="157"/>
      <c r="K1979" s="157"/>
      <c r="L1979" s="157"/>
      <c r="M1979" s="157"/>
      <c r="N1979" s="157"/>
      <c r="O1979" s="157"/>
      <c r="P1979" s="157"/>
      <c r="Q1979" s="157"/>
      <c r="R1979" s="157"/>
      <c r="S1979" s="157"/>
      <c r="T1979" s="157"/>
      <c r="U1979" s="157"/>
      <c r="V1979" s="157"/>
      <c r="W1979" s="157"/>
      <c r="X1979" s="157"/>
      <c r="Y1979" s="147"/>
      <c r="Z1979" s="147"/>
      <c r="AA1979" s="147"/>
      <c r="AB1979" s="147"/>
      <c r="AC1979" s="147"/>
      <c r="AD1979" s="147"/>
      <c r="AE1979" s="147"/>
      <c r="AF1979" s="147"/>
      <c r="AG1979" s="147" t="s">
        <v>199</v>
      </c>
      <c r="AH1979" s="147">
        <v>0</v>
      </c>
      <c r="AI1979" s="147"/>
      <c r="AJ1979" s="147"/>
      <c r="AK1979" s="147"/>
      <c r="AL1979" s="147"/>
      <c r="AM1979" s="147"/>
      <c r="AN1979" s="147"/>
      <c r="AO1979" s="147"/>
      <c r="AP1979" s="147"/>
      <c r="AQ1979" s="147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</row>
    <row r="1980" spans="1:60" ht="20.399999999999999" outlineLevel="1" x14ac:dyDescent="0.25">
      <c r="A1980" s="154"/>
      <c r="B1980" s="155"/>
      <c r="C1980" s="190" t="s">
        <v>942</v>
      </c>
      <c r="D1980" s="159"/>
      <c r="E1980" s="160">
        <v>1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57"/>
      <c r="Y1980" s="147"/>
      <c r="Z1980" s="147"/>
      <c r="AA1980" s="147"/>
      <c r="AB1980" s="147"/>
      <c r="AC1980" s="147"/>
      <c r="AD1980" s="147"/>
      <c r="AE1980" s="147"/>
      <c r="AF1980" s="147"/>
      <c r="AG1980" s="147" t="s">
        <v>199</v>
      </c>
      <c r="AH1980" s="147">
        <v>0</v>
      </c>
      <c r="AI1980" s="147"/>
      <c r="AJ1980" s="147"/>
      <c r="AK1980" s="147"/>
      <c r="AL1980" s="147"/>
      <c r="AM1980" s="147"/>
      <c r="AN1980" s="147"/>
      <c r="AO1980" s="147"/>
      <c r="AP1980" s="147"/>
      <c r="AQ1980" s="147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</row>
    <row r="1981" spans="1:60" ht="20.399999999999999" outlineLevel="1" x14ac:dyDescent="0.25">
      <c r="A1981" s="154"/>
      <c r="B1981" s="155"/>
      <c r="C1981" s="190" t="s">
        <v>939</v>
      </c>
      <c r="D1981" s="159"/>
      <c r="E1981" s="160">
        <v>1</v>
      </c>
      <c r="F1981" s="157"/>
      <c r="G1981" s="157"/>
      <c r="H1981" s="157"/>
      <c r="I1981" s="157"/>
      <c r="J1981" s="157"/>
      <c r="K1981" s="157"/>
      <c r="L1981" s="157"/>
      <c r="M1981" s="157"/>
      <c r="N1981" s="157"/>
      <c r="O1981" s="157"/>
      <c r="P1981" s="157"/>
      <c r="Q1981" s="157"/>
      <c r="R1981" s="157"/>
      <c r="S1981" s="157"/>
      <c r="T1981" s="157"/>
      <c r="U1981" s="157"/>
      <c r="V1981" s="157"/>
      <c r="W1981" s="157"/>
      <c r="X1981" s="157"/>
      <c r="Y1981" s="147"/>
      <c r="Z1981" s="147"/>
      <c r="AA1981" s="147"/>
      <c r="AB1981" s="147"/>
      <c r="AC1981" s="147"/>
      <c r="AD1981" s="147"/>
      <c r="AE1981" s="147"/>
      <c r="AF1981" s="147"/>
      <c r="AG1981" s="147" t="s">
        <v>199</v>
      </c>
      <c r="AH1981" s="147">
        <v>0</v>
      </c>
      <c r="AI1981" s="147"/>
      <c r="AJ1981" s="147"/>
      <c r="AK1981" s="147"/>
      <c r="AL1981" s="147"/>
      <c r="AM1981" s="147"/>
      <c r="AN1981" s="147"/>
      <c r="AO1981" s="147"/>
      <c r="AP1981" s="147"/>
      <c r="AQ1981" s="147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</row>
    <row r="1982" spans="1:60" ht="20.399999999999999" outlineLevel="1" x14ac:dyDescent="0.25">
      <c r="A1982" s="154"/>
      <c r="B1982" s="155"/>
      <c r="C1982" s="190" t="s">
        <v>934</v>
      </c>
      <c r="D1982" s="159"/>
      <c r="E1982" s="160">
        <v>1</v>
      </c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57"/>
      <c r="Y1982" s="147"/>
      <c r="Z1982" s="147"/>
      <c r="AA1982" s="147"/>
      <c r="AB1982" s="147"/>
      <c r="AC1982" s="147"/>
      <c r="AD1982" s="147"/>
      <c r="AE1982" s="147"/>
      <c r="AF1982" s="147"/>
      <c r="AG1982" s="147" t="s">
        <v>199</v>
      </c>
      <c r="AH1982" s="147">
        <v>0</v>
      </c>
      <c r="AI1982" s="147"/>
      <c r="AJ1982" s="147"/>
      <c r="AK1982" s="147"/>
      <c r="AL1982" s="147"/>
      <c r="AM1982" s="147"/>
      <c r="AN1982" s="147"/>
      <c r="AO1982" s="147"/>
      <c r="AP1982" s="147"/>
      <c r="AQ1982" s="147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</row>
    <row r="1983" spans="1:60" ht="20.399999999999999" outlineLevel="1" x14ac:dyDescent="0.25">
      <c r="A1983" s="174">
        <v>309</v>
      </c>
      <c r="B1983" s="175" t="s">
        <v>1555</v>
      </c>
      <c r="C1983" s="189" t="s">
        <v>1556</v>
      </c>
      <c r="D1983" s="176" t="s">
        <v>1557</v>
      </c>
      <c r="E1983" s="177">
        <v>1</v>
      </c>
      <c r="F1983" s="178"/>
      <c r="G1983" s="179">
        <f>ROUND(E1983*F1983,2)</f>
        <v>0</v>
      </c>
      <c r="H1983" s="158"/>
      <c r="I1983" s="157">
        <f>ROUND(E1983*H1983,2)</f>
        <v>0</v>
      </c>
      <c r="J1983" s="158"/>
      <c r="K1983" s="157">
        <f>ROUND(E1983*J1983,2)</f>
        <v>0</v>
      </c>
      <c r="L1983" s="157">
        <v>21</v>
      </c>
      <c r="M1983" s="157">
        <f>G1983*(1+L1983/100)</f>
        <v>0</v>
      </c>
      <c r="N1983" s="157">
        <v>0</v>
      </c>
      <c r="O1983" s="157">
        <f>ROUND(E1983*N1983,2)</f>
        <v>0</v>
      </c>
      <c r="P1983" s="157">
        <v>0</v>
      </c>
      <c r="Q1983" s="157">
        <f>ROUND(E1983*P1983,2)</f>
        <v>0</v>
      </c>
      <c r="R1983" s="157"/>
      <c r="S1983" s="157" t="s">
        <v>573</v>
      </c>
      <c r="T1983" s="157" t="s">
        <v>574</v>
      </c>
      <c r="U1983" s="157">
        <v>0</v>
      </c>
      <c r="V1983" s="157">
        <f>ROUND(E1983*U1983,2)</f>
        <v>0</v>
      </c>
      <c r="W1983" s="157"/>
      <c r="X1983" s="157" t="s">
        <v>196</v>
      </c>
      <c r="Y1983" s="147"/>
      <c r="Z1983" s="147"/>
      <c r="AA1983" s="147"/>
      <c r="AB1983" s="147"/>
      <c r="AC1983" s="147"/>
      <c r="AD1983" s="147"/>
      <c r="AE1983" s="147"/>
      <c r="AF1983" s="147"/>
      <c r="AG1983" s="147" t="s">
        <v>197</v>
      </c>
      <c r="AH1983" s="147"/>
      <c r="AI1983" s="147"/>
      <c r="AJ1983" s="147"/>
      <c r="AK1983" s="147"/>
      <c r="AL1983" s="147"/>
      <c r="AM1983" s="147"/>
      <c r="AN1983" s="147"/>
      <c r="AO1983" s="147"/>
      <c r="AP1983" s="147"/>
      <c r="AQ1983" s="147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</row>
    <row r="1984" spans="1:60" outlineLevel="1" x14ac:dyDescent="0.25">
      <c r="A1984" s="154"/>
      <c r="B1984" s="155"/>
      <c r="C1984" s="190" t="s">
        <v>1558</v>
      </c>
      <c r="D1984" s="159"/>
      <c r="E1984" s="160">
        <v>1</v>
      </c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57"/>
      <c r="Y1984" s="147"/>
      <c r="Z1984" s="147"/>
      <c r="AA1984" s="147"/>
      <c r="AB1984" s="147"/>
      <c r="AC1984" s="147"/>
      <c r="AD1984" s="147"/>
      <c r="AE1984" s="147"/>
      <c r="AF1984" s="147"/>
      <c r="AG1984" s="147" t="s">
        <v>199</v>
      </c>
      <c r="AH1984" s="147">
        <v>0</v>
      </c>
      <c r="AI1984" s="147"/>
      <c r="AJ1984" s="147"/>
      <c r="AK1984" s="147"/>
      <c r="AL1984" s="147"/>
      <c r="AM1984" s="147"/>
      <c r="AN1984" s="147"/>
      <c r="AO1984" s="147"/>
      <c r="AP1984" s="147"/>
      <c r="AQ1984" s="147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47"/>
      <c r="BB1984" s="147"/>
      <c r="BC1984" s="147"/>
      <c r="BD1984" s="147"/>
      <c r="BE1984" s="147"/>
      <c r="BF1984" s="147"/>
      <c r="BG1984" s="147"/>
      <c r="BH1984" s="147"/>
    </row>
    <row r="1985" spans="1:60" ht="20.399999999999999" outlineLevel="1" x14ac:dyDescent="0.25">
      <c r="A1985" s="174">
        <v>310</v>
      </c>
      <c r="B1985" s="175" t="s">
        <v>1559</v>
      </c>
      <c r="C1985" s="189" t="s">
        <v>1560</v>
      </c>
      <c r="D1985" s="176" t="s">
        <v>1557</v>
      </c>
      <c r="E1985" s="177">
        <v>1</v>
      </c>
      <c r="F1985" s="178"/>
      <c r="G1985" s="179">
        <f>ROUND(E1985*F1985,2)</f>
        <v>0</v>
      </c>
      <c r="H1985" s="158"/>
      <c r="I1985" s="157">
        <f>ROUND(E1985*H1985,2)</f>
        <v>0</v>
      </c>
      <c r="J1985" s="158"/>
      <c r="K1985" s="157">
        <f>ROUND(E1985*J1985,2)</f>
        <v>0</v>
      </c>
      <c r="L1985" s="157">
        <v>21</v>
      </c>
      <c r="M1985" s="157">
        <f>G1985*(1+L1985/100)</f>
        <v>0</v>
      </c>
      <c r="N1985" s="157">
        <v>0</v>
      </c>
      <c r="O1985" s="157">
        <f>ROUND(E1985*N1985,2)</f>
        <v>0</v>
      </c>
      <c r="P1985" s="157">
        <v>0</v>
      </c>
      <c r="Q1985" s="157">
        <f>ROUND(E1985*P1985,2)</f>
        <v>0</v>
      </c>
      <c r="R1985" s="157"/>
      <c r="S1985" s="157" t="s">
        <v>573</v>
      </c>
      <c r="T1985" s="157" t="s">
        <v>574</v>
      </c>
      <c r="U1985" s="157">
        <v>0</v>
      </c>
      <c r="V1985" s="157">
        <f>ROUND(E1985*U1985,2)</f>
        <v>0</v>
      </c>
      <c r="W1985" s="157"/>
      <c r="X1985" s="157" t="s">
        <v>196</v>
      </c>
      <c r="Y1985" s="147"/>
      <c r="Z1985" s="147"/>
      <c r="AA1985" s="147"/>
      <c r="AB1985" s="147"/>
      <c r="AC1985" s="147"/>
      <c r="AD1985" s="147"/>
      <c r="AE1985" s="147"/>
      <c r="AF1985" s="147"/>
      <c r="AG1985" s="147" t="s">
        <v>197</v>
      </c>
      <c r="AH1985" s="147"/>
      <c r="AI1985" s="147"/>
      <c r="AJ1985" s="147"/>
      <c r="AK1985" s="147"/>
      <c r="AL1985" s="147"/>
      <c r="AM1985" s="147"/>
      <c r="AN1985" s="147"/>
      <c r="AO1985" s="147"/>
      <c r="AP1985" s="147"/>
      <c r="AQ1985" s="147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</row>
    <row r="1986" spans="1:60" outlineLevel="1" x14ac:dyDescent="0.25">
      <c r="A1986" s="154"/>
      <c r="B1986" s="155"/>
      <c r="C1986" s="190" t="s">
        <v>1561</v>
      </c>
      <c r="D1986" s="159"/>
      <c r="E1986" s="160">
        <v>1</v>
      </c>
      <c r="F1986" s="157"/>
      <c r="G1986" s="157"/>
      <c r="H1986" s="157"/>
      <c r="I1986" s="157"/>
      <c r="J1986" s="157"/>
      <c r="K1986" s="157"/>
      <c r="L1986" s="157"/>
      <c r="M1986" s="157"/>
      <c r="N1986" s="157"/>
      <c r="O1986" s="157"/>
      <c r="P1986" s="157"/>
      <c r="Q1986" s="157"/>
      <c r="R1986" s="157"/>
      <c r="S1986" s="157"/>
      <c r="T1986" s="157"/>
      <c r="U1986" s="157"/>
      <c r="V1986" s="157"/>
      <c r="W1986" s="157"/>
      <c r="X1986" s="157"/>
      <c r="Y1986" s="147"/>
      <c r="Z1986" s="147"/>
      <c r="AA1986" s="147"/>
      <c r="AB1986" s="147"/>
      <c r="AC1986" s="147"/>
      <c r="AD1986" s="147"/>
      <c r="AE1986" s="147"/>
      <c r="AF1986" s="147"/>
      <c r="AG1986" s="147" t="s">
        <v>199</v>
      </c>
      <c r="AH1986" s="147">
        <v>0</v>
      </c>
      <c r="AI1986" s="147"/>
      <c r="AJ1986" s="147"/>
      <c r="AK1986" s="147"/>
      <c r="AL1986" s="147"/>
      <c r="AM1986" s="147"/>
      <c r="AN1986" s="147"/>
      <c r="AO1986" s="147"/>
      <c r="AP1986" s="147"/>
      <c r="AQ1986" s="147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</row>
    <row r="1987" spans="1:60" ht="20.399999999999999" outlineLevel="1" x14ac:dyDescent="0.25">
      <c r="A1987" s="180">
        <v>311</v>
      </c>
      <c r="B1987" s="181" t="s">
        <v>1562</v>
      </c>
      <c r="C1987" s="194" t="s">
        <v>1563</v>
      </c>
      <c r="D1987" s="182" t="s">
        <v>1557</v>
      </c>
      <c r="E1987" s="183">
        <v>1</v>
      </c>
      <c r="F1987" s="184"/>
      <c r="G1987" s="185">
        <f t="shared" ref="G1987:G1992" si="0">ROUND(E1987*F1987,2)</f>
        <v>0</v>
      </c>
      <c r="H1987" s="158"/>
      <c r="I1987" s="157">
        <f t="shared" ref="I1987:I1992" si="1">ROUND(E1987*H1987,2)</f>
        <v>0</v>
      </c>
      <c r="J1987" s="158"/>
      <c r="K1987" s="157">
        <f t="shared" ref="K1987:K1992" si="2">ROUND(E1987*J1987,2)</f>
        <v>0</v>
      </c>
      <c r="L1987" s="157">
        <v>21</v>
      </c>
      <c r="M1987" s="157">
        <f t="shared" ref="M1987:M1992" si="3">G1987*(1+L1987/100)</f>
        <v>0</v>
      </c>
      <c r="N1987" s="157">
        <v>0</v>
      </c>
      <c r="O1987" s="157">
        <f t="shared" ref="O1987:O1992" si="4">ROUND(E1987*N1987,2)</f>
        <v>0</v>
      </c>
      <c r="P1987" s="157">
        <v>0</v>
      </c>
      <c r="Q1987" s="157">
        <f t="shared" ref="Q1987:Q1992" si="5">ROUND(E1987*P1987,2)</f>
        <v>0</v>
      </c>
      <c r="R1987" s="157"/>
      <c r="S1987" s="157" t="s">
        <v>573</v>
      </c>
      <c r="T1987" s="157" t="s">
        <v>574</v>
      </c>
      <c r="U1987" s="157">
        <v>0</v>
      </c>
      <c r="V1987" s="157">
        <f t="shared" ref="V1987:V1992" si="6">ROUND(E1987*U1987,2)</f>
        <v>0</v>
      </c>
      <c r="W1987" s="157"/>
      <c r="X1987" s="157" t="s">
        <v>1564</v>
      </c>
      <c r="Y1987" s="147"/>
      <c r="Z1987" s="147"/>
      <c r="AA1987" s="147"/>
      <c r="AB1987" s="147"/>
      <c r="AC1987" s="147"/>
      <c r="AD1987" s="147"/>
      <c r="AE1987" s="147"/>
      <c r="AF1987" s="147"/>
      <c r="AG1987" s="147" t="s">
        <v>1565</v>
      </c>
      <c r="AH1987" s="147"/>
      <c r="AI1987" s="147"/>
      <c r="AJ1987" s="147"/>
      <c r="AK1987" s="147"/>
      <c r="AL1987" s="147"/>
      <c r="AM1987" s="147"/>
      <c r="AN1987" s="147"/>
      <c r="AO1987" s="147"/>
      <c r="AP1987" s="147"/>
      <c r="AQ1987" s="147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</row>
    <row r="1988" spans="1:60" ht="20.399999999999999" outlineLevel="1" x14ac:dyDescent="0.25">
      <c r="A1988" s="180">
        <v>312</v>
      </c>
      <c r="B1988" s="181" t="s">
        <v>1566</v>
      </c>
      <c r="C1988" s="194" t="s">
        <v>1567</v>
      </c>
      <c r="D1988" s="182" t="s">
        <v>1557</v>
      </c>
      <c r="E1988" s="183">
        <v>1</v>
      </c>
      <c r="F1988" s="184"/>
      <c r="G1988" s="185">
        <f t="shared" si="0"/>
        <v>0</v>
      </c>
      <c r="H1988" s="158"/>
      <c r="I1988" s="157">
        <f t="shared" si="1"/>
        <v>0</v>
      </c>
      <c r="J1988" s="158"/>
      <c r="K1988" s="157">
        <f t="shared" si="2"/>
        <v>0</v>
      </c>
      <c r="L1988" s="157">
        <v>21</v>
      </c>
      <c r="M1988" s="157">
        <f t="shared" si="3"/>
        <v>0</v>
      </c>
      <c r="N1988" s="157">
        <v>0</v>
      </c>
      <c r="O1988" s="157">
        <f t="shared" si="4"/>
        <v>0</v>
      </c>
      <c r="P1988" s="157">
        <v>0</v>
      </c>
      <c r="Q1988" s="157">
        <f t="shared" si="5"/>
        <v>0</v>
      </c>
      <c r="R1988" s="157"/>
      <c r="S1988" s="157" t="s">
        <v>573</v>
      </c>
      <c r="T1988" s="157" t="s">
        <v>574</v>
      </c>
      <c r="U1988" s="157">
        <v>0</v>
      </c>
      <c r="V1988" s="157">
        <f t="shared" si="6"/>
        <v>0</v>
      </c>
      <c r="W1988" s="157"/>
      <c r="X1988" s="157" t="s">
        <v>1564</v>
      </c>
      <c r="Y1988" s="147"/>
      <c r="Z1988" s="147"/>
      <c r="AA1988" s="147"/>
      <c r="AB1988" s="147"/>
      <c r="AC1988" s="147"/>
      <c r="AD1988" s="147"/>
      <c r="AE1988" s="147"/>
      <c r="AF1988" s="147"/>
      <c r="AG1988" s="147" t="s">
        <v>1565</v>
      </c>
      <c r="AH1988" s="147"/>
      <c r="AI1988" s="147"/>
      <c r="AJ1988" s="147"/>
      <c r="AK1988" s="147"/>
      <c r="AL1988" s="147"/>
      <c r="AM1988" s="147"/>
      <c r="AN1988" s="147"/>
      <c r="AO1988" s="147"/>
      <c r="AP1988" s="147"/>
      <c r="AQ1988" s="147"/>
      <c r="AR1988" s="147"/>
      <c r="AS1988" s="147"/>
      <c r="AT1988" s="147"/>
      <c r="AU1988" s="147"/>
      <c r="AV1988" s="147"/>
      <c r="AW1988" s="147"/>
      <c r="AX1988" s="147"/>
      <c r="AY1988" s="147"/>
      <c r="AZ1988" s="147"/>
      <c r="BA1988" s="147"/>
      <c r="BB1988" s="147"/>
      <c r="BC1988" s="147"/>
      <c r="BD1988" s="147"/>
      <c r="BE1988" s="147"/>
      <c r="BF1988" s="147"/>
      <c r="BG1988" s="147"/>
      <c r="BH1988" s="147"/>
    </row>
    <row r="1989" spans="1:60" ht="20.399999999999999" outlineLevel="1" x14ac:dyDescent="0.25">
      <c r="A1989" s="180">
        <v>313</v>
      </c>
      <c r="B1989" s="181" t="s">
        <v>1568</v>
      </c>
      <c r="C1989" s="194" t="s">
        <v>1569</v>
      </c>
      <c r="D1989" s="182" t="s">
        <v>1557</v>
      </c>
      <c r="E1989" s="183">
        <v>1</v>
      </c>
      <c r="F1989" s="184"/>
      <c r="G1989" s="185">
        <f t="shared" si="0"/>
        <v>0</v>
      </c>
      <c r="H1989" s="158"/>
      <c r="I1989" s="157">
        <f t="shared" si="1"/>
        <v>0</v>
      </c>
      <c r="J1989" s="158"/>
      <c r="K1989" s="157">
        <f t="shared" si="2"/>
        <v>0</v>
      </c>
      <c r="L1989" s="157">
        <v>21</v>
      </c>
      <c r="M1989" s="157">
        <f t="shared" si="3"/>
        <v>0</v>
      </c>
      <c r="N1989" s="157">
        <v>0</v>
      </c>
      <c r="O1989" s="157">
        <f t="shared" si="4"/>
        <v>0</v>
      </c>
      <c r="P1989" s="157">
        <v>0</v>
      </c>
      <c r="Q1989" s="157">
        <f t="shared" si="5"/>
        <v>0</v>
      </c>
      <c r="R1989" s="157"/>
      <c r="S1989" s="157" t="s">
        <v>573</v>
      </c>
      <c r="T1989" s="157" t="s">
        <v>574</v>
      </c>
      <c r="U1989" s="157">
        <v>0</v>
      </c>
      <c r="V1989" s="157">
        <f t="shared" si="6"/>
        <v>0</v>
      </c>
      <c r="W1989" s="157"/>
      <c r="X1989" s="157" t="s">
        <v>1564</v>
      </c>
      <c r="Y1989" s="147"/>
      <c r="Z1989" s="147"/>
      <c r="AA1989" s="147"/>
      <c r="AB1989" s="147"/>
      <c r="AC1989" s="147"/>
      <c r="AD1989" s="147"/>
      <c r="AE1989" s="147"/>
      <c r="AF1989" s="147"/>
      <c r="AG1989" s="147" t="s">
        <v>1565</v>
      </c>
      <c r="AH1989" s="147"/>
      <c r="AI1989" s="147"/>
      <c r="AJ1989" s="147"/>
      <c r="AK1989" s="147"/>
      <c r="AL1989" s="147"/>
      <c r="AM1989" s="147"/>
      <c r="AN1989" s="147"/>
      <c r="AO1989" s="147"/>
      <c r="AP1989" s="147"/>
      <c r="AQ1989" s="147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</row>
    <row r="1990" spans="1:60" ht="20.399999999999999" outlineLevel="1" x14ac:dyDescent="0.25">
      <c r="A1990" s="180">
        <v>314</v>
      </c>
      <c r="B1990" s="181" t="s">
        <v>1570</v>
      </c>
      <c r="C1990" s="194" t="s">
        <v>1571</v>
      </c>
      <c r="D1990" s="182" t="s">
        <v>1557</v>
      </c>
      <c r="E1990" s="183">
        <v>1</v>
      </c>
      <c r="F1990" s="184"/>
      <c r="G1990" s="185">
        <f t="shared" si="0"/>
        <v>0</v>
      </c>
      <c r="H1990" s="158"/>
      <c r="I1990" s="157">
        <f t="shared" si="1"/>
        <v>0</v>
      </c>
      <c r="J1990" s="158"/>
      <c r="K1990" s="157">
        <f t="shared" si="2"/>
        <v>0</v>
      </c>
      <c r="L1990" s="157">
        <v>21</v>
      </c>
      <c r="M1990" s="157">
        <f t="shared" si="3"/>
        <v>0</v>
      </c>
      <c r="N1990" s="157">
        <v>0</v>
      </c>
      <c r="O1990" s="157">
        <f t="shared" si="4"/>
        <v>0</v>
      </c>
      <c r="P1990" s="157">
        <v>0</v>
      </c>
      <c r="Q1990" s="157">
        <f t="shared" si="5"/>
        <v>0</v>
      </c>
      <c r="R1990" s="157"/>
      <c r="S1990" s="157" t="s">
        <v>573</v>
      </c>
      <c r="T1990" s="157" t="s">
        <v>574</v>
      </c>
      <c r="U1990" s="157">
        <v>0</v>
      </c>
      <c r="V1990" s="157">
        <f t="shared" si="6"/>
        <v>0</v>
      </c>
      <c r="W1990" s="157"/>
      <c r="X1990" s="157" t="s">
        <v>1564</v>
      </c>
      <c r="Y1990" s="147"/>
      <c r="Z1990" s="147"/>
      <c r="AA1990" s="147"/>
      <c r="AB1990" s="147"/>
      <c r="AC1990" s="147"/>
      <c r="AD1990" s="147"/>
      <c r="AE1990" s="147"/>
      <c r="AF1990" s="147"/>
      <c r="AG1990" s="147" t="s">
        <v>1565</v>
      </c>
      <c r="AH1990" s="147"/>
      <c r="AI1990" s="147"/>
      <c r="AJ1990" s="147"/>
      <c r="AK1990" s="147"/>
      <c r="AL1990" s="147"/>
      <c r="AM1990" s="147"/>
      <c r="AN1990" s="147"/>
      <c r="AO1990" s="147"/>
      <c r="AP1990" s="147"/>
      <c r="AQ1990" s="147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</row>
    <row r="1991" spans="1:60" ht="20.399999999999999" outlineLevel="1" x14ac:dyDescent="0.25">
      <c r="A1991" s="180">
        <v>315</v>
      </c>
      <c r="B1991" s="181" t="s">
        <v>1572</v>
      </c>
      <c r="C1991" s="194" t="s">
        <v>1571</v>
      </c>
      <c r="D1991" s="182" t="s">
        <v>1557</v>
      </c>
      <c r="E1991" s="183">
        <v>1</v>
      </c>
      <c r="F1991" s="184"/>
      <c r="G1991" s="185">
        <f t="shared" si="0"/>
        <v>0</v>
      </c>
      <c r="H1991" s="158"/>
      <c r="I1991" s="157">
        <f t="shared" si="1"/>
        <v>0</v>
      </c>
      <c r="J1991" s="158"/>
      <c r="K1991" s="157">
        <f t="shared" si="2"/>
        <v>0</v>
      </c>
      <c r="L1991" s="157">
        <v>21</v>
      </c>
      <c r="M1991" s="157">
        <f t="shared" si="3"/>
        <v>0</v>
      </c>
      <c r="N1991" s="157">
        <v>0</v>
      </c>
      <c r="O1991" s="157">
        <f t="shared" si="4"/>
        <v>0</v>
      </c>
      <c r="P1991" s="157">
        <v>0</v>
      </c>
      <c r="Q1991" s="157">
        <f t="shared" si="5"/>
        <v>0</v>
      </c>
      <c r="R1991" s="157"/>
      <c r="S1991" s="157" t="s">
        <v>573</v>
      </c>
      <c r="T1991" s="157" t="s">
        <v>574</v>
      </c>
      <c r="U1991" s="157">
        <v>0</v>
      </c>
      <c r="V1991" s="157">
        <f t="shared" si="6"/>
        <v>0</v>
      </c>
      <c r="W1991" s="157"/>
      <c r="X1991" s="157" t="s">
        <v>1564</v>
      </c>
      <c r="Y1991" s="147"/>
      <c r="Z1991" s="147"/>
      <c r="AA1991" s="147"/>
      <c r="AB1991" s="147"/>
      <c r="AC1991" s="147"/>
      <c r="AD1991" s="147"/>
      <c r="AE1991" s="147"/>
      <c r="AF1991" s="147"/>
      <c r="AG1991" s="147" t="s">
        <v>1565</v>
      </c>
      <c r="AH1991" s="147"/>
      <c r="AI1991" s="147"/>
      <c r="AJ1991" s="147"/>
      <c r="AK1991" s="147"/>
      <c r="AL1991" s="147"/>
      <c r="AM1991" s="147"/>
      <c r="AN1991" s="147"/>
      <c r="AO1991" s="147"/>
      <c r="AP1991" s="147"/>
      <c r="AQ1991" s="147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</row>
    <row r="1992" spans="1:60" outlineLevel="1" x14ac:dyDescent="0.25">
      <c r="A1992" s="174">
        <v>316</v>
      </c>
      <c r="B1992" s="175" t="s">
        <v>1573</v>
      </c>
      <c r="C1992" s="189" t="s">
        <v>1574</v>
      </c>
      <c r="D1992" s="176" t="s">
        <v>239</v>
      </c>
      <c r="E1992" s="177">
        <v>9</v>
      </c>
      <c r="F1992" s="178"/>
      <c r="G1992" s="179">
        <f t="shared" si="0"/>
        <v>0</v>
      </c>
      <c r="H1992" s="158"/>
      <c r="I1992" s="157">
        <f t="shared" si="1"/>
        <v>0</v>
      </c>
      <c r="J1992" s="158"/>
      <c r="K1992" s="157">
        <f t="shared" si="2"/>
        <v>0</v>
      </c>
      <c r="L1992" s="157">
        <v>21</v>
      </c>
      <c r="M1992" s="157">
        <f t="shared" si="3"/>
        <v>0</v>
      </c>
      <c r="N1992" s="157">
        <v>7.5000000000000002E-4</v>
      </c>
      <c r="O1992" s="157">
        <f t="shared" si="4"/>
        <v>0.01</v>
      </c>
      <c r="P1992" s="157">
        <v>0</v>
      </c>
      <c r="Q1992" s="157">
        <f t="shared" si="5"/>
        <v>0</v>
      </c>
      <c r="R1992" s="157" t="s">
        <v>226</v>
      </c>
      <c r="S1992" s="157" t="s">
        <v>195</v>
      </c>
      <c r="T1992" s="157" t="s">
        <v>195</v>
      </c>
      <c r="U1992" s="157">
        <v>0</v>
      </c>
      <c r="V1992" s="157">
        <f t="shared" si="6"/>
        <v>0</v>
      </c>
      <c r="W1992" s="157"/>
      <c r="X1992" s="157" t="s">
        <v>227</v>
      </c>
      <c r="Y1992" s="147"/>
      <c r="Z1992" s="147"/>
      <c r="AA1992" s="147"/>
      <c r="AB1992" s="147"/>
      <c r="AC1992" s="147"/>
      <c r="AD1992" s="147"/>
      <c r="AE1992" s="147"/>
      <c r="AF1992" s="147"/>
      <c r="AG1992" s="147" t="s">
        <v>228</v>
      </c>
      <c r="AH1992" s="147"/>
      <c r="AI1992" s="147"/>
      <c r="AJ1992" s="147"/>
      <c r="AK1992" s="147"/>
      <c r="AL1992" s="147"/>
      <c r="AM1992" s="147"/>
      <c r="AN1992" s="147"/>
      <c r="AO1992" s="147"/>
      <c r="AP1992" s="147"/>
      <c r="AQ1992" s="147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</row>
    <row r="1993" spans="1:60" outlineLevel="1" x14ac:dyDescent="0.25">
      <c r="A1993" s="154"/>
      <c r="B1993" s="155"/>
      <c r="C1993" s="190" t="s">
        <v>1552</v>
      </c>
      <c r="D1993" s="159"/>
      <c r="E1993" s="160">
        <v>9</v>
      </c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57"/>
      <c r="Y1993" s="147"/>
      <c r="Z1993" s="147"/>
      <c r="AA1993" s="147"/>
      <c r="AB1993" s="147"/>
      <c r="AC1993" s="147"/>
      <c r="AD1993" s="147"/>
      <c r="AE1993" s="147"/>
      <c r="AF1993" s="147"/>
      <c r="AG1993" s="147" t="s">
        <v>199</v>
      </c>
      <c r="AH1993" s="147">
        <v>5</v>
      </c>
      <c r="AI1993" s="147"/>
      <c r="AJ1993" s="147"/>
      <c r="AK1993" s="147"/>
      <c r="AL1993" s="147"/>
      <c r="AM1993" s="147"/>
      <c r="AN1993" s="147"/>
      <c r="AO1993" s="147"/>
      <c r="AP1993" s="147"/>
      <c r="AQ1993" s="147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</row>
    <row r="1994" spans="1:60" outlineLevel="1" x14ac:dyDescent="0.25">
      <c r="A1994" s="174">
        <v>317</v>
      </c>
      <c r="B1994" s="175" t="s">
        <v>1575</v>
      </c>
      <c r="C1994" s="189" t="s">
        <v>1576</v>
      </c>
      <c r="D1994" s="176" t="s">
        <v>239</v>
      </c>
      <c r="E1994" s="177">
        <v>2</v>
      </c>
      <c r="F1994" s="178"/>
      <c r="G1994" s="179">
        <f>ROUND(E1994*F1994,2)</f>
        <v>0</v>
      </c>
      <c r="H1994" s="158"/>
      <c r="I1994" s="157">
        <f>ROUND(E1994*H1994,2)</f>
        <v>0</v>
      </c>
      <c r="J1994" s="158"/>
      <c r="K1994" s="157">
        <f>ROUND(E1994*J1994,2)</f>
        <v>0</v>
      </c>
      <c r="L1994" s="157">
        <v>21</v>
      </c>
      <c r="M1994" s="157">
        <f>G1994*(1+L1994/100)</f>
        <v>0</v>
      </c>
      <c r="N1994" s="157">
        <v>2.3900000000000002E-3</v>
      </c>
      <c r="O1994" s="157">
        <f>ROUND(E1994*N1994,2)</f>
        <v>0</v>
      </c>
      <c r="P1994" s="157">
        <v>0</v>
      </c>
      <c r="Q1994" s="157">
        <f>ROUND(E1994*P1994,2)</f>
        <v>0</v>
      </c>
      <c r="R1994" s="157" t="s">
        <v>226</v>
      </c>
      <c r="S1994" s="157" t="s">
        <v>195</v>
      </c>
      <c r="T1994" s="157" t="s">
        <v>574</v>
      </c>
      <c r="U1994" s="157">
        <v>0</v>
      </c>
      <c r="V1994" s="157">
        <f>ROUND(E1994*U1994,2)</f>
        <v>0</v>
      </c>
      <c r="W1994" s="157"/>
      <c r="X1994" s="157" t="s">
        <v>227</v>
      </c>
      <c r="Y1994" s="147"/>
      <c r="Z1994" s="147"/>
      <c r="AA1994" s="147"/>
      <c r="AB1994" s="147"/>
      <c r="AC1994" s="147"/>
      <c r="AD1994" s="147"/>
      <c r="AE1994" s="147"/>
      <c r="AF1994" s="147"/>
      <c r="AG1994" s="147" t="s">
        <v>228</v>
      </c>
      <c r="AH1994" s="147"/>
      <c r="AI1994" s="147"/>
      <c r="AJ1994" s="147"/>
      <c r="AK1994" s="147"/>
      <c r="AL1994" s="147"/>
      <c r="AM1994" s="147"/>
      <c r="AN1994" s="147"/>
      <c r="AO1994" s="147"/>
      <c r="AP1994" s="147"/>
      <c r="AQ1994" s="147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</row>
    <row r="1995" spans="1:60" outlineLevel="1" x14ac:dyDescent="0.25">
      <c r="A1995" s="154"/>
      <c r="B1995" s="155"/>
      <c r="C1995" s="190" t="s">
        <v>1577</v>
      </c>
      <c r="D1995" s="159"/>
      <c r="E1995" s="160">
        <v>2</v>
      </c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57"/>
      <c r="Y1995" s="147"/>
      <c r="Z1995" s="147"/>
      <c r="AA1995" s="147"/>
      <c r="AB1995" s="147"/>
      <c r="AC1995" s="147"/>
      <c r="AD1995" s="147"/>
      <c r="AE1995" s="147"/>
      <c r="AF1995" s="147"/>
      <c r="AG1995" s="147" t="s">
        <v>199</v>
      </c>
      <c r="AH1995" s="147">
        <v>5</v>
      </c>
      <c r="AI1995" s="147"/>
      <c r="AJ1995" s="147"/>
      <c r="AK1995" s="147"/>
      <c r="AL1995" s="147"/>
      <c r="AM1995" s="147"/>
      <c r="AN1995" s="147"/>
      <c r="AO1995" s="147"/>
      <c r="AP1995" s="147"/>
      <c r="AQ1995" s="147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</row>
    <row r="1996" spans="1:60" ht="20.399999999999999" outlineLevel="1" x14ac:dyDescent="0.25">
      <c r="A1996" s="174">
        <v>318</v>
      </c>
      <c r="B1996" s="175" t="s">
        <v>1578</v>
      </c>
      <c r="C1996" s="189" t="s">
        <v>1579</v>
      </c>
      <c r="D1996" s="176" t="s">
        <v>239</v>
      </c>
      <c r="E1996" s="177">
        <v>9</v>
      </c>
      <c r="F1996" s="178"/>
      <c r="G1996" s="179">
        <f>ROUND(E1996*F1996,2)</f>
        <v>0</v>
      </c>
      <c r="H1996" s="158"/>
      <c r="I1996" s="157">
        <f>ROUND(E1996*H1996,2)</f>
        <v>0</v>
      </c>
      <c r="J1996" s="158"/>
      <c r="K1996" s="157">
        <f>ROUND(E1996*J1996,2)</f>
        <v>0</v>
      </c>
      <c r="L1996" s="157">
        <v>21</v>
      </c>
      <c r="M1996" s="157">
        <f>G1996*(1+L1996/100)</f>
        <v>0</v>
      </c>
      <c r="N1996" s="157">
        <v>4.4999999999999999E-4</v>
      </c>
      <c r="O1996" s="157">
        <f>ROUND(E1996*N1996,2)</f>
        <v>0</v>
      </c>
      <c r="P1996" s="157">
        <v>0</v>
      </c>
      <c r="Q1996" s="157">
        <f>ROUND(E1996*P1996,2)</f>
        <v>0</v>
      </c>
      <c r="R1996" s="157" t="s">
        <v>226</v>
      </c>
      <c r="S1996" s="157" t="s">
        <v>195</v>
      </c>
      <c r="T1996" s="157" t="s">
        <v>574</v>
      </c>
      <c r="U1996" s="157">
        <v>0</v>
      </c>
      <c r="V1996" s="157">
        <f>ROUND(E1996*U1996,2)</f>
        <v>0</v>
      </c>
      <c r="W1996" s="157"/>
      <c r="X1996" s="157" t="s">
        <v>227</v>
      </c>
      <c r="Y1996" s="147"/>
      <c r="Z1996" s="147"/>
      <c r="AA1996" s="147"/>
      <c r="AB1996" s="147"/>
      <c r="AC1996" s="147"/>
      <c r="AD1996" s="147"/>
      <c r="AE1996" s="147"/>
      <c r="AF1996" s="147"/>
      <c r="AG1996" s="147" t="s">
        <v>228</v>
      </c>
      <c r="AH1996" s="147"/>
      <c r="AI1996" s="147"/>
      <c r="AJ1996" s="147"/>
      <c r="AK1996" s="147"/>
      <c r="AL1996" s="147"/>
      <c r="AM1996" s="147"/>
      <c r="AN1996" s="147"/>
      <c r="AO1996" s="147"/>
      <c r="AP1996" s="147"/>
      <c r="AQ1996" s="147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</row>
    <row r="1997" spans="1:60" outlineLevel="1" x14ac:dyDescent="0.25">
      <c r="A1997" s="154"/>
      <c r="B1997" s="155"/>
      <c r="C1997" s="190" t="s">
        <v>1552</v>
      </c>
      <c r="D1997" s="159"/>
      <c r="E1997" s="160">
        <v>9</v>
      </c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7"/>
      <c r="U1997" s="157"/>
      <c r="V1997" s="157"/>
      <c r="W1997" s="157"/>
      <c r="X1997" s="157"/>
      <c r="Y1997" s="147"/>
      <c r="Z1997" s="147"/>
      <c r="AA1997" s="147"/>
      <c r="AB1997" s="147"/>
      <c r="AC1997" s="147"/>
      <c r="AD1997" s="147"/>
      <c r="AE1997" s="147"/>
      <c r="AF1997" s="147"/>
      <c r="AG1997" s="147" t="s">
        <v>199</v>
      </c>
      <c r="AH1997" s="147">
        <v>5</v>
      </c>
      <c r="AI1997" s="147"/>
      <c r="AJ1997" s="147"/>
      <c r="AK1997" s="147"/>
      <c r="AL1997" s="147"/>
      <c r="AM1997" s="147"/>
      <c r="AN1997" s="147"/>
      <c r="AO1997" s="147"/>
      <c r="AP1997" s="147"/>
      <c r="AQ1997" s="147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</row>
    <row r="1998" spans="1:60" ht="20.399999999999999" outlineLevel="1" x14ac:dyDescent="0.25">
      <c r="A1998" s="174">
        <v>319</v>
      </c>
      <c r="B1998" s="175" t="s">
        <v>1580</v>
      </c>
      <c r="C1998" s="189" t="s">
        <v>1581</v>
      </c>
      <c r="D1998" s="176" t="s">
        <v>239</v>
      </c>
      <c r="E1998" s="177">
        <v>5</v>
      </c>
      <c r="F1998" s="178"/>
      <c r="G1998" s="179">
        <f>ROUND(E1998*F1998,2)</f>
        <v>0</v>
      </c>
      <c r="H1998" s="158"/>
      <c r="I1998" s="157">
        <f>ROUND(E1998*H1998,2)</f>
        <v>0</v>
      </c>
      <c r="J1998" s="158"/>
      <c r="K1998" s="157">
        <f>ROUND(E1998*J1998,2)</f>
        <v>0</v>
      </c>
      <c r="L1998" s="157">
        <v>21</v>
      </c>
      <c r="M1998" s="157">
        <f>G1998*(1+L1998/100)</f>
        <v>0</v>
      </c>
      <c r="N1998" s="157">
        <v>1.7000000000000001E-2</v>
      </c>
      <c r="O1998" s="157">
        <f>ROUND(E1998*N1998,2)</f>
        <v>0.09</v>
      </c>
      <c r="P1998" s="157">
        <v>0</v>
      </c>
      <c r="Q1998" s="157">
        <f>ROUND(E1998*P1998,2)</f>
        <v>0</v>
      </c>
      <c r="R1998" s="157" t="s">
        <v>226</v>
      </c>
      <c r="S1998" s="157" t="s">
        <v>195</v>
      </c>
      <c r="T1998" s="157" t="s">
        <v>195</v>
      </c>
      <c r="U1998" s="157">
        <v>0</v>
      </c>
      <c r="V1998" s="157">
        <f>ROUND(E1998*U1998,2)</f>
        <v>0</v>
      </c>
      <c r="W1998" s="157"/>
      <c r="X1998" s="157" t="s">
        <v>227</v>
      </c>
      <c r="Y1998" s="147"/>
      <c r="Z1998" s="147"/>
      <c r="AA1998" s="147"/>
      <c r="AB1998" s="147"/>
      <c r="AC1998" s="147"/>
      <c r="AD1998" s="147"/>
      <c r="AE1998" s="147"/>
      <c r="AF1998" s="147"/>
      <c r="AG1998" s="147" t="s">
        <v>228</v>
      </c>
      <c r="AH1998" s="147"/>
      <c r="AI1998" s="147"/>
      <c r="AJ1998" s="147"/>
      <c r="AK1998" s="147"/>
      <c r="AL1998" s="147"/>
      <c r="AM1998" s="147"/>
      <c r="AN1998" s="147"/>
      <c r="AO1998" s="147"/>
      <c r="AP1998" s="147"/>
      <c r="AQ1998" s="147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</row>
    <row r="1999" spans="1:60" ht="20.399999999999999" outlineLevel="1" x14ac:dyDescent="0.25">
      <c r="A1999" s="154"/>
      <c r="B1999" s="155"/>
      <c r="C1999" s="190" t="s">
        <v>930</v>
      </c>
      <c r="D1999" s="159"/>
      <c r="E1999" s="160">
        <v>1</v>
      </c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7"/>
      <c r="U1999" s="157"/>
      <c r="V1999" s="157"/>
      <c r="W1999" s="157"/>
      <c r="X1999" s="157"/>
      <c r="Y1999" s="147"/>
      <c r="Z1999" s="147"/>
      <c r="AA1999" s="147"/>
      <c r="AB1999" s="147"/>
      <c r="AC1999" s="147"/>
      <c r="AD1999" s="147"/>
      <c r="AE1999" s="147"/>
      <c r="AF1999" s="147"/>
      <c r="AG1999" s="147" t="s">
        <v>199</v>
      </c>
      <c r="AH1999" s="147">
        <v>0</v>
      </c>
      <c r="AI1999" s="147"/>
      <c r="AJ1999" s="147"/>
      <c r="AK1999" s="147"/>
      <c r="AL1999" s="147"/>
      <c r="AM1999" s="147"/>
      <c r="AN1999" s="147"/>
      <c r="AO1999" s="147"/>
      <c r="AP1999" s="147"/>
      <c r="AQ1999" s="147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</row>
    <row r="2000" spans="1:60" ht="20.399999999999999" outlineLevel="1" x14ac:dyDescent="0.25">
      <c r="A2000" s="154"/>
      <c r="B2000" s="155"/>
      <c r="C2000" s="190" t="s">
        <v>931</v>
      </c>
      <c r="D2000" s="159"/>
      <c r="E2000" s="160">
        <v>1</v>
      </c>
      <c r="F2000" s="157"/>
      <c r="G2000" s="157"/>
      <c r="H2000" s="157"/>
      <c r="I2000" s="157"/>
      <c r="J2000" s="157"/>
      <c r="K2000" s="157"/>
      <c r="L2000" s="157"/>
      <c r="M2000" s="157"/>
      <c r="N2000" s="157"/>
      <c r="O2000" s="157"/>
      <c r="P2000" s="157"/>
      <c r="Q2000" s="157"/>
      <c r="R2000" s="157"/>
      <c r="S2000" s="157"/>
      <c r="T2000" s="157"/>
      <c r="U2000" s="157"/>
      <c r="V2000" s="157"/>
      <c r="W2000" s="157"/>
      <c r="X2000" s="157"/>
      <c r="Y2000" s="147"/>
      <c r="Z2000" s="147"/>
      <c r="AA2000" s="147"/>
      <c r="AB2000" s="147"/>
      <c r="AC2000" s="147"/>
      <c r="AD2000" s="147"/>
      <c r="AE2000" s="147"/>
      <c r="AF2000" s="147"/>
      <c r="AG2000" s="147" t="s">
        <v>199</v>
      </c>
      <c r="AH2000" s="147">
        <v>0</v>
      </c>
      <c r="AI2000" s="147"/>
      <c r="AJ2000" s="147"/>
      <c r="AK2000" s="147"/>
      <c r="AL2000" s="147"/>
      <c r="AM2000" s="147"/>
      <c r="AN2000" s="147"/>
      <c r="AO2000" s="147"/>
      <c r="AP2000" s="147"/>
      <c r="AQ2000" s="147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</row>
    <row r="2001" spans="1:60" ht="20.399999999999999" outlineLevel="1" x14ac:dyDescent="0.25">
      <c r="A2001" s="154"/>
      <c r="B2001" s="155"/>
      <c r="C2001" s="190" t="s">
        <v>932</v>
      </c>
      <c r="D2001" s="159"/>
      <c r="E2001" s="160">
        <v>1</v>
      </c>
      <c r="F2001" s="157"/>
      <c r="G2001" s="157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7"/>
      <c r="U2001" s="157"/>
      <c r="V2001" s="157"/>
      <c r="W2001" s="157"/>
      <c r="X2001" s="157"/>
      <c r="Y2001" s="147"/>
      <c r="Z2001" s="147"/>
      <c r="AA2001" s="147"/>
      <c r="AB2001" s="147"/>
      <c r="AC2001" s="147"/>
      <c r="AD2001" s="147"/>
      <c r="AE2001" s="147"/>
      <c r="AF2001" s="147"/>
      <c r="AG2001" s="147" t="s">
        <v>199</v>
      </c>
      <c r="AH2001" s="147">
        <v>0</v>
      </c>
      <c r="AI2001" s="147"/>
      <c r="AJ2001" s="147"/>
      <c r="AK2001" s="147"/>
      <c r="AL2001" s="147"/>
      <c r="AM2001" s="147"/>
      <c r="AN2001" s="147"/>
      <c r="AO2001" s="147"/>
      <c r="AP2001" s="147"/>
      <c r="AQ2001" s="147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</row>
    <row r="2002" spans="1:60" ht="20.399999999999999" outlineLevel="1" x14ac:dyDescent="0.25">
      <c r="A2002" s="154"/>
      <c r="B2002" s="155"/>
      <c r="C2002" s="190" t="s">
        <v>933</v>
      </c>
      <c r="D2002" s="159"/>
      <c r="E2002" s="160">
        <v>1</v>
      </c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57"/>
      <c r="Y2002" s="147"/>
      <c r="Z2002" s="147"/>
      <c r="AA2002" s="147"/>
      <c r="AB2002" s="147"/>
      <c r="AC2002" s="147"/>
      <c r="AD2002" s="147"/>
      <c r="AE2002" s="147"/>
      <c r="AF2002" s="147"/>
      <c r="AG2002" s="147" t="s">
        <v>199</v>
      </c>
      <c r="AH2002" s="147">
        <v>0</v>
      </c>
      <c r="AI2002" s="147"/>
      <c r="AJ2002" s="147"/>
      <c r="AK2002" s="147"/>
      <c r="AL2002" s="147"/>
      <c r="AM2002" s="147"/>
      <c r="AN2002" s="147"/>
      <c r="AO2002" s="147"/>
      <c r="AP2002" s="147"/>
      <c r="AQ2002" s="147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</row>
    <row r="2003" spans="1:60" ht="20.399999999999999" outlineLevel="1" x14ac:dyDescent="0.25">
      <c r="A2003" s="154"/>
      <c r="B2003" s="155"/>
      <c r="C2003" s="190" t="s">
        <v>934</v>
      </c>
      <c r="D2003" s="159"/>
      <c r="E2003" s="160">
        <v>1</v>
      </c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7"/>
      <c r="U2003" s="157"/>
      <c r="V2003" s="157"/>
      <c r="W2003" s="157"/>
      <c r="X2003" s="157"/>
      <c r="Y2003" s="147"/>
      <c r="Z2003" s="147"/>
      <c r="AA2003" s="147"/>
      <c r="AB2003" s="147"/>
      <c r="AC2003" s="147"/>
      <c r="AD2003" s="147"/>
      <c r="AE2003" s="147"/>
      <c r="AF2003" s="147"/>
      <c r="AG2003" s="147" t="s">
        <v>199</v>
      </c>
      <c r="AH2003" s="147">
        <v>0</v>
      </c>
      <c r="AI2003" s="147"/>
      <c r="AJ2003" s="147"/>
      <c r="AK2003" s="147"/>
      <c r="AL2003" s="147"/>
      <c r="AM2003" s="147"/>
      <c r="AN2003" s="147"/>
      <c r="AO2003" s="147"/>
      <c r="AP2003" s="147"/>
      <c r="AQ2003" s="147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</row>
    <row r="2004" spans="1:60" ht="20.399999999999999" outlineLevel="1" x14ac:dyDescent="0.25">
      <c r="A2004" s="174">
        <v>320</v>
      </c>
      <c r="B2004" s="175" t="s">
        <v>1582</v>
      </c>
      <c r="C2004" s="189" t="s">
        <v>1583</v>
      </c>
      <c r="D2004" s="176" t="s">
        <v>239</v>
      </c>
      <c r="E2004" s="177">
        <v>3</v>
      </c>
      <c r="F2004" s="178"/>
      <c r="G2004" s="179">
        <f>ROUND(E2004*F2004,2)</f>
        <v>0</v>
      </c>
      <c r="H2004" s="158"/>
      <c r="I2004" s="157">
        <f>ROUND(E2004*H2004,2)</f>
        <v>0</v>
      </c>
      <c r="J2004" s="158"/>
      <c r="K2004" s="157">
        <f>ROUND(E2004*J2004,2)</f>
        <v>0</v>
      </c>
      <c r="L2004" s="157">
        <v>21</v>
      </c>
      <c r="M2004" s="157">
        <f>G2004*(1+L2004/100)</f>
        <v>0</v>
      </c>
      <c r="N2004" s="157">
        <v>1.9E-2</v>
      </c>
      <c r="O2004" s="157">
        <f>ROUND(E2004*N2004,2)</f>
        <v>0.06</v>
      </c>
      <c r="P2004" s="157">
        <v>0</v>
      </c>
      <c r="Q2004" s="157">
        <f>ROUND(E2004*P2004,2)</f>
        <v>0</v>
      </c>
      <c r="R2004" s="157" t="s">
        <v>226</v>
      </c>
      <c r="S2004" s="157" t="s">
        <v>195</v>
      </c>
      <c r="T2004" s="157" t="s">
        <v>195</v>
      </c>
      <c r="U2004" s="157">
        <v>0</v>
      </c>
      <c r="V2004" s="157">
        <f>ROUND(E2004*U2004,2)</f>
        <v>0</v>
      </c>
      <c r="W2004" s="157"/>
      <c r="X2004" s="157" t="s">
        <v>227</v>
      </c>
      <c r="Y2004" s="147"/>
      <c r="Z2004" s="147"/>
      <c r="AA2004" s="147"/>
      <c r="AB2004" s="147"/>
      <c r="AC2004" s="147"/>
      <c r="AD2004" s="147"/>
      <c r="AE2004" s="147"/>
      <c r="AF2004" s="147"/>
      <c r="AG2004" s="147" t="s">
        <v>228</v>
      </c>
      <c r="AH2004" s="147"/>
      <c r="AI2004" s="147"/>
      <c r="AJ2004" s="147"/>
      <c r="AK2004" s="147"/>
      <c r="AL2004" s="147"/>
      <c r="AM2004" s="147"/>
      <c r="AN2004" s="147"/>
      <c r="AO2004" s="147"/>
      <c r="AP2004" s="147"/>
      <c r="AQ2004" s="147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</row>
    <row r="2005" spans="1:60" ht="20.399999999999999" outlineLevel="1" x14ac:dyDescent="0.25">
      <c r="A2005" s="154"/>
      <c r="B2005" s="155"/>
      <c r="C2005" s="190" t="s">
        <v>937</v>
      </c>
      <c r="D2005" s="159"/>
      <c r="E2005" s="160">
        <v>1</v>
      </c>
      <c r="F2005" s="157"/>
      <c r="G2005" s="157"/>
      <c r="H2005" s="157"/>
      <c r="I2005" s="157"/>
      <c r="J2005" s="157"/>
      <c r="K2005" s="157"/>
      <c r="L2005" s="157"/>
      <c r="M2005" s="157"/>
      <c r="N2005" s="157"/>
      <c r="O2005" s="157"/>
      <c r="P2005" s="157"/>
      <c r="Q2005" s="157"/>
      <c r="R2005" s="157"/>
      <c r="S2005" s="157"/>
      <c r="T2005" s="157"/>
      <c r="U2005" s="157"/>
      <c r="V2005" s="157"/>
      <c r="W2005" s="157"/>
      <c r="X2005" s="157"/>
      <c r="Y2005" s="147"/>
      <c r="Z2005" s="147"/>
      <c r="AA2005" s="147"/>
      <c r="AB2005" s="147"/>
      <c r="AC2005" s="147"/>
      <c r="AD2005" s="147"/>
      <c r="AE2005" s="147"/>
      <c r="AF2005" s="147"/>
      <c r="AG2005" s="147" t="s">
        <v>199</v>
      </c>
      <c r="AH2005" s="147">
        <v>0</v>
      </c>
      <c r="AI2005" s="147"/>
      <c r="AJ2005" s="147"/>
      <c r="AK2005" s="147"/>
      <c r="AL2005" s="147"/>
      <c r="AM2005" s="147"/>
      <c r="AN2005" s="147"/>
      <c r="AO2005" s="147"/>
      <c r="AP2005" s="147"/>
      <c r="AQ2005" s="147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</row>
    <row r="2006" spans="1:60" ht="20.399999999999999" outlineLevel="1" x14ac:dyDescent="0.25">
      <c r="A2006" s="154"/>
      <c r="B2006" s="155"/>
      <c r="C2006" s="190" t="s">
        <v>938</v>
      </c>
      <c r="D2006" s="159"/>
      <c r="E2006" s="160">
        <v>1</v>
      </c>
      <c r="F2006" s="157"/>
      <c r="G2006" s="157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7"/>
      <c r="U2006" s="157"/>
      <c r="V2006" s="157"/>
      <c r="W2006" s="157"/>
      <c r="X2006" s="157"/>
      <c r="Y2006" s="147"/>
      <c r="Z2006" s="147"/>
      <c r="AA2006" s="147"/>
      <c r="AB2006" s="147"/>
      <c r="AC2006" s="147"/>
      <c r="AD2006" s="147"/>
      <c r="AE2006" s="147"/>
      <c r="AF2006" s="147"/>
      <c r="AG2006" s="147" t="s">
        <v>199</v>
      </c>
      <c r="AH2006" s="147">
        <v>0</v>
      </c>
      <c r="AI2006" s="147"/>
      <c r="AJ2006" s="147"/>
      <c r="AK2006" s="147"/>
      <c r="AL2006" s="147"/>
      <c r="AM2006" s="147"/>
      <c r="AN2006" s="147"/>
      <c r="AO2006" s="147"/>
      <c r="AP2006" s="147"/>
      <c r="AQ2006" s="147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</row>
    <row r="2007" spans="1:60" ht="20.399999999999999" outlineLevel="1" x14ac:dyDescent="0.25">
      <c r="A2007" s="154"/>
      <c r="B2007" s="155"/>
      <c r="C2007" s="190" t="s">
        <v>939</v>
      </c>
      <c r="D2007" s="159"/>
      <c r="E2007" s="160">
        <v>1</v>
      </c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7"/>
      <c r="U2007" s="157"/>
      <c r="V2007" s="157"/>
      <c r="W2007" s="157"/>
      <c r="X2007" s="157"/>
      <c r="Y2007" s="147"/>
      <c r="Z2007" s="147"/>
      <c r="AA2007" s="147"/>
      <c r="AB2007" s="147"/>
      <c r="AC2007" s="147"/>
      <c r="AD2007" s="147"/>
      <c r="AE2007" s="147"/>
      <c r="AF2007" s="147"/>
      <c r="AG2007" s="147" t="s">
        <v>199</v>
      </c>
      <c r="AH2007" s="147">
        <v>0</v>
      </c>
      <c r="AI2007" s="147"/>
      <c r="AJ2007" s="147"/>
      <c r="AK2007" s="147"/>
      <c r="AL2007" s="147"/>
      <c r="AM2007" s="147"/>
      <c r="AN2007" s="147"/>
      <c r="AO2007" s="147"/>
      <c r="AP2007" s="147"/>
      <c r="AQ2007" s="147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</row>
    <row r="2008" spans="1:60" ht="20.399999999999999" outlineLevel="1" x14ac:dyDescent="0.25">
      <c r="A2008" s="174">
        <v>321</v>
      </c>
      <c r="B2008" s="175" t="s">
        <v>1584</v>
      </c>
      <c r="C2008" s="189" t="s">
        <v>1585</v>
      </c>
      <c r="D2008" s="176" t="s">
        <v>239</v>
      </c>
      <c r="E2008" s="177">
        <v>1</v>
      </c>
      <c r="F2008" s="178"/>
      <c r="G2008" s="179">
        <f>ROUND(E2008*F2008,2)</f>
        <v>0</v>
      </c>
      <c r="H2008" s="158"/>
      <c r="I2008" s="157">
        <f>ROUND(E2008*H2008,2)</f>
        <v>0</v>
      </c>
      <c r="J2008" s="158"/>
      <c r="K2008" s="157">
        <f>ROUND(E2008*J2008,2)</f>
        <v>0</v>
      </c>
      <c r="L2008" s="157">
        <v>21</v>
      </c>
      <c r="M2008" s="157">
        <f>G2008*(1+L2008/100)</f>
        <v>0</v>
      </c>
      <c r="N2008" s="157">
        <v>2.1000000000000001E-2</v>
      </c>
      <c r="O2008" s="157">
        <f>ROUND(E2008*N2008,2)</f>
        <v>0.02</v>
      </c>
      <c r="P2008" s="157">
        <v>0</v>
      </c>
      <c r="Q2008" s="157">
        <f>ROUND(E2008*P2008,2)</f>
        <v>0</v>
      </c>
      <c r="R2008" s="157" t="s">
        <v>226</v>
      </c>
      <c r="S2008" s="157" t="s">
        <v>195</v>
      </c>
      <c r="T2008" s="157" t="s">
        <v>195</v>
      </c>
      <c r="U2008" s="157">
        <v>0</v>
      </c>
      <c r="V2008" s="157">
        <f>ROUND(E2008*U2008,2)</f>
        <v>0</v>
      </c>
      <c r="W2008" s="157"/>
      <c r="X2008" s="157" t="s">
        <v>227</v>
      </c>
      <c r="Y2008" s="147"/>
      <c r="Z2008" s="147"/>
      <c r="AA2008" s="147"/>
      <c r="AB2008" s="147"/>
      <c r="AC2008" s="147"/>
      <c r="AD2008" s="147"/>
      <c r="AE2008" s="147"/>
      <c r="AF2008" s="147"/>
      <c r="AG2008" s="147" t="s">
        <v>228</v>
      </c>
      <c r="AH2008" s="147"/>
      <c r="AI2008" s="147"/>
      <c r="AJ2008" s="147"/>
      <c r="AK2008" s="147"/>
      <c r="AL2008" s="147"/>
      <c r="AM2008" s="147"/>
      <c r="AN2008" s="147"/>
      <c r="AO2008" s="147"/>
      <c r="AP2008" s="147"/>
      <c r="AQ2008" s="147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</row>
    <row r="2009" spans="1:60" ht="20.399999999999999" outlineLevel="1" x14ac:dyDescent="0.25">
      <c r="A2009" s="154"/>
      <c r="B2009" s="155"/>
      <c r="C2009" s="190" t="s">
        <v>942</v>
      </c>
      <c r="D2009" s="159"/>
      <c r="E2009" s="160">
        <v>1</v>
      </c>
      <c r="F2009" s="157"/>
      <c r="G2009" s="157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57"/>
      <c r="Y2009" s="147"/>
      <c r="Z2009" s="147"/>
      <c r="AA2009" s="147"/>
      <c r="AB2009" s="147"/>
      <c r="AC2009" s="147"/>
      <c r="AD2009" s="147"/>
      <c r="AE2009" s="147"/>
      <c r="AF2009" s="147"/>
      <c r="AG2009" s="147" t="s">
        <v>199</v>
      </c>
      <c r="AH2009" s="147">
        <v>0</v>
      </c>
      <c r="AI2009" s="147"/>
      <c r="AJ2009" s="147"/>
      <c r="AK2009" s="147"/>
      <c r="AL2009" s="147"/>
      <c r="AM2009" s="147"/>
      <c r="AN2009" s="147"/>
      <c r="AO2009" s="147"/>
      <c r="AP2009" s="147"/>
      <c r="AQ2009" s="147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</row>
    <row r="2010" spans="1:60" outlineLevel="1" x14ac:dyDescent="0.25">
      <c r="A2010" s="174">
        <v>322</v>
      </c>
      <c r="B2010" s="175" t="s">
        <v>1586</v>
      </c>
      <c r="C2010" s="189" t="s">
        <v>1587</v>
      </c>
      <c r="D2010" s="176" t="s">
        <v>1557</v>
      </c>
      <c r="E2010" s="177">
        <v>1</v>
      </c>
      <c r="F2010" s="178"/>
      <c r="G2010" s="179">
        <f>ROUND(E2010*F2010,2)</f>
        <v>0</v>
      </c>
      <c r="H2010" s="158"/>
      <c r="I2010" s="157">
        <f>ROUND(E2010*H2010,2)</f>
        <v>0</v>
      </c>
      <c r="J2010" s="158"/>
      <c r="K2010" s="157">
        <f>ROUND(E2010*J2010,2)</f>
        <v>0</v>
      </c>
      <c r="L2010" s="157">
        <v>21</v>
      </c>
      <c r="M2010" s="157">
        <f>G2010*(1+L2010/100)</f>
        <v>0</v>
      </c>
      <c r="N2010" s="157">
        <v>0</v>
      </c>
      <c r="O2010" s="157">
        <f>ROUND(E2010*N2010,2)</f>
        <v>0</v>
      </c>
      <c r="P2010" s="157">
        <v>0</v>
      </c>
      <c r="Q2010" s="157">
        <f>ROUND(E2010*P2010,2)</f>
        <v>0</v>
      </c>
      <c r="R2010" s="157"/>
      <c r="S2010" s="157" t="s">
        <v>573</v>
      </c>
      <c r="T2010" s="157" t="s">
        <v>574</v>
      </c>
      <c r="U2010" s="157">
        <v>0</v>
      </c>
      <c r="V2010" s="157">
        <f>ROUND(E2010*U2010,2)</f>
        <v>0</v>
      </c>
      <c r="W2010" s="157"/>
      <c r="X2010" s="157" t="s">
        <v>227</v>
      </c>
      <c r="Y2010" s="147"/>
      <c r="Z2010" s="147"/>
      <c r="AA2010" s="147"/>
      <c r="AB2010" s="147"/>
      <c r="AC2010" s="147"/>
      <c r="AD2010" s="147"/>
      <c r="AE2010" s="147"/>
      <c r="AF2010" s="147"/>
      <c r="AG2010" s="147" t="s">
        <v>228</v>
      </c>
      <c r="AH2010" s="147"/>
      <c r="AI2010" s="147"/>
      <c r="AJ2010" s="147"/>
      <c r="AK2010" s="147"/>
      <c r="AL2010" s="147"/>
      <c r="AM2010" s="147"/>
      <c r="AN2010" s="147"/>
      <c r="AO2010" s="147"/>
      <c r="AP2010" s="147"/>
      <c r="AQ2010" s="147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</row>
    <row r="2011" spans="1:60" outlineLevel="1" x14ac:dyDescent="0.25">
      <c r="A2011" s="154"/>
      <c r="B2011" s="155"/>
      <c r="C2011" s="190" t="s">
        <v>1588</v>
      </c>
      <c r="D2011" s="159"/>
      <c r="E2011" s="160">
        <v>1</v>
      </c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57"/>
      <c r="Y2011" s="147"/>
      <c r="Z2011" s="147"/>
      <c r="AA2011" s="147"/>
      <c r="AB2011" s="147"/>
      <c r="AC2011" s="147"/>
      <c r="AD2011" s="147"/>
      <c r="AE2011" s="147"/>
      <c r="AF2011" s="147"/>
      <c r="AG2011" s="147" t="s">
        <v>199</v>
      </c>
      <c r="AH2011" s="147">
        <v>0</v>
      </c>
      <c r="AI2011" s="147"/>
      <c r="AJ2011" s="147"/>
      <c r="AK2011" s="147"/>
      <c r="AL2011" s="147"/>
      <c r="AM2011" s="147"/>
      <c r="AN2011" s="147"/>
      <c r="AO2011" s="147"/>
      <c r="AP2011" s="147"/>
      <c r="AQ2011" s="147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</row>
    <row r="2012" spans="1:60" outlineLevel="1" x14ac:dyDescent="0.25">
      <c r="A2012" s="174">
        <v>323</v>
      </c>
      <c r="B2012" s="175" t="s">
        <v>1589</v>
      </c>
      <c r="C2012" s="189" t="s">
        <v>1590</v>
      </c>
      <c r="D2012" s="176" t="s">
        <v>1591</v>
      </c>
      <c r="E2012" s="177">
        <v>1</v>
      </c>
      <c r="F2012" s="178"/>
      <c r="G2012" s="179">
        <f>ROUND(E2012*F2012,2)</f>
        <v>0</v>
      </c>
      <c r="H2012" s="158"/>
      <c r="I2012" s="157">
        <f>ROUND(E2012*H2012,2)</f>
        <v>0</v>
      </c>
      <c r="J2012" s="158"/>
      <c r="K2012" s="157">
        <f>ROUND(E2012*J2012,2)</f>
        <v>0</v>
      </c>
      <c r="L2012" s="157">
        <v>21</v>
      </c>
      <c r="M2012" s="157">
        <f>G2012*(1+L2012/100)</f>
        <v>0</v>
      </c>
      <c r="N2012" s="157">
        <v>0</v>
      </c>
      <c r="O2012" s="157">
        <f>ROUND(E2012*N2012,2)</f>
        <v>0</v>
      </c>
      <c r="P2012" s="157">
        <v>0</v>
      </c>
      <c r="Q2012" s="157">
        <f>ROUND(E2012*P2012,2)</f>
        <v>0</v>
      </c>
      <c r="R2012" s="157"/>
      <c r="S2012" s="157" t="s">
        <v>573</v>
      </c>
      <c r="T2012" s="157" t="s">
        <v>574</v>
      </c>
      <c r="U2012" s="157">
        <v>0</v>
      </c>
      <c r="V2012" s="157">
        <f>ROUND(E2012*U2012,2)</f>
        <v>0</v>
      </c>
      <c r="W2012" s="157"/>
      <c r="X2012" s="157" t="s">
        <v>227</v>
      </c>
      <c r="Y2012" s="147"/>
      <c r="Z2012" s="147"/>
      <c r="AA2012" s="147"/>
      <c r="AB2012" s="147"/>
      <c r="AC2012" s="147"/>
      <c r="AD2012" s="147"/>
      <c r="AE2012" s="147"/>
      <c r="AF2012" s="147"/>
      <c r="AG2012" s="147" t="s">
        <v>228</v>
      </c>
      <c r="AH2012" s="147"/>
      <c r="AI2012" s="147"/>
      <c r="AJ2012" s="147"/>
      <c r="AK2012" s="147"/>
      <c r="AL2012" s="147"/>
      <c r="AM2012" s="147"/>
      <c r="AN2012" s="147"/>
      <c r="AO2012" s="147"/>
      <c r="AP2012" s="147"/>
      <c r="AQ2012" s="147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</row>
    <row r="2013" spans="1:60" outlineLevel="1" x14ac:dyDescent="0.25">
      <c r="A2013" s="154"/>
      <c r="B2013" s="155"/>
      <c r="C2013" s="190" t="s">
        <v>1592</v>
      </c>
      <c r="D2013" s="159"/>
      <c r="E2013" s="160">
        <v>1</v>
      </c>
      <c r="F2013" s="157"/>
      <c r="G2013" s="157"/>
      <c r="H2013" s="157"/>
      <c r="I2013" s="157"/>
      <c r="J2013" s="157"/>
      <c r="K2013" s="157"/>
      <c r="L2013" s="157"/>
      <c r="M2013" s="157"/>
      <c r="N2013" s="157"/>
      <c r="O2013" s="157"/>
      <c r="P2013" s="157"/>
      <c r="Q2013" s="157"/>
      <c r="R2013" s="157"/>
      <c r="S2013" s="157"/>
      <c r="T2013" s="157"/>
      <c r="U2013" s="157"/>
      <c r="V2013" s="157"/>
      <c r="W2013" s="157"/>
      <c r="X2013" s="157"/>
      <c r="Y2013" s="147"/>
      <c r="Z2013" s="147"/>
      <c r="AA2013" s="147"/>
      <c r="AB2013" s="147"/>
      <c r="AC2013" s="147"/>
      <c r="AD2013" s="147"/>
      <c r="AE2013" s="147"/>
      <c r="AF2013" s="147"/>
      <c r="AG2013" s="147" t="s">
        <v>199</v>
      </c>
      <c r="AH2013" s="147">
        <v>0</v>
      </c>
      <c r="AI2013" s="147"/>
      <c r="AJ2013" s="147"/>
      <c r="AK2013" s="147"/>
      <c r="AL2013" s="147"/>
      <c r="AM2013" s="147"/>
      <c r="AN2013" s="147"/>
      <c r="AO2013" s="147"/>
      <c r="AP2013" s="147"/>
      <c r="AQ2013" s="147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</row>
    <row r="2014" spans="1:60" outlineLevel="1" x14ac:dyDescent="0.25">
      <c r="A2014" s="174">
        <v>324</v>
      </c>
      <c r="B2014" s="175" t="s">
        <v>1593</v>
      </c>
      <c r="C2014" s="189" t="s">
        <v>1594</v>
      </c>
      <c r="D2014" s="176" t="s">
        <v>1557</v>
      </c>
      <c r="E2014" s="177">
        <v>1</v>
      </c>
      <c r="F2014" s="178"/>
      <c r="G2014" s="179">
        <f>ROUND(E2014*F2014,2)</f>
        <v>0</v>
      </c>
      <c r="H2014" s="158"/>
      <c r="I2014" s="157">
        <f>ROUND(E2014*H2014,2)</f>
        <v>0</v>
      </c>
      <c r="J2014" s="158"/>
      <c r="K2014" s="157">
        <f>ROUND(E2014*J2014,2)</f>
        <v>0</v>
      </c>
      <c r="L2014" s="157">
        <v>21</v>
      </c>
      <c r="M2014" s="157">
        <f>G2014*(1+L2014/100)</f>
        <v>0</v>
      </c>
      <c r="N2014" s="157">
        <v>0</v>
      </c>
      <c r="O2014" s="157">
        <f>ROUND(E2014*N2014,2)</f>
        <v>0</v>
      </c>
      <c r="P2014" s="157">
        <v>0</v>
      </c>
      <c r="Q2014" s="157">
        <f>ROUND(E2014*P2014,2)</f>
        <v>0</v>
      </c>
      <c r="R2014" s="157"/>
      <c r="S2014" s="157" t="s">
        <v>573</v>
      </c>
      <c r="T2014" s="157" t="s">
        <v>574</v>
      </c>
      <c r="U2014" s="157">
        <v>0</v>
      </c>
      <c r="V2014" s="157">
        <f>ROUND(E2014*U2014,2)</f>
        <v>0</v>
      </c>
      <c r="W2014" s="157"/>
      <c r="X2014" s="157" t="s">
        <v>227</v>
      </c>
      <c r="Y2014" s="147"/>
      <c r="Z2014" s="147"/>
      <c r="AA2014" s="147"/>
      <c r="AB2014" s="147"/>
      <c r="AC2014" s="147"/>
      <c r="AD2014" s="147"/>
      <c r="AE2014" s="147"/>
      <c r="AF2014" s="147"/>
      <c r="AG2014" s="147" t="s">
        <v>228</v>
      </c>
      <c r="AH2014" s="147"/>
      <c r="AI2014" s="147"/>
      <c r="AJ2014" s="147"/>
      <c r="AK2014" s="147"/>
      <c r="AL2014" s="147"/>
      <c r="AM2014" s="147"/>
      <c r="AN2014" s="147"/>
      <c r="AO2014" s="147"/>
      <c r="AP2014" s="147"/>
      <c r="AQ2014" s="147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</row>
    <row r="2015" spans="1:60" outlineLevel="1" x14ac:dyDescent="0.25">
      <c r="A2015" s="154"/>
      <c r="B2015" s="155"/>
      <c r="C2015" s="190" t="s">
        <v>1595</v>
      </c>
      <c r="D2015" s="159"/>
      <c r="E2015" s="160">
        <v>1</v>
      </c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57"/>
      <c r="Y2015" s="147"/>
      <c r="Z2015" s="147"/>
      <c r="AA2015" s="147"/>
      <c r="AB2015" s="147"/>
      <c r="AC2015" s="147"/>
      <c r="AD2015" s="147"/>
      <c r="AE2015" s="147"/>
      <c r="AF2015" s="147"/>
      <c r="AG2015" s="147" t="s">
        <v>199</v>
      </c>
      <c r="AH2015" s="147">
        <v>0</v>
      </c>
      <c r="AI2015" s="147"/>
      <c r="AJ2015" s="147"/>
      <c r="AK2015" s="147"/>
      <c r="AL2015" s="147"/>
      <c r="AM2015" s="147"/>
      <c r="AN2015" s="147"/>
      <c r="AO2015" s="147"/>
      <c r="AP2015" s="147"/>
      <c r="AQ2015" s="147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</row>
    <row r="2016" spans="1:60" outlineLevel="1" x14ac:dyDescent="0.25">
      <c r="A2016" s="174">
        <v>325</v>
      </c>
      <c r="B2016" s="175" t="s">
        <v>1596</v>
      </c>
      <c r="C2016" s="189" t="s">
        <v>1594</v>
      </c>
      <c r="D2016" s="176" t="s">
        <v>1557</v>
      </c>
      <c r="E2016" s="177">
        <v>1</v>
      </c>
      <c r="F2016" s="178"/>
      <c r="G2016" s="179">
        <f>ROUND(E2016*F2016,2)</f>
        <v>0</v>
      </c>
      <c r="H2016" s="158"/>
      <c r="I2016" s="157">
        <f>ROUND(E2016*H2016,2)</f>
        <v>0</v>
      </c>
      <c r="J2016" s="158"/>
      <c r="K2016" s="157">
        <f>ROUND(E2016*J2016,2)</f>
        <v>0</v>
      </c>
      <c r="L2016" s="157">
        <v>21</v>
      </c>
      <c r="M2016" s="157">
        <f>G2016*(1+L2016/100)</f>
        <v>0</v>
      </c>
      <c r="N2016" s="157">
        <v>0</v>
      </c>
      <c r="O2016" s="157">
        <f>ROUND(E2016*N2016,2)</f>
        <v>0</v>
      </c>
      <c r="P2016" s="157">
        <v>0</v>
      </c>
      <c r="Q2016" s="157">
        <f>ROUND(E2016*P2016,2)</f>
        <v>0</v>
      </c>
      <c r="R2016" s="157"/>
      <c r="S2016" s="157" t="s">
        <v>573</v>
      </c>
      <c r="T2016" s="157" t="s">
        <v>574</v>
      </c>
      <c r="U2016" s="157">
        <v>0</v>
      </c>
      <c r="V2016" s="157">
        <f>ROUND(E2016*U2016,2)</f>
        <v>0</v>
      </c>
      <c r="W2016" s="157"/>
      <c r="X2016" s="157" t="s">
        <v>227</v>
      </c>
      <c r="Y2016" s="147"/>
      <c r="Z2016" s="147"/>
      <c r="AA2016" s="147"/>
      <c r="AB2016" s="147"/>
      <c r="AC2016" s="147"/>
      <c r="AD2016" s="147"/>
      <c r="AE2016" s="147"/>
      <c r="AF2016" s="147"/>
      <c r="AG2016" s="147" t="s">
        <v>228</v>
      </c>
      <c r="AH2016" s="147"/>
      <c r="AI2016" s="147"/>
      <c r="AJ2016" s="147"/>
      <c r="AK2016" s="147"/>
      <c r="AL2016" s="147"/>
      <c r="AM2016" s="147"/>
      <c r="AN2016" s="147"/>
      <c r="AO2016" s="147"/>
      <c r="AP2016" s="147"/>
      <c r="AQ2016" s="147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</row>
    <row r="2017" spans="1:60" outlineLevel="1" x14ac:dyDescent="0.25">
      <c r="A2017" s="154"/>
      <c r="B2017" s="155"/>
      <c r="C2017" s="190" t="s">
        <v>1597</v>
      </c>
      <c r="D2017" s="159"/>
      <c r="E2017" s="160">
        <v>1</v>
      </c>
      <c r="F2017" s="157"/>
      <c r="G2017" s="157"/>
      <c r="H2017" s="157"/>
      <c r="I2017" s="157"/>
      <c r="J2017" s="157"/>
      <c r="K2017" s="157"/>
      <c r="L2017" s="157"/>
      <c r="M2017" s="157"/>
      <c r="N2017" s="157"/>
      <c r="O2017" s="157"/>
      <c r="P2017" s="157"/>
      <c r="Q2017" s="157"/>
      <c r="R2017" s="157"/>
      <c r="S2017" s="157"/>
      <c r="T2017" s="157"/>
      <c r="U2017" s="157"/>
      <c r="V2017" s="157"/>
      <c r="W2017" s="157"/>
      <c r="X2017" s="157"/>
      <c r="Y2017" s="147"/>
      <c r="Z2017" s="147"/>
      <c r="AA2017" s="147"/>
      <c r="AB2017" s="147"/>
      <c r="AC2017" s="147"/>
      <c r="AD2017" s="147"/>
      <c r="AE2017" s="147"/>
      <c r="AF2017" s="147"/>
      <c r="AG2017" s="147" t="s">
        <v>199</v>
      </c>
      <c r="AH2017" s="147">
        <v>0</v>
      </c>
      <c r="AI2017" s="147"/>
      <c r="AJ2017" s="147"/>
      <c r="AK2017" s="147"/>
      <c r="AL2017" s="147"/>
      <c r="AM2017" s="147"/>
      <c r="AN2017" s="147"/>
      <c r="AO2017" s="147"/>
      <c r="AP2017" s="147"/>
      <c r="AQ2017" s="147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</row>
    <row r="2018" spans="1:60" ht="20.399999999999999" outlineLevel="1" x14ac:dyDescent="0.25">
      <c r="A2018" s="174">
        <v>326</v>
      </c>
      <c r="B2018" s="175" t="s">
        <v>1598</v>
      </c>
      <c r="C2018" s="189" t="s">
        <v>1599</v>
      </c>
      <c r="D2018" s="176" t="s">
        <v>1557</v>
      </c>
      <c r="E2018" s="177">
        <v>1</v>
      </c>
      <c r="F2018" s="178"/>
      <c r="G2018" s="179">
        <f>ROUND(E2018*F2018,2)</f>
        <v>0</v>
      </c>
      <c r="H2018" s="158"/>
      <c r="I2018" s="157">
        <f>ROUND(E2018*H2018,2)</f>
        <v>0</v>
      </c>
      <c r="J2018" s="158"/>
      <c r="K2018" s="157">
        <f>ROUND(E2018*J2018,2)</f>
        <v>0</v>
      </c>
      <c r="L2018" s="157">
        <v>21</v>
      </c>
      <c r="M2018" s="157">
        <f>G2018*(1+L2018/100)</f>
        <v>0</v>
      </c>
      <c r="N2018" s="157">
        <v>0</v>
      </c>
      <c r="O2018" s="157">
        <f>ROUND(E2018*N2018,2)</f>
        <v>0</v>
      </c>
      <c r="P2018" s="157">
        <v>0</v>
      </c>
      <c r="Q2018" s="157">
        <f>ROUND(E2018*P2018,2)</f>
        <v>0</v>
      </c>
      <c r="R2018" s="157"/>
      <c r="S2018" s="157" t="s">
        <v>573</v>
      </c>
      <c r="T2018" s="157" t="s">
        <v>574</v>
      </c>
      <c r="U2018" s="157">
        <v>0</v>
      </c>
      <c r="V2018" s="157">
        <f>ROUND(E2018*U2018,2)</f>
        <v>0</v>
      </c>
      <c r="W2018" s="157"/>
      <c r="X2018" s="157" t="s">
        <v>227</v>
      </c>
      <c r="Y2018" s="147"/>
      <c r="Z2018" s="147"/>
      <c r="AA2018" s="147"/>
      <c r="AB2018" s="147"/>
      <c r="AC2018" s="147"/>
      <c r="AD2018" s="147"/>
      <c r="AE2018" s="147"/>
      <c r="AF2018" s="147"/>
      <c r="AG2018" s="147" t="s">
        <v>228</v>
      </c>
      <c r="AH2018" s="147"/>
      <c r="AI2018" s="147"/>
      <c r="AJ2018" s="147"/>
      <c r="AK2018" s="147"/>
      <c r="AL2018" s="147"/>
      <c r="AM2018" s="147"/>
      <c r="AN2018" s="147"/>
      <c r="AO2018" s="147"/>
      <c r="AP2018" s="147"/>
      <c r="AQ2018" s="147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</row>
    <row r="2019" spans="1:60" ht="20.399999999999999" outlineLevel="1" x14ac:dyDescent="0.25">
      <c r="A2019" s="154"/>
      <c r="B2019" s="155"/>
      <c r="C2019" s="190" t="s">
        <v>1600</v>
      </c>
      <c r="D2019" s="159"/>
      <c r="E2019" s="160">
        <v>1</v>
      </c>
      <c r="F2019" s="157"/>
      <c r="G2019" s="157"/>
      <c r="H2019" s="157"/>
      <c r="I2019" s="157"/>
      <c r="J2019" s="157"/>
      <c r="K2019" s="157"/>
      <c r="L2019" s="157"/>
      <c r="M2019" s="157"/>
      <c r="N2019" s="157"/>
      <c r="O2019" s="157"/>
      <c r="P2019" s="157"/>
      <c r="Q2019" s="157"/>
      <c r="R2019" s="157"/>
      <c r="S2019" s="157"/>
      <c r="T2019" s="157"/>
      <c r="U2019" s="157"/>
      <c r="V2019" s="157"/>
      <c r="W2019" s="157"/>
      <c r="X2019" s="157"/>
      <c r="Y2019" s="147"/>
      <c r="Z2019" s="147"/>
      <c r="AA2019" s="147"/>
      <c r="AB2019" s="147"/>
      <c r="AC2019" s="147"/>
      <c r="AD2019" s="147"/>
      <c r="AE2019" s="147"/>
      <c r="AF2019" s="147"/>
      <c r="AG2019" s="147" t="s">
        <v>199</v>
      </c>
      <c r="AH2019" s="147">
        <v>0</v>
      </c>
      <c r="AI2019" s="147"/>
      <c r="AJ2019" s="147"/>
      <c r="AK2019" s="147"/>
      <c r="AL2019" s="147"/>
      <c r="AM2019" s="147"/>
      <c r="AN2019" s="147"/>
      <c r="AO2019" s="147"/>
      <c r="AP2019" s="147"/>
      <c r="AQ2019" s="147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</row>
    <row r="2020" spans="1:60" ht="20.399999999999999" outlineLevel="1" x14ac:dyDescent="0.25">
      <c r="A2020" s="174">
        <v>327</v>
      </c>
      <c r="B2020" s="175" t="s">
        <v>1601</v>
      </c>
      <c r="C2020" s="189" t="s">
        <v>1599</v>
      </c>
      <c r="D2020" s="176" t="s">
        <v>1557</v>
      </c>
      <c r="E2020" s="177">
        <v>1</v>
      </c>
      <c r="F2020" s="178"/>
      <c r="G2020" s="179">
        <f>ROUND(E2020*F2020,2)</f>
        <v>0</v>
      </c>
      <c r="H2020" s="158"/>
      <c r="I2020" s="157">
        <f>ROUND(E2020*H2020,2)</f>
        <v>0</v>
      </c>
      <c r="J2020" s="158"/>
      <c r="K2020" s="157">
        <f>ROUND(E2020*J2020,2)</f>
        <v>0</v>
      </c>
      <c r="L2020" s="157">
        <v>21</v>
      </c>
      <c r="M2020" s="157">
        <f>G2020*(1+L2020/100)</f>
        <v>0</v>
      </c>
      <c r="N2020" s="157">
        <v>0</v>
      </c>
      <c r="O2020" s="157">
        <f>ROUND(E2020*N2020,2)</f>
        <v>0</v>
      </c>
      <c r="P2020" s="157">
        <v>0</v>
      </c>
      <c r="Q2020" s="157">
        <f>ROUND(E2020*P2020,2)</f>
        <v>0</v>
      </c>
      <c r="R2020" s="157"/>
      <c r="S2020" s="157" t="s">
        <v>573</v>
      </c>
      <c r="T2020" s="157" t="s">
        <v>574</v>
      </c>
      <c r="U2020" s="157">
        <v>0</v>
      </c>
      <c r="V2020" s="157">
        <f>ROUND(E2020*U2020,2)</f>
        <v>0</v>
      </c>
      <c r="W2020" s="157"/>
      <c r="X2020" s="157" t="s">
        <v>227</v>
      </c>
      <c r="Y2020" s="147"/>
      <c r="Z2020" s="147"/>
      <c r="AA2020" s="147"/>
      <c r="AB2020" s="147"/>
      <c r="AC2020" s="147"/>
      <c r="AD2020" s="147"/>
      <c r="AE2020" s="147"/>
      <c r="AF2020" s="147"/>
      <c r="AG2020" s="147" t="s">
        <v>228</v>
      </c>
      <c r="AH2020" s="147"/>
      <c r="AI2020" s="147"/>
      <c r="AJ2020" s="147"/>
      <c r="AK2020" s="147"/>
      <c r="AL2020" s="147"/>
      <c r="AM2020" s="147"/>
      <c r="AN2020" s="147"/>
      <c r="AO2020" s="147"/>
      <c r="AP2020" s="147"/>
      <c r="AQ2020" s="147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</row>
    <row r="2021" spans="1:60" ht="20.399999999999999" outlineLevel="1" x14ac:dyDescent="0.25">
      <c r="A2021" s="154"/>
      <c r="B2021" s="155"/>
      <c r="C2021" s="190" t="s">
        <v>1602</v>
      </c>
      <c r="D2021" s="159"/>
      <c r="E2021" s="160">
        <v>1</v>
      </c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57"/>
      <c r="Y2021" s="147"/>
      <c r="Z2021" s="147"/>
      <c r="AA2021" s="147"/>
      <c r="AB2021" s="147"/>
      <c r="AC2021" s="147"/>
      <c r="AD2021" s="147"/>
      <c r="AE2021" s="147"/>
      <c r="AF2021" s="147"/>
      <c r="AG2021" s="147" t="s">
        <v>199</v>
      </c>
      <c r="AH2021" s="147">
        <v>0</v>
      </c>
      <c r="AI2021" s="147"/>
      <c r="AJ2021" s="147"/>
      <c r="AK2021" s="147"/>
      <c r="AL2021" s="147"/>
      <c r="AM2021" s="147"/>
      <c r="AN2021" s="147"/>
      <c r="AO2021" s="147"/>
      <c r="AP2021" s="147"/>
      <c r="AQ2021" s="147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</row>
    <row r="2022" spans="1:60" ht="20.399999999999999" outlineLevel="1" x14ac:dyDescent="0.25">
      <c r="A2022" s="174">
        <v>328</v>
      </c>
      <c r="B2022" s="175" t="s">
        <v>1603</v>
      </c>
      <c r="C2022" s="189" t="s">
        <v>1599</v>
      </c>
      <c r="D2022" s="176" t="s">
        <v>1557</v>
      </c>
      <c r="E2022" s="177">
        <v>1</v>
      </c>
      <c r="F2022" s="178"/>
      <c r="G2022" s="179">
        <f>ROUND(E2022*F2022,2)</f>
        <v>0</v>
      </c>
      <c r="H2022" s="158"/>
      <c r="I2022" s="157">
        <f>ROUND(E2022*H2022,2)</f>
        <v>0</v>
      </c>
      <c r="J2022" s="158"/>
      <c r="K2022" s="157">
        <f>ROUND(E2022*J2022,2)</f>
        <v>0</v>
      </c>
      <c r="L2022" s="157">
        <v>21</v>
      </c>
      <c r="M2022" s="157">
        <f>G2022*(1+L2022/100)</f>
        <v>0</v>
      </c>
      <c r="N2022" s="157">
        <v>0</v>
      </c>
      <c r="O2022" s="157">
        <f>ROUND(E2022*N2022,2)</f>
        <v>0</v>
      </c>
      <c r="P2022" s="157">
        <v>0</v>
      </c>
      <c r="Q2022" s="157">
        <f>ROUND(E2022*P2022,2)</f>
        <v>0</v>
      </c>
      <c r="R2022" s="157"/>
      <c r="S2022" s="157" t="s">
        <v>573</v>
      </c>
      <c r="T2022" s="157" t="s">
        <v>574</v>
      </c>
      <c r="U2022" s="157">
        <v>0</v>
      </c>
      <c r="V2022" s="157">
        <f>ROUND(E2022*U2022,2)</f>
        <v>0</v>
      </c>
      <c r="W2022" s="157"/>
      <c r="X2022" s="157" t="s">
        <v>227</v>
      </c>
      <c r="Y2022" s="147"/>
      <c r="Z2022" s="147"/>
      <c r="AA2022" s="147"/>
      <c r="AB2022" s="147"/>
      <c r="AC2022" s="147"/>
      <c r="AD2022" s="147"/>
      <c r="AE2022" s="147"/>
      <c r="AF2022" s="147"/>
      <c r="AG2022" s="147" t="s">
        <v>228</v>
      </c>
      <c r="AH2022" s="147"/>
      <c r="AI2022" s="147"/>
      <c r="AJ2022" s="147"/>
      <c r="AK2022" s="147"/>
      <c r="AL2022" s="147"/>
      <c r="AM2022" s="147"/>
      <c r="AN2022" s="147"/>
      <c r="AO2022" s="147"/>
      <c r="AP2022" s="147"/>
      <c r="AQ2022" s="147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</row>
    <row r="2023" spans="1:60" ht="20.399999999999999" outlineLevel="1" x14ac:dyDescent="0.25">
      <c r="A2023" s="154"/>
      <c r="B2023" s="155"/>
      <c r="C2023" s="190" t="s">
        <v>1604</v>
      </c>
      <c r="D2023" s="159"/>
      <c r="E2023" s="160">
        <v>1</v>
      </c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57"/>
      <c r="Y2023" s="147"/>
      <c r="Z2023" s="147"/>
      <c r="AA2023" s="147"/>
      <c r="AB2023" s="147"/>
      <c r="AC2023" s="147"/>
      <c r="AD2023" s="147"/>
      <c r="AE2023" s="147"/>
      <c r="AF2023" s="147"/>
      <c r="AG2023" s="147" t="s">
        <v>199</v>
      </c>
      <c r="AH2023" s="147">
        <v>0</v>
      </c>
      <c r="AI2023" s="147"/>
      <c r="AJ2023" s="147"/>
      <c r="AK2023" s="147"/>
      <c r="AL2023" s="147"/>
      <c r="AM2023" s="147"/>
      <c r="AN2023" s="147"/>
      <c r="AO2023" s="147"/>
      <c r="AP2023" s="147"/>
      <c r="AQ2023" s="147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</row>
    <row r="2024" spans="1:60" outlineLevel="1" x14ac:dyDescent="0.25">
      <c r="A2024" s="174">
        <v>329</v>
      </c>
      <c r="B2024" s="175" t="s">
        <v>1605</v>
      </c>
      <c r="C2024" s="189" t="s">
        <v>1606</v>
      </c>
      <c r="D2024" s="176" t="s">
        <v>1557</v>
      </c>
      <c r="E2024" s="177">
        <v>1</v>
      </c>
      <c r="F2024" s="178"/>
      <c r="G2024" s="179">
        <f>ROUND(E2024*F2024,2)</f>
        <v>0</v>
      </c>
      <c r="H2024" s="158"/>
      <c r="I2024" s="157">
        <f>ROUND(E2024*H2024,2)</f>
        <v>0</v>
      </c>
      <c r="J2024" s="158"/>
      <c r="K2024" s="157">
        <f>ROUND(E2024*J2024,2)</f>
        <v>0</v>
      </c>
      <c r="L2024" s="157">
        <v>21</v>
      </c>
      <c r="M2024" s="157">
        <f>G2024*(1+L2024/100)</f>
        <v>0</v>
      </c>
      <c r="N2024" s="157">
        <v>0</v>
      </c>
      <c r="O2024" s="157">
        <f>ROUND(E2024*N2024,2)</f>
        <v>0</v>
      </c>
      <c r="P2024" s="157">
        <v>0</v>
      </c>
      <c r="Q2024" s="157">
        <f>ROUND(E2024*P2024,2)</f>
        <v>0</v>
      </c>
      <c r="R2024" s="157"/>
      <c r="S2024" s="157" t="s">
        <v>573</v>
      </c>
      <c r="T2024" s="157" t="s">
        <v>574</v>
      </c>
      <c r="U2024" s="157">
        <v>0</v>
      </c>
      <c r="V2024" s="157">
        <f>ROUND(E2024*U2024,2)</f>
        <v>0</v>
      </c>
      <c r="W2024" s="157"/>
      <c r="X2024" s="157" t="s">
        <v>227</v>
      </c>
      <c r="Y2024" s="147"/>
      <c r="Z2024" s="147"/>
      <c r="AA2024" s="147"/>
      <c r="AB2024" s="147"/>
      <c r="AC2024" s="147"/>
      <c r="AD2024" s="147"/>
      <c r="AE2024" s="147"/>
      <c r="AF2024" s="147"/>
      <c r="AG2024" s="147" t="s">
        <v>228</v>
      </c>
      <c r="AH2024" s="147"/>
      <c r="AI2024" s="147"/>
      <c r="AJ2024" s="147"/>
      <c r="AK2024" s="147"/>
      <c r="AL2024" s="147"/>
      <c r="AM2024" s="147"/>
      <c r="AN2024" s="147"/>
      <c r="AO2024" s="147"/>
      <c r="AP2024" s="147"/>
      <c r="AQ2024" s="147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</row>
    <row r="2025" spans="1:60" outlineLevel="1" x14ac:dyDescent="0.25">
      <c r="A2025" s="154"/>
      <c r="B2025" s="155"/>
      <c r="C2025" s="190" t="s">
        <v>1607</v>
      </c>
      <c r="D2025" s="159"/>
      <c r="E2025" s="160">
        <v>1</v>
      </c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57"/>
      <c r="Y2025" s="147"/>
      <c r="Z2025" s="147"/>
      <c r="AA2025" s="147"/>
      <c r="AB2025" s="147"/>
      <c r="AC2025" s="147"/>
      <c r="AD2025" s="147"/>
      <c r="AE2025" s="147"/>
      <c r="AF2025" s="147"/>
      <c r="AG2025" s="147" t="s">
        <v>199</v>
      </c>
      <c r="AH2025" s="147">
        <v>0</v>
      </c>
      <c r="AI2025" s="147"/>
      <c r="AJ2025" s="147"/>
      <c r="AK2025" s="147"/>
      <c r="AL2025" s="147"/>
      <c r="AM2025" s="147"/>
      <c r="AN2025" s="147"/>
      <c r="AO2025" s="147"/>
      <c r="AP2025" s="147"/>
      <c r="AQ2025" s="147"/>
      <c r="AR2025" s="147"/>
      <c r="AS2025" s="147"/>
      <c r="AT2025" s="147"/>
      <c r="AU2025" s="147"/>
      <c r="AV2025" s="147"/>
      <c r="AW2025" s="147"/>
      <c r="AX2025" s="147"/>
      <c r="AY2025" s="147"/>
      <c r="AZ2025" s="147"/>
      <c r="BA2025" s="147"/>
      <c r="BB2025" s="147"/>
      <c r="BC2025" s="147"/>
      <c r="BD2025" s="147"/>
      <c r="BE2025" s="147"/>
      <c r="BF2025" s="147"/>
      <c r="BG2025" s="147"/>
      <c r="BH2025" s="147"/>
    </row>
    <row r="2026" spans="1:60" outlineLevel="1" x14ac:dyDescent="0.25">
      <c r="A2026" s="174">
        <v>330</v>
      </c>
      <c r="B2026" s="175" t="s">
        <v>1608</v>
      </c>
      <c r="C2026" s="189" t="s">
        <v>1606</v>
      </c>
      <c r="D2026" s="176" t="s">
        <v>1557</v>
      </c>
      <c r="E2026" s="177">
        <v>1</v>
      </c>
      <c r="F2026" s="178"/>
      <c r="G2026" s="179">
        <f>ROUND(E2026*F2026,2)</f>
        <v>0</v>
      </c>
      <c r="H2026" s="158"/>
      <c r="I2026" s="157">
        <f>ROUND(E2026*H2026,2)</f>
        <v>0</v>
      </c>
      <c r="J2026" s="158"/>
      <c r="K2026" s="157">
        <f>ROUND(E2026*J2026,2)</f>
        <v>0</v>
      </c>
      <c r="L2026" s="157">
        <v>21</v>
      </c>
      <c r="M2026" s="157">
        <f>G2026*(1+L2026/100)</f>
        <v>0</v>
      </c>
      <c r="N2026" s="157">
        <v>0</v>
      </c>
      <c r="O2026" s="157">
        <f>ROUND(E2026*N2026,2)</f>
        <v>0</v>
      </c>
      <c r="P2026" s="157">
        <v>0</v>
      </c>
      <c r="Q2026" s="157">
        <f>ROUND(E2026*P2026,2)</f>
        <v>0</v>
      </c>
      <c r="R2026" s="157"/>
      <c r="S2026" s="157" t="s">
        <v>573</v>
      </c>
      <c r="T2026" s="157" t="s">
        <v>574</v>
      </c>
      <c r="U2026" s="157">
        <v>0</v>
      </c>
      <c r="V2026" s="157">
        <f>ROUND(E2026*U2026,2)</f>
        <v>0</v>
      </c>
      <c r="W2026" s="157"/>
      <c r="X2026" s="157" t="s">
        <v>227</v>
      </c>
      <c r="Y2026" s="147"/>
      <c r="Z2026" s="147"/>
      <c r="AA2026" s="147"/>
      <c r="AB2026" s="147"/>
      <c r="AC2026" s="147"/>
      <c r="AD2026" s="147"/>
      <c r="AE2026" s="147"/>
      <c r="AF2026" s="147"/>
      <c r="AG2026" s="147" t="s">
        <v>228</v>
      </c>
      <c r="AH2026" s="147"/>
      <c r="AI2026" s="147"/>
      <c r="AJ2026" s="147"/>
      <c r="AK2026" s="147"/>
      <c r="AL2026" s="147"/>
      <c r="AM2026" s="147"/>
      <c r="AN2026" s="147"/>
      <c r="AO2026" s="147"/>
      <c r="AP2026" s="147"/>
      <c r="AQ2026" s="147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</row>
    <row r="2027" spans="1:60" outlineLevel="1" x14ac:dyDescent="0.25">
      <c r="A2027" s="154"/>
      <c r="B2027" s="155"/>
      <c r="C2027" s="190" t="s">
        <v>1609</v>
      </c>
      <c r="D2027" s="159"/>
      <c r="E2027" s="160">
        <v>1</v>
      </c>
      <c r="F2027" s="157"/>
      <c r="G2027" s="157"/>
      <c r="H2027" s="157"/>
      <c r="I2027" s="157"/>
      <c r="J2027" s="157"/>
      <c r="K2027" s="157"/>
      <c r="L2027" s="157"/>
      <c r="M2027" s="157"/>
      <c r="N2027" s="157"/>
      <c r="O2027" s="157"/>
      <c r="P2027" s="157"/>
      <c r="Q2027" s="157"/>
      <c r="R2027" s="157"/>
      <c r="S2027" s="157"/>
      <c r="T2027" s="157"/>
      <c r="U2027" s="157"/>
      <c r="V2027" s="157"/>
      <c r="W2027" s="157"/>
      <c r="X2027" s="157"/>
      <c r="Y2027" s="147"/>
      <c r="Z2027" s="147"/>
      <c r="AA2027" s="147"/>
      <c r="AB2027" s="147"/>
      <c r="AC2027" s="147"/>
      <c r="AD2027" s="147"/>
      <c r="AE2027" s="147"/>
      <c r="AF2027" s="147"/>
      <c r="AG2027" s="147" t="s">
        <v>199</v>
      </c>
      <c r="AH2027" s="147">
        <v>0</v>
      </c>
      <c r="AI2027" s="147"/>
      <c r="AJ2027" s="147"/>
      <c r="AK2027" s="147"/>
      <c r="AL2027" s="147"/>
      <c r="AM2027" s="147"/>
      <c r="AN2027" s="147"/>
      <c r="AO2027" s="147"/>
      <c r="AP2027" s="147"/>
      <c r="AQ2027" s="147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</row>
    <row r="2028" spans="1:60" outlineLevel="1" x14ac:dyDescent="0.25">
      <c r="A2028" s="174">
        <v>331</v>
      </c>
      <c r="B2028" s="175" t="s">
        <v>1610</v>
      </c>
      <c r="C2028" s="189" t="s">
        <v>1606</v>
      </c>
      <c r="D2028" s="176" t="s">
        <v>1557</v>
      </c>
      <c r="E2028" s="177">
        <v>1</v>
      </c>
      <c r="F2028" s="178"/>
      <c r="G2028" s="179">
        <f>ROUND(E2028*F2028,2)</f>
        <v>0</v>
      </c>
      <c r="H2028" s="158"/>
      <c r="I2028" s="157">
        <f>ROUND(E2028*H2028,2)</f>
        <v>0</v>
      </c>
      <c r="J2028" s="158"/>
      <c r="K2028" s="157">
        <f>ROUND(E2028*J2028,2)</f>
        <v>0</v>
      </c>
      <c r="L2028" s="157">
        <v>21</v>
      </c>
      <c r="M2028" s="157">
        <f>G2028*(1+L2028/100)</f>
        <v>0</v>
      </c>
      <c r="N2028" s="157">
        <v>0</v>
      </c>
      <c r="O2028" s="157">
        <f>ROUND(E2028*N2028,2)</f>
        <v>0</v>
      </c>
      <c r="P2028" s="157">
        <v>0</v>
      </c>
      <c r="Q2028" s="157">
        <f>ROUND(E2028*P2028,2)</f>
        <v>0</v>
      </c>
      <c r="R2028" s="157"/>
      <c r="S2028" s="157" t="s">
        <v>573</v>
      </c>
      <c r="T2028" s="157" t="s">
        <v>574</v>
      </c>
      <c r="U2028" s="157">
        <v>0</v>
      </c>
      <c r="V2028" s="157">
        <f>ROUND(E2028*U2028,2)</f>
        <v>0</v>
      </c>
      <c r="W2028" s="157"/>
      <c r="X2028" s="157" t="s">
        <v>227</v>
      </c>
      <c r="Y2028" s="147"/>
      <c r="Z2028" s="147"/>
      <c r="AA2028" s="147"/>
      <c r="AB2028" s="147"/>
      <c r="AC2028" s="147"/>
      <c r="AD2028" s="147"/>
      <c r="AE2028" s="147"/>
      <c r="AF2028" s="147"/>
      <c r="AG2028" s="147" t="s">
        <v>228</v>
      </c>
      <c r="AH2028" s="147"/>
      <c r="AI2028" s="147"/>
      <c r="AJ2028" s="147"/>
      <c r="AK2028" s="147"/>
      <c r="AL2028" s="147"/>
      <c r="AM2028" s="147"/>
      <c r="AN2028" s="147"/>
      <c r="AO2028" s="147"/>
      <c r="AP2028" s="147"/>
      <c r="AQ2028" s="147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</row>
    <row r="2029" spans="1:60" outlineLevel="1" x14ac:dyDescent="0.25">
      <c r="A2029" s="154"/>
      <c r="B2029" s="155"/>
      <c r="C2029" s="190" t="s">
        <v>1611</v>
      </c>
      <c r="D2029" s="159"/>
      <c r="E2029" s="160">
        <v>1</v>
      </c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57"/>
      <c r="Y2029" s="147"/>
      <c r="Z2029" s="147"/>
      <c r="AA2029" s="147"/>
      <c r="AB2029" s="147"/>
      <c r="AC2029" s="147"/>
      <c r="AD2029" s="147"/>
      <c r="AE2029" s="147"/>
      <c r="AF2029" s="147"/>
      <c r="AG2029" s="147" t="s">
        <v>199</v>
      </c>
      <c r="AH2029" s="147">
        <v>0</v>
      </c>
      <c r="AI2029" s="147"/>
      <c r="AJ2029" s="147"/>
      <c r="AK2029" s="147"/>
      <c r="AL2029" s="147"/>
      <c r="AM2029" s="147"/>
      <c r="AN2029" s="147"/>
      <c r="AO2029" s="147"/>
      <c r="AP2029" s="147"/>
      <c r="AQ2029" s="147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</row>
    <row r="2030" spans="1:60" outlineLevel="1" x14ac:dyDescent="0.25">
      <c r="A2030" s="174">
        <v>332</v>
      </c>
      <c r="B2030" s="175" t="s">
        <v>1612</v>
      </c>
      <c r="C2030" s="189" t="s">
        <v>1606</v>
      </c>
      <c r="D2030" s="176" t="s">
        <v>1557</v>
      </c>
      <c r="E2030" s="177">
        <v>1</v>
      </c>
      <c r="F2030" s="178"/>
      <c r="G2030" s="179">
        <f>ROUND(E2030*F2030,2)</f>
        <v>0</v>
      </c>
      <c r="H2030" s="158"/>
      <c r="I2030" s="157">
        <f>ROUND(E2030*H2030,2)</f>
        <v>0</v>
      </c>
      <c r="J2030" s="158"/>
      <c r="K2030" s="157">
        <f>ROUND(E2030*J2030,2)</f>
        <v>0</v>
      </c>
      <c r="L2030" s="157">
        <v>21</v>
      </c>
      <c r="M2030" s="157">
        <f>G2030*(1+L2030/100)</f>
        <v>0</v>
      </c>
      <c r="N2030" s="157">
        <v>0</v>
      </c>
      <c r="O2030" s="157">
        <f>ROUND(E2030*N2030,2)</f>
        <v>0</v>
      </c>
      <c r="P2030" s="157">
        <v>0</v>
      </c>
      <c r="Q2030" s="157">
        <f>ROUND(E2030*P2030,2)</f>
        <v>0</v>
      </c>
      <c r="R2030" s="157"/>
      <c r="S2030" s="157" t="s">
        <v>573</v>
      </c>
      <c r="T2030" s="157" t="s">
        <v>574</v>
      </c>
      <c r="U2030" s="157">
        <v>0</v>
      </c>
      <c r="V2030" s="157">
        <f>ROUND(E2030*U2030,2)</f>
        <v>0</v>
      </c>
      <c r="W2030" s="157"/>
      <c r="X2030" s="157" t="s">
        <v>227</v>
      </c>
      <c r="Y2030" s="147"/>
      <c r="Z2030" s="147"/>
      <c r="AA2030" s="147"/>
      <c r="AB2030" s="147"/>
      <c r="AC2030" s="147"/>
      <c r="AD2030" s="147"/>
      <c r="AE2030" s="147"/>
      <c r="AF2030" s="147"/>
      <c r="AG2030" s="147" t="s">
        <v>228</v>
      </c>
      <c r="AH2030" s="147"/>
      <c r="AI2030" s="147"/>
      <c r="AJ2030" s="147"/>
      <c r="AK2030" s="147"/>
      <c r="AL2030" s="147"/>
      <c r="AM2030" s="147"/>
      <c r="AN2030" s="147"/>
      <c r="AO2030" s="147"/>
      <c r="AP2030" s="147"/>
      <c r="AQ2030" s="147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47"/>
      <c r="BB2030" s="147"/>
      <c r="BC2030" s="147"/>
      <c r="BD2030" s="147"/>
      <c r="BE2030" s="147"/>
      <c r="BF2030" s="147"/>
      <c r="BG2030" s="147"/>
      <c r="BH2030" s="147"/>
    </row>
    <row r="2031" spans="1:60" outlineLevel="1" x14ac:dyDescent="0.25">
      <c r="A2031" s="154"/>
      <c r="B2031" s="155"/>
      <c r="C2031" s="190" t="s">
        <v>1613</v>
      </c>
      <c r="D2031" s="159"/>
      <c r="E2031" s="160">
        <v>1</v>
      </c>
      <c r="F2031" s="157"/>
      <c r="G2031" s="157"/>
      <c r="H2031" s="157"/>
      <c r="I2031" s="157"/>
      <c r="J2031" s="157"/>
      <c r="K2031" s="157"/>
      <c r="L2031" s="157"/>
      <c r="M2031" s="157"/>
      <c r="N2031" s="157"/>
      <c r="O2031" s="157"/>
      <c r="P2031" s="157"/>
      <c r="Q2031" s="157"/>
      <c r="R2031" s="157"/>
      <c r="S2031" s="157"/>
      <c r="T2031" s="157"/>
      <c r="U2031" s="157"/>
      <c r="V2031" s="157"/>
      <c r="W2031" s="157"/>
      <c r="X2031" s="157"/>
      <c r="Y2031" s="147"/>
      <c r="Z2031" s="147"/>
      <c r="AA2031" s="147"/>
      <c r="AB2031" s="147"/>
      <c r="AC2031" s="147"/>
      <c r="AD2031" s="147"/>
      <c r="AE2031" s="147"/>
      <c r="AF2031" s="147"/>
      <c r="AG2031" s="147" t="s">
        <v>199</v>
      </c>
      <c r="AH2031" s="147">
        <v>0</v>
      </c>
      <c r="AI2031" s="147"/>
      <c r="AJ2031" s="147"/>
      <c r="AK2031" s="147"/>
      <c r="AL2031" s="147"/>
      <c r="AM2031" s="147"/>
      <c r="AN2031" s="147"/>
      <c r="AO2031" s="147"/>
      <c r="AP2031" s="147"/>
      <c r="AQ2031" s="147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</row>
    <row r="2032" spans="1:60" outlineLevel="1" x14ac:dyDescent="0.25">
      <c r="A2032" s="174">
        <v>333</v>
      </c>
      <c r="B2032" s="175" t="s">
        <v>1614</v>
      </c>
      <c r="C2032" s="189" t="s">
        <v>1606</v>
      </c>
      <c r="D2032" s="176" t="s">
        <v>1557</v>
      </c>
      <c r="E2032" s="177">
        <v>1</v>
      </c>
      <c r="F2032" s="178"/>
      <c r="G2032" s="179">
        <f>ROUND(E2032*F2032,2)</f>
        <v>0</v>
      </c>
      <c r="H2032" s="158"/>
      <c r="I2032" s="157">
        <f>ROUND(E2032*H2032,2)</f>
        <v>0</v>
      </c>
      <c r="J2032" s="158"/>
      <c r="K2032" s="157">
        <f>ROUND(E2032*J2032,2)</f>
        <v>0</v>
      </c>
      <c r="L2032" s="157">
        <v>21</v>
      </c>
      <c r="M2032" s="157">
        <f>G2032*(1+L2032/100)</f>
        <v>0</v>
      </c>
      <c r="N2032" s="157">
        <v>0</v>
      </c>
      <c r="O2032" s="157">
        <f>ROUND(E2032*N2032,2)</f>
        <v>0</v>
      </c>
      <c r="P2032" s="157">
        <v>0</v>
      </c>
      <c r="Q2032" s="157">
        <f>ROUND(E2032*P2032,2)</f>
        <v>0</v>
      </c>
      <c r="R2032" s="157"/>
      <c r="S2032" s="157" t="s">
        <v>573</v>
      </c>
      <c r="T2032" s="157" t="s">
        <v>574</v>
      </c>
      <c r="U2032" s="157">
        <v>0</v>
      </c>
      <c r="V2032" s="157">
        <f>ROUND(E2032*U2032,2)</f>
        <v>0</v>
      </c>
      <c r="W2032" s="157"/>
      <c r="X2032" s="157" t="s">
        <v>227</v>
      </c>
      <c r="Y2032" s="147"/>
      <c r="Z2032" s="147"/>
      <c r="AA2032" s="147"/>
      <c r="AB2032" s="147"/>
      <c r="AC2032" s="147"/>
      <c r="AD2032" s="147"/>
      <c r="AE2032" s="147"/>
      <c r="AF2032" s="147"/>
      <c r="AG2032" s="147" t="s">
        <v>228</v>
      </c>
      <c r="AH2032" s="147"/>
      <c r="AI2032" s="147"/>
      <c r="AJ2032" s="147"/>
      <c r="AK2032" s="147"/>
      <c r="AL2032" s="147"/>
      <c r="AM2032" s="147"/>
      <c r="AN2032" s="147"/>
      <c r="AO2032" s="147"/>
      <c r="AP2032" s="147"/>
      <c r="AQ2032" s="147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</row>
    <row r="2033" spans="1:60" outlineLevel="1" x14ac:dyDescent="0.25">
      <c r="A2033" s="154"/>
      <c r="B2033" s="155"/>
      <c r="C2033" s="190" t="s">
        <v>1615</v>
      </c>
      <c r="D2033" s="159"/>
      <c r="E2033" s="160">
        <v>1</v>
      </c>
      <c r="F2033" s="157"/>
      <c r="G2033" s="157"/>
      <c r="H2033" s="157"/>
      <c r="I2033" s="157"/>
      <c r="J2033" s="157"/>
      <c r="K2033" s="157"/>
      <c r="L2033" s="157"/>
      <c r="M2033" s="157"/>
      <c r="N2033" s="157"/>
      <c r="O2033" s="157"/>
      <c r="P2033" s="157"/>
      <c r="Q2033" s="157"/>
      <c r="R2033" s="157"/>
      <c r="S2033" s="157"/>
      <c r="T2033" s="157"/>
      <c r="U2033" s="157"/>
      <c r="V2033" s="157"/>
      <c r="W2033" s="157"/>
      <c r="X2033" s="157"/>
      <c r="Y2033" s="147"/>
      <c r="Z2033" s="147"/>
      <c r="AA2033" s="147"/>
      <c r="AB2033" s="147"/>
      <c r="AC2033" s="147"/>
      <c r="AD2033" s="147"/>
      <c r="AE2033" s="147"/>
      <c r="AF2033" s="147"/>
      <c r="AG2033" s="147" t="s">
        <v>199</v>
      </c>
      <c r="AH2033" s="147">
        <v>0</v>
      </c>
      <c r="AI2033" s="147"/>
      <c r="AJ2033" s="147"/>
      <c r="AK2033" s="147"/>
      <c r="AL2033" s="147"/>
      <c r="AM2033" s="147"/>
      <c r="AN2033" s="147"/>
      <c r="AO2033" s="147"/>
      <c r="AP2033" s="147"/>
      <c r="AQ2033" s="147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</row>
    <row r="2034" spans="1:60" outlineLevel="1" x14ac:dyDescent="0.25">
      <c r="A2034" s="174">
        <v>334</v>
      </c>
      <c r="B2034" s="175" t="s">
        <v>1616</v>
      </c>
      <c r="C2034" s="189" t="s">
        <v>1606</v>
      </c>
      <c r="D2034" s="176" t="s">
        <v>1557</v>
      </c>
      <c r="E2034" s="177">
        <v>1</v>
      </c>
      <c r="F2034" s="178"/>
      <c r="G2034" s="179">
        <f>ROUND(E2034*F2034,2)</f>
        <v>0</v>
      </c>
      <c r="H2034" s="158"/>
      <c r="I2034" s="157">
        <f>ROUND(E2034*H2034,2)</f>
        <v>0</v>
      </c>
      <c r="J2034" s="158"/>
      <c r="K2034" s="157">
        <f>ROUND(E2034*J2034,2)</f>
        <v>0</v>
      </c>
      <c r="L2034" s="157">
        <v>21</v>
      </c>
      <c r="M2034" s="157">
        <f>G2034*(1+L2034/100)</f>
        <v>0</v>
      </c>
      <c r="N2034" s="157">
        <v>0</v>
      </c>
      <c r="O2034" s="157">
        <f>ROUND(E2034*N2034,2)</f>
        <v>0</v>
      </c>
      <c r="P2034" s="157">
        <v>0</v>
      </c>
      <c r="Q2034" s="157">
        <f>ROUND(E2034*P2034,2)</f>
        <v>0</v>
      </c>
      <c r="R2034" s="157"/>
      <c r="S2034" s="157" t="s">
        <v>573</v>
      </c>
      <c r="T2034" s="157" t="s">
        <v>574</v>
      </c>
      <c r="U2034" s="157">
        <v>0</v>
      </c>
      <c r="V2034" s="157">
        <f>ROUND(E2034*U2034,2)</f>
        <v>0</v>
      </c>
      <c r="W2034" s="157"/>
      <c r="X2034" s="157" t="s">
        <v>227</v>
      </c>
      <c r="Y2034" s="147"/>
      <c r="Z2034" s="147"/>
      <c r="AA2034" s="147"/>
      <c r="AB2034" s="147"/>
      <c r="AC2034" s="147"/>
      <c r="AD2034" s="147"/>
      <c r="AE2034" s="147"/>
      <c r="AF2034" s="147"/>
      <c r="AG2034" s="147" t="s">
        <v>228</v>
      </c>
      <c r="AH2034" s="147"/>
      <c r="AI2034" s="147"/>
      <c r="AJ2034" s="147"/>
      <c r="AK2034" s="147"/>
      <c r="AL2034" s="147"/>
      <c r="AM2034" s="147"/>
      <c r="AN2034" s="147"/>
      <c r="AO2034" s="147"/>
      <c r="AP2034" s="147"/>
      <c r="AQ2034" s="147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</row>
    <row r="2035" spans="1:60" outlineLevel="1" x14ac:dyDescent="0.25">
      <c r="A2035" s="154"/>
      <c r="B2035" s="155"/>
      <c r="C2035" s="190" t="s">
        <v>1617</v>
      </c>
      <c r="D2035" s="159"/>
      <c r="E2035" s="160">
        <v>1</v>
      </c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57"/>
      <c r="Y2035" s="147"/>
      <c r="Z2035" s="147"/>
      <c r="AA2035" s="147"/>
      <c r="AB2035" s="147"/>
      <c r="AC2035" s="147"/>
      <c r="AD2035" s="147"/>
      <c r="AE2035" s="147"/>
      <c r="AF2035" s="147"/>
      <c r="AG2035" s="147" t="s">
        <v>199</v>
      </c>
      <c r="AH2035" s="147">
        <v>0</v>
      </c>
      <c r="AI2035" s="147"/>
      <c r="AJ2035" s="147"/>
      <c r="AK2035" s="147"/>
      <c r="AL2035" s="147"/>
      <c r="AM2035" s="147"/>
      <c r="AN2035" s="147"/>
      <c r="AO2035" s="147"/>
      <c r="AP2035" s="147"/>
      <c r="AQ2035" s="147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</row>
    <row r="2036" spans="1:60" outlineLevel="1" x14ac:dyDescent="0.25">
      <c r="A2036" s="174">
        <v>335</v>
      </c>
      <c r="B2036" s="175" t="s">
        <v>1618</v>
      </c>
      <c r="C2036" s="189" t="s">
        <v>1619</v>
      </c>
      <c r="D2036" s="176" t="s">
        <v>1557</v>
      </c>
      <c r="E2036" s="177">
        <v>1</v>
      </c>
      <c r="F2036" s="178"/>
      <c r="G2036" s="179">
        <f>ROUND(E2036*F2036,2)</f>
        <v>0</v>
      </c>
      <c r="H2036" s="158"/>
      <c r="I2036" s="157">
        <f>ROUND(E2036*H2036,2)</f>
        <v>0</v>
      </c>
      <c r="J2036" s="158"/>
      <c r="K2036" s="157">
        <f>ROUND(E2036*J2036,2)</f>
        <v>0</v>
      </c>
      <c r="L2036" s="157">
        <v>21</v>
      </c>
      <c r="M2036" s="157">
        <f>G2036*(1+L2036/100)</f>
        <v>0</v>
      </c>
      <c r="N2036" s="157">
        <v>0</v>
      </c>
      <c r="O2036" s="157">
        <f>ROUND(E2036*N2036,2)</f>
        <v>0</v>
      </c>
      <c r="P2036" s="157">
        <v>0</v>
      </c>
      <c r="Q2036" s="157">
        <f>ROUND(E2036*P2036,2)</f>
        <v>0</v>
      </c>
      <c r="R2036" s="157"/>
      <c r="S2036" s="157" t="s">
        <v>573</v>
      </c>
      <c r="T2036" s="157" t="s">
        <v>574</v>
      </c>
      <c r="U2036" s="157">
        <v>0</v>
      </c>
      <c r="V2036" s="157">
        <f>ROUND(E2036*U2036,2)</f>
        <v>0</v>
      </c>
      <c r="W2036" s="157"/>
      <c r="X2036" s="157" t="s">
        <v>227</v>
      </c>
      <c r="Y2036" s="147"/>
      <c r="Z2036" s="147"/>
      <c r="AA2036" s="147"/>
      <c r="AB2036" s="147"/>
      <c r="AC2036" s="147"/>
      <c r="AD2036" s="147"/>
      <c r="AE2036" s="147"/>
      <c r="AF2036" s="147"/>
      <c r="AG2036" s="147" t="s">
        <v>228</v>
      </c>
      <c r="AH2036" s="147"/>
      <c r="AI2036" s="147"/>
      <c r="AJ2036" s="147"/>
      <c r="AK2036" s="147"/>
      <c r="AL2036" s="147"/>
      <c r="AM2036" s="147"/>
      <c r="AN2036" s="147"/>
      <c r="AO2036" s="147"/>
      <c r="AP2036" s="147"/>
      <c r="AQ2036" s="147"/>
      <c r="AR2036" s="147"/>
      <c r="AS2036" s="147"/>
      <c r="AT2036" s="147"/>
      <c r="AU2036" s="147"/>
      <c r="AV2036" s="147"/>
      <c r="AW2036" s="147"/>
      <c r="AX2036" s="147"/>
      <c r="AY2036" s="147"/>
      <c r="AZ2036" s="147"/>
      <c r="BA2036" s="147"/>
      <c r="BB2036" s="147"/>
      <c r="BC2036" s="147"/>
      <c r="BD2036" s="147"/>
      <c r="BE2036" s="147"/>
      <c r="BF2036" s="147"/>
      <c r="BG2036" s="147"/>
      <c r="BH2036" s="147"/>
    </row>
    <row r="2037" spans="1:60" outlineLevel="1" x14ac:dyDescent="0.25">
      <c r="A2037" s="154"/>
      <c r="B2037" s="155"/>
      <c r="C2037" s="190" t="s">
        <v>1620</v>
      </c>
      <c r="D2037" s="159"/>
      <c r="E2037" s="160">
        <v>1</v>
      </c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7"/>
      <c r="U2037" s="157"/>
      <c r="V2037" s="157"/>
      <c r="W2037" s="157"/>
      <c r="X2037" s="157"/>
      <c r="Y2037" s="147"/>
      <c r="Z2037" s="147"/>
      <c r="AA2037" s="147"/>
      <c r="AB2037" s="147"/>
      <c r="AC2037" s="147"/>
      <c r="AD2037" s="147"/>
      <c r="AE2037" s="147"/>
      <c r="AF2037" s="147"/>
      <c r="AG2037" s="147" t="s">
        <v>199</v>
      </c>
      <c r="AH2037" s="147">
        <v>0</v>
      </c>
      <c r="AI2037" s="147"/>
      <c r="AJ2037" s="147"/>
      <c r="AK2037" s="147"/>
      <c r="AL2037" s="147"/>
      <c r="AM2037" s="147"/>
      <c r="AN2037" s="147"/>
      <c r="AO2037" s="147"/>
      <c r="AP2037" s="147"/>
      <c r="AQ2037" s="147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</row>
    <row r="2038" spans="1:60" ht="20.399999999999999" outlineLevel="1" x14ac:dyDescent="0.25">
      <c r="A2038" s="174">
        <v>336</v>
      </c>
      <c r="B2038" s="175" t="s">
        <v>1621</v>
      </c>
      <c r="C2038" s="189" t="s">
        <v>1622</v>
      </c>
      <c r="D2038" s="176" t="s">
        <v>1557</v>
      </c>
      <c r="E2038" s="177">
        <v>1</v>
      </c>
      <c r="F2038" s="178"/>
      <c r="G2038" s="179">
        <f>ROUND(E2038*F2038,2)</f>
        <v>0</v>
      </c>
      <c r="H2038" s="158"/>
      <c r="I2038" s="157">
        <f>ROUND(E2038*H2038,2)</f>
        <v>0</v>
      </c>
      <c r="J2038" s="158"/>
      <c r="K2038" s="157">
        <f>ROUND(E2038*J2038,2)</f>
        <v>0</v>
      </c>
      <c r="L2038" s="157">
        <v>21</v>
      </c>
      <c r="M2038" s="157">
        <f>G2038*(1+L2038/100)</f>
        <v>0</v>
      </c>
      <c r="N2038" s="157">
        <v>0</v>
      </c>
      <c r="O2038" s="157">
        <f>ROUND(E2038*N2038,2)</f>
        <v>0</v>
      </c>
      <c r="P2038" s="157">
        <v>0</v>
      </c>
      <c r="Q2038" s="157">
        <f>ROUND(E2038*P2038,2)</f>
        <v>0</v>
      </c>
      <c r="R2038" s="157"/>
      <c r="S2038" s="157" t="s">
        <v>573</v>
      </c>
      <c r="T2038" s="157" t="s">
        <v>574</v>
      </c>
      <c r="U2038" s="157">
        <v>0</v>
      </c>
      <c r="V2038" s="157">
        <f>ROUND(E2038*U2038,2)</f>
        <v>0</v>
      </c>
      <c r="W2038" s="157"/>
      <c r="X2038" s="157" t="s">
        <v>227</v>
      </c>
      <c r="Y2038" s="147"/>
      <c r="Z2038" s="147"/>
      <c r="AA2038" s="147"/>
      <c r="AB2038" s="147"/>
      <c r="AC2038" s="147"/>
      <c r="AD2038" s="147"/>
      <c r="AE2038" s="147"/>
      <c r="AF2038" s="147"/>
      <c r="AG2038" s="147" t="s">
        <v>228</v>
      </c>
      <c r="AH2038" s="147"/>
      <c r="AI2038" s="147"/>
      <c r="AJ2038" s="147"/>
      <c r="AK2038" s="147"/>
      <c r="AL2038" s="147"/>
      <c r="AM2038" s="147"/>
      <c r="AN2038" s="147"/>
      <c r="AO2038" s="147"/>
      <c r="AP2038" s="147"/>
      <c r="AQ2038" s="147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</row>
    <row r="2039" spans="1:60" outlineLevel="1" x14ac:dyDescent="0.25">
      <c r="A2039" s="154"/>
      <c r="B2039" s="155"/>
      <c r="C2039" s="190" t="s">
        <v>1623</v>
      </c>
      <c r="D2039" s="159"/>
      <c r="E2039" s="160">
        <v>1</v>
      </c>
      <c r="F2039" s="157"/>
      <c r="G2039" s="157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7"/>
      <c r="U2039" s="157"/>
      <c r="V2039" s="157"/>
      <c r="W2039" s="157"/>
      <c r="X2039" s="157"/>
      <c r="Y2039" s="147"/>
      <c r="Z2039" s="147"/>
      <c r="AA2039" s="147"/>
      <c r="AB2039" s="147"/>
      <c r="AC2039" s="147"/>
      <c r="AD2039" s="147"/>
      <c r="AE2039" s="147"/>
      <c r="AF2039" s="147"/>
      <c r="AG2039" s="147" t="s">
        <v>199</v>
      </c>
      <c r="AH2039" s="147">
        <v>0</v>
      </c>
      <c r="AI2039" s="147"/>
      <c r="AJ2039" s="147"/>
      <c r="AK2039" s="147"/>
      <c r="AL2039" s="147"/>
      <c r="AM2039" s="147"/>
      <c r="AN2039" s="147"/>
      <c r="AO2039" s="147"/>
      <c r="AP2039" s="147"/>
      <c r="AQ2039" s="147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</row>
    <row r="2040" spans="1:60" outlineLevel="1" x14ac:dyDescent="0.25">
      <c r="A2040" s="174">
        <v>337</v>
      </c>
      <c r="B2040" s="175" t="s">
        <v>1624</v>
      </c>
      <c r="C2040" s="189" t="s">
        <v>1625</v>
      </c>
      <c r="D2040" s="176" t="s">
        <v>1557</v>
      </c>
      <c r="E2040" s="177">
        <v>1</v>
      </c>
      <c r="F2040" s="178"/>
      <c r="G2040" s="179">
        <f>ROUND(E2040*F2040,2)</f>
        <v>0</v>
      </c>
      <c r="H2040" s="158"/>
      <c r="I2040" s="157">
        <f>ROUND(E2040*H2040,2)</f>
        <v>0</v>
      </c>
      <c r="J2040" s="158"/>
      <c r="K2040" s="157">
        <f>ROUND(E2040*J2040,2)</f>
        <v>0</v>
      </c>
      <c r="L2040" s="157">
        <v>21</v>
      </c>
      <c r="M2040" s="157">
        <f>G2040*(1+L2040/100)</f>
        <v>0</v>
      </c>
      <c r="N2040" s="157">
        <v>0</v>
      </c>
      <c r="O2040" s="157">
        <f>ROUND(E2040*N2040,2)</f>
        <v>0</v>
      </c>
      <c r="P2040" s="157">
        <v>0</v>
      </c>
      <c r="Q2040" s="157">
        <f>ROUND(E2040*P2040,2)</f>
        <v>0</v>
      </c>
      <c r="R2040" s="157"/>
      <c r="S2040" s="157" t="s">
        <v>573</v>
      </c>
      <c r="T2040" s="157" t="s">
        <v>574</v>
      </c>
      <c r="U2040" s="157">
        <v>0</v>
      </c>
      <c r="V2040" s="157">
        <f>ROUND(E2040*U2040,2)</f>
        <v>0</v>
      </c>
      <c r="W2040" s="157"/>
      <c r="X2040" s="157" t="s">
        <v>227</v>
      </c>
      <c r="Y2040" s="147"/>
      <c r="Z2040" s="147"/>
      <c r="AA2040" s="147"/>
      <c r="AB2040" s="147"/>
      <c r="AC2040" s="147"/>
      <c r="AD2040" s="147"/>
      <c r="AE2040" s="147"/>
      <c r="AF2040" s="147"/>
      <c r="AG2040" s="147" t="s">
        <v>228</v>
      </c>
      <c r="AH2040" s="147"/>
      <c r="AI2040" s="147"/>
      <c r="AJ2040" s="147"/>
      <c r="AK2040" s="147"/>
      <c r="AL2040" s="147"/>
      <c r="AM2040" s="147"/>
      <c r="AN2040" s="147"/>
      <c r="AO2040" s="147"/>
      <c r="AP2040" s="147"/>
      <c r="AQ2040" s="147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</row>
    <row r="2041" spans="1:60" outlineLevel="1" x14ac:dyDescent="0.25">
      <c r="A2041" s="154"/>
      <c r="B2041" s="155"/>
      <c r="C2041" s="190" t="s">
        <v>1626</v>
      </c>
      <c r="D2041" s="159"/>
      <c r="E2041" s="160">
        <v>1</v>
      </c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57"/>
      <c r="Y2041" s="147"/>
      <c r="Z2041" s="147"/>
      <c r="AA2041" s="147"/>
      <c r="AB2041" s="147"/>
      <c r="AC2041" s="147"/>
      <c r="AD2041" s="147"/>
      <c r="AE2041" s="147"/>
      <c r="AF2041" s="147"/>
      <c r="AG2041" s="147" t="s">
        <v>199</v>
      </c>
      <c r="AH2041" s="147">
        <v>0</v>
      </c>
      <c r="AI2041" s="147"/>
      <c r="AJ2041" s="147"/>
      <c r="AK2041" s="147"/>
      <c r="AL2041" s="147"/>
      <c r="AM2041" s="147"/>
      <c r="AN2041" s="147"/>
      <c r="AO2041" s="147"/>
      <c r="AP2041" s="147"/>
      <c r="AQ2041" s="147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</row>
    <row r="2042" spans="1:60" outlineLevel="1" x14ac:dyDescent="0.25">
      <c r="A2042" s="174">
        <v>338</v>
      </c>
      <c r="B2042" s="175" t="s">
        <v>1627</v>
      </c>
      <c r="C2042" s="189" t="s">
        <v>1625</v>
      </c>
      <c r="D2042" s="176" t="s">
        <v>1557</v>
      </c>
      <c r="E2042" s="177">
        <v>1</v>
      </c>
      <c r="F2042" s="178"/>
      <c r="G2042" s="179">
        <f>ROUND(E2042*F2042,2)</f>
        <v>0</v>
      </c>
      <c r="H2042" s="158"/>
      <c r="I2042" s="157">
        <f>ROUND(E2042*H2042,2)</f>
        <v>0</v>
      </c>
      <c r="J2042" s="158"/>
      <c r="K2042" s="157">
        <f>ROUND(E2042*J2042,2)</f>
        <v>0</v>
      </c>
      <c r="L2042" s="157">
        <v>21</v>
      </c>
      <c r="M2042" s="157">
        <f>G2042*(1+L2042/100)</f>
        <v>0</v>
      </c>
      <c r="N2042" s="157">
        <v>0</v>
      </c>
      <c r="O2042" s="157">
        <f>ROUND(E2042*N2042,2)</f>
        <v>0</v>
      </c>
      <c r="P2042" s="157">
        <v>0</v>
      </c>
      <c r="Q2042" s="157">
        <f>ROUND(E2042*P2042,2)</f>
        <v>0</v>
      </c>
      <c r="R2042" s="157"/>
      <c r="S2042" s="157" t="s">
        <v>573</v>
      </c>
      <c r="T2042" s="157" t="s">
        <v>574</v>
      </c>
      <c r="U2042" s="157">
        <v>0</v>
      </c>
      <c r="V2042" s="157">
        <f>ROUND(E2042*U2042,2)</f>
        <v>0</v>
      </c>
      <c r="W2042" s="157"/>
      <c r="X2042" s="157" t="s">
        <v>227</v>
      </c>
      <c r="Y2042" s="147"/>
      <c r="Z2042" s="147"/>
      <c r="AA2042" s="147"/>
      <c r="AB2042" s="147"/>
      <c r="AC2042" s="147"/>
      <c r="AD2042" s="147"/>
      <c r="AE2042" s="147"/>
      <c r="AF2042" s="147"/>
      <c r="AG2042" s="147" t="s">
        <v>228</v>
      </c>
      <c r="AH2042" s="147"/>
      <c r="AI2042" s="147"/>
      <c r="AJ2042" s="147"/>
      <c r="AK2042" s="147"/>
      <c r="AL2042" s="147"/>
      <c r="AM2042" s="147"/>
      <c r="AN2042" s="147"/>
      <c r="AO2042" s="147"/>
      <c r="AP2042" s="147"/>
      <c r="AQ2042" s="147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</row>
    <row r="2043" spans="1:60" outlineLevel="1" x14ac:dyDescent="0.25">
      <c r="A2043" s="154"/>
      <c r="B2043" s="155"/>
      <c r="C2043" s="190" t="s">
        <v>1628</v>
      </c>
      <c r="D2043" s="159"/>
      <c r="E2043" s="160">
        <v>1</v>
      </c>
      <c r="F2043" s="157"/>
      <c r="G2043" s="157"/>
      <c r="H2043" s="157"/>
      <c r="I2043" s="157"/>
      <c r="J2043" s="157"/>
      <c r="K2043" s="157"/>
      <c r="L2043" s="157"/>
      <c r="M2043" s="157"/>
      <c r="N2043" s="157"/>
      <c r="O2043" s="157"/>
      <c r="P2043" s="157"/>
      <c r="Q2043" s="157"/>
      <c r="R2043" s="157"/>
      <c r="S2043" s="157"/>
      <c r="T2043" s="157"/>
      <c r="U2043" s="157"/>
      <c r="V2043" s="157"/>
      <c r="W2043" s="157"/>
      <c r="X2043" s="157"/>
      <c r="Y2043" s="147"/>
      <c r="Z2043" s="147"/>
      <c r="AA2043" s="147"/>
      <c r="AB2043" s="147"/>
      <c r="AC2043" s="147"/>
      <c r="AD2043" s="147"/>
      <c r="AE2043" s="147"/>
      <c r="AF2043" s="147"/>
      <c r="AG2043" s="147" t="s">
        <v>199</v>
      </c>
      <c r="AH2043" s="147">
        <v>0</v>
      </c>
      <c r="AI2043" s="147"/>
      <c r="AJ2043" s="147"/>
      <c r="AK2043" s="147"/>
      <c r="AL2043" s="147"/>
      <c r="AM2043" s="147"/>
      <c r="AN2043" s="147"/>
      <c r="AO2043" s="147"/>
      <c r="AP2043" s="147"/>
      <c r="AQ2043" s="147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</row>
    <row r="2044" spans="1:60" outlineLevel="1" x14ac:dyDescent="0.25">
      <c r="A2044" s="174">
        <v>339</v>
      </c>
      <c r="B2044" s="175" t="s">
        <v>1629</v>
      </c>
      <c r="C2044" s="189" t="s">
        <v>1630</v>
      </c>
      <c r="D2044" s="176" t="s">
        <v>1557</v>
      </c>
      <c r="E2044" s="177">
        <v>1</v>
      </c>
      <c r="F2044" s="178"/>
      <c r="G2044" s="179">
        <f>ROUND(E2044*F2044,2)</f>
        <v>0</v>
      </c>
      <c r="H2044" s="158"/>
      <c r="I2044" s="157">
        <f>ROUND(E2044*H2044,2)</f>
        <v>0</v>
      </c>
      <c r="J2044" s="158"/>
      <c r="K2044" s="157">
        <f>ROUND(E2044*J2044,2)</f>
        <v>0</v>
      </c>
      <c r="L2044" s="157">
        <v>21</v>
      </c>
      <c r="M2044" s="157">
        <f>G2044*(1+L2044/100)</f>
        <v>0</v>
      </c>
      <c r="N2044" s="157">
        <v>0</v>
      </c>
      <c r="O2044" s="157">
        <f>ROUND(E2044*N2044,2)</f>
        <v>0</v>
      </c>
      <c r="P2044" s="157">
        <v>0</v>
      </c>
      <c r="Q2044" s="157">
        <f>ROUND(E2044*P2044,2)</f>
        <v>0</v>
      </c>
      <c r="R2044" s="157"/>
      <c r="S2044" s="157" t="s">
        <v>573</v>
      </c>
      <c r="T2044" s="157" t="s">
        <v>574</v>
      </c>
      <c r="U2044" s="157">
        <v>0</v>
      </c>
      <c r="V2044" s="157">
        <f>ROUND(E2044*U2044,2)</f>
        <v>0</v>
      </c>
      <c r="W2044" s="157"/>
      <c r="X2044" s="157" t="s">
        <v>227</v>
      </c>
      <c r="Y2044" s="147"/>
      <c r="Z2044" s="147"/>
      <c r="AA2044" s="147"/>
      <c r="AB2044" s="147"/>
      <c r="AC2044" s="147"/>
      <c r="AD2044" s="147"/>
      <c r="AE2044" s="147"/>
      <c r="AF2044" s="147"/>
      <c r="AG2044" s="147" t="s">
        <v>228</v>
      </c>
      <c r="AH2044" s="147"/>
      <c r="AI2044" s="147"/>
      <c r="AJ2044" s="147"/>
      <c r="AK2044" s="147"/>
      <c r="AL2044" s="147"/>
      <c r="AM2044" s="147"/>
      <c r="AN2044" s="147"/>
      <c r="AO2044" s="147"/>
      <c r="AP2044" s="147"/>
      <c r="AQ2044" s="147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</row>
    <row r="2045" spans="1:60" outlineLevel="1" x14ac:dyDescent="0.25">
      <c r="A2045" s="154"/>
      <c r="B2045" s="155"/>
      <c r="C2045" s="190" t="s">
        <v>1631</v>
      </c>
      <c r="D2045" s="159"/>
      <c r="E2045" s="160">
        <v>1</v>
      </c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7"/>
      <c r="U2045" s="157"/>
      <c r="V2045" s="157"/>
      <c r="W2045" s="157"/>
      <c r="X2045" s="157"/>
      <c r="Y2045" s="147"/>
      <c r="Z2045" s="147"/>
      <c r="AA2045" s="147"/>
      <c r="AB2045" s="147"/>
      <c r="AC2045" s="147"/>
      <c r="AD2045" s="147"/>
      <c r="AE2045" s="147"/>
      <c r="AF2045" s="147"/>
      <c r="AG2045" s="147" t="s">
        <v>199</v>
      </c>
      <c r="AH2045" s="147">
        <v>0</v>
      </c>
      <c r="AI2045" s="147"/>
      <c r="AJ2045" s="147"/>
      <c r="AK2045" s="147"/>
      <c r="AL2045" s="147"/>
      <c r="AM2045" s="147"/>
      <c r="AN2045" s="147"/>
      <c r="AO2045" s="147"/>
      <c r="AP2045" s="147"/>
      <c r="AQ2045" s="147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</row>
    <row r="2046" spans="1:60" outlineLevel="1" x14ac:dyDescent="0.25">
      <c r="A2046" s="174">
        <v>340</v>
      </c>
      <c r="B2046" s="175" t="s">
        <v>1632</v>
      </c>
      <c r="C2046" s="189" t="s">
        <v>1633</v>
      </c>
      <c r="D2046" s="176" t="s">
        <v>1557</v>
      </c>
      <c r="E2046" s="177">
        <v>1</v>
      </c>
      <c r="F2046" s="178"/>
      <c r="G2046" s="179">
        <f>ROUND(E2046*F2046,2)</f>
        <v>0</v>
      </c>
      <c r="H2046" s="158"/>
      <c r="I2046" s="157">
        <f>ROUND(E2046*H2046,2)</f>
        <v>0</v>
      </c>
      <c r="J2046" s="158"/>
      <c r="K2046" s="157">
        <f>ROUND(E2046*J2046,2)</f>
        <v>0</v>
      </c>
      <c r="L2046" s="157">
        <v>21</v>
      </c>
      <c r="M2046" s="157">
        <f>G2046*(1+L2046/100)</f>
        <v>0</v>
      </c>
      <c r="N2046" s="157">
        <v>0</v>
      </c>
      <c r="O2046" s="157">
        <f>ROUND(E2046*N2046,2)</f>
        <v>0</v>
      </c>
      <c r="P2046" s="157">
        <v>0</v>
      </c>
      <c r="Q2046" s="157">
        <f>ROUND(E2046*P2046,2)</f>
        <v>0</v>
      </c>
      <c r="R2046" s="157"/>
      <c r="S2046" s="157" t="s">
        <v>573</v>
      </c>
      <c r="T2046" s="157" t="s">
        <v>574</v>
      </c>
      <c r="U2046" s="157">
        <v>0</v>
      </c>
      <c r="V2046" s="157">
        <f>ROUND(E2046*U2046,2)</f>
        <v>0</v>
      </c>
      <c r="W2046" s="157"/>
      <c r="X2046" s="157" t="s">
        <v>227</v>
      </c>
      <c r="Y2046" s="147"/>
      <c r="Z2046" s="147"/>
      <c r="AA2046" s="147"/>
      <c r="AB2046" s="147"/>
      <c r="AC2046" s="147"/>
      <c r="AD2046" s="147"/>
      <c r="AE2046" s="147"/>
      <c r="AF2046" s="147"/>
      <c r="AG2046" s="147" t="s">
        <v>228</v>
      </c>
      <c r="AH2046" s="147"/>
      <c r="AI2046" s="147"/>
      <c r="AJ2046" s="147"/>
      <c r="AK2046" s="147"/>
      <c r="AL2046" s="147"/>
      <c r="AM2046" s="147"/>
      <c r="AN2046" s="147"/>
      <c r="AO2046" s="147"/>
      <c r="AP2046" s="147"/>
      <c r="AQ2046" s="147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</row>
    <row r="2047" spans="1:60" outlineLevel="1" x14ac:dyDescent="0.25">
      <c r="A2047" s="154"/>
      <c r="B2047" s="155"/>
      <c r="C2047" s="190" t="s">
        <v>1634</v>
      </c>
      <c r="D2047" s="159"/>
      <c r="E2047" s="160">
        <v>1</v>
      </c>
      <c r="F2047" s="157"/>
      <c r="G2047" s="157"/>
      <c r="H2047" s="157"/>
      <c r="I2047" s="157"/>
      <c r="J2047" s="157"/>
      <c r="K2047" s="157"/>
      <c r="L2047" s="157"/>
      <c r="M2047" s="157"/>
      <c r="N2047" s="157"/>
      <c r="O2047" s="157"/>
      <c r="P2047" s="157"/>
      <c r="Q2047" s="157"/>
      <c r="R2047" s="157"/>
      <c r="S2047" s="157"/>
      <c r="T2047" s="157"/>
      <c r="U2047" s="157"/>
      <c r="V2047" s="157"/>
      <c r="W2047" s="157"/>
      <c r="X2047" s="157"/>
      <c r="Y2047" s="147"/>
      <c r="Z2047" s="147"/>
      <c r="AA2047" s="147"/>
      <c r="AB2047" s="147"/>
      <c r="AC2047" s="147"/>
      <c r="AD2047" s="147"/>
      <c r="AE2047" s="147"/>
      <c r="AF2047" s="147"/>
      <c r="AG2047" s="147" t="s">
        <v>199</v>
      </c>
      <c r="AH2047" s="147">
        <v>0</v>
      </c>
      <c r="AI2047" s="147"/>
      <c r="AJ2047" s="147"/>
      <c r="AK2047" s="147"/>
      <c r="AL2047" s="147"/>
      <c r="AM2047" s="147"/>
      <c r="AN2047" s="147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</row>
    <row r="2048" spans="1:60" ht="20.399999999999999" outlineLevel="1" x14ac:dyDescent="0.25">
      <c r="A2048" s="174">
        <v>341</v>
      </c>
      <c r="B2048" s="175" t="s">
        <v>1635</v>
      </c>
      <c r="C2048" s="189" t="s">
        <v>1636</v>
      </c>
      <c r="D2048" s="176" t="s">
        <v>1557</v>
      </c>
      <c r="E2048" s="177">
        <v>1</v>
      </c>
      <c r="F2048" s="178"/>
      <c r="G2048" s="179">
        <f>ROUND(E2048*F2048,2)</f>
        <v>0</v>
      </c>
      <c r="H2048" s="158"/>
      <c r="I2048" s="157">
        <f>ROUND(E2048*H2048,2)</f>
        <v>0</v>
      </c>
      <c r="J2048" s="158"/>
      <c r="K2048" s="157">
        <f>ROUND(E2048*J2048,2)</f>
        <v>0</v>
      </c>
      <c r="L2048" s="157">
        <v>21</v>
      </c>
      <c r="M2048" s="157">
        <f>G2048*(1+L2048/100)</f>
        <v>0</v>
      </c>
      <c r="N2048" s="157">
        <v>0</v>
      </c>
      <c r="O2048" s="157">
        <f>ROUND(E2048*N2048,2)</f>
        <v>0</v>
      </c>
      <c r="P2048" s="157">
        <v>0</v>
      </c>
      <c r="Q2048" s="157">
        <f>ROUND(E2048*P2048,2)</f>
        <v>0</v>
      </c>
      <c r="R2048" s="157"/>
      <c r="S2048" s="157" t="s">
        <v>573</v>
      </c>
      <c r="T2048" s="157" t="s">
        <v>574</v>
      </c>
      <c r="U2048" s="157">
        <v>0</v>
      </c>
      <c r="V2048" s="157">
        <f>ROUND(E2048*U2048,2)</f>
        <v>0</v>
      </c>
      <c r="W2048" s="157"/>
      <c r="X2048" s="157" t="s">
        <v>227</v>
      </c>
      <c r="Y2048" s="147"/>
      <c r="Z2048" s="147"/>
      <c r="AA2048" s="147"/>
      <c r="AB2048" s="147"/>
      <c r="AC2048" s="147"/>
      <c r="AD2048" s="147"/>
      <c r="AE2048" s="147"/>
      <c r="AF2048" s="147"/>
      <c r="AG2048" s="147" t="s">
        <v>228</v>
      </c>
      <c r="AH2048" s="147"/>
      <c r="AI2048" s="147"/>
      <c r="AJ2048" s="147"/>
      <c r="AK2048" s="147"/>
      <c r="AL2048" s="147"/>
      <c r="AM2048" s="147"/>
      <c r="AN2048" s="147"/>
      <c r="AO2048" s="147"/>
      <c r="AP2048" s="147"/>
      <c r="AQ2048" s="147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</row>
    <row r="2049" spans="1:60" outlineLevel="1" x14ac:dyDescent="0.25">
      <c r="A2049" s="154"/>
      <c r="B2049" s="155"/>
      <c r="C2049" s="190" t="s">
        <v>1637</v>
      </c>
      <c r="D2049" s="159"/>
      <c r="E2049" s="160">
        <v>1</v>
      </c>
      <c r="F2049" s="157"/>
      <c r="G2049" s="157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7"/>
      <c r="U2049" s="157"/>
      <c r="V2049" s="157"/>
      <c r="W2049" s="157"/>
      <c r="X2049" s="157"/>
      <c r="Y2049" s="147"/>
      <c r="Z2049" s="147"/>
      <c r="AA2049" s="147"/>
      <c r="AB2049" s="147"/>
      <c r="AC2049" s="147"/>
      <c r="AD2049" s="147"/>
      <c r="AE2049" s="147"/>
      <c r="AF2049" s="147"/>
      <c r="AG2049" s="147" t="s">
        <v>199</v>
      </c>
      <c r="AH2049" s="147">
        <v>0</v>
      </c>
      <c r="AI2049" s="147"/>
      <c r="AJ2049" s="147"/>
      <c r="AK2049" s="147"/>
      <c r="AL2049" s="147"/>
      <c r="AM2049" s="147"/>
      <c r="AN2049" s="147"/>
      <c r="AO2049" s="147"/>
      <c r="AP2049" s="147"/>
      <c r="AQ2049" s="147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</row>
    <row r="2050" spans="1:60" outlineLevel="1" x14ac:dyDescent="0.25">
      <c r="A2050" s="154">
        <v>342</v>
      </c>
      <c r="B2050" s="155" t="s">
        <v>1638</v>
      </c>
      <c r="C2050" s="196" t="s">
        <v>1639</v>
      </c>
      <c r="D2050" s="156" t="s">
        <v>0</v>
      </c>
      <c r="E2050" s="186"/>
      <c r="F2050" s="158"/>
      <c r="G2050" s="157">
        <f>ROUND(E2050*F2050,2)</f>
        <v>0</v>
      </c>
      <c r="H2050" s="158"/>
      <c r="I2050" s="157">
        <f>ROUND(E2050*H2050,2)</f>
        <v>0</v>
      </c>
      <c r="J2050" s="158"/>
      <c r="K2050" s="157">
        <f>ROUND(E2050*J2050,2)</f>
        <v>0</v>
      </c>
      <c r="L2050" s="157">
        <v>21</v>
      </c>
      <c r="M2050" s="157">
        <f>G2050*(1+L2050/100)</f>
        <v>0</v>
      </c>
      <c r="N2050" s="157">
        <v>0</v>
      </c>
      <c r="O2050" s="157">
        <f>ROUND(E2050*N2050,2)</f>
        <v>0</v>
      </c>
      <c r="P2050" s="157">
        <v>0</v>
      </c>
      <c r="Q2050" s="157">
        <f>ROUND(E2050*P2050,2)</f>
        <v>0</v>
      </c>
      <c r="R2050" s="157"/>
      <c r="S2050" s="157" t="s">
        <v>195</v>
      </c>
      <c r="T2050" s="157" t="s">
        <v>195</v>
      </c>
      <c r="U2050" s="157">
        <v>0</v>
      </c>
      <c r="V2050" s="157">
        <f>ROUND(E2050*U2050,2)</f>
        <v>0</v>
      </c>
      <c r="W2050" s="157"/>
      <c r="X2050" s="157" t="s">
        <v>1170</v>
      </c>
      <c r="Y2050" s="147"/>
      <c r="Z2050" s="147"/>
      <c r="AA2050" s="147"/>
      <c r="AB2050" s="147"/>
      <c r="AC2050" s="147"/>
      <c r="AD2050" s="147"/>
      <c r="AE2050" s="147"/>
      <c r="AF2050" s="147"/>
      <c r="AG2050" s="147" t="s">
        <v>1171</v>
      </c>
      <c r="AH2050" s="147"/>
      <c r="AI2050" s="147"/>
      <c r="AJ2050" s="147"/>
      <c r="AK2050" s="147"/>
      <c r="AL2050" s="147"/>
      <c r="AM2050" s="147"/>
      <c r="AN2050" s="147"/>
      <c r="AO2050" s="147"/>
      <c r="AP2050" s="147"/>
      <c r="AQ2050" s="147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</row>
    <row r="2051" spans="1:60" x14ac:dyDescent="0.25">
      <c r="A2051" s="168" t="s">
        <v>190</v>
      </c>
      <c r="B2051" s="169" t="s">
        <v>122</v>
      </c>
      <c r="C2051" s="188" t="s">
        <v>123</v>
      </c>
      <c r="D2051" s="170"/>
      <c r="E2051" s="171"/>
      <c r="F2051" s="172"/>
      <c r="G2051" s="173">
        <f>SUMIF(AG2052:AG2080,"&lt;&gt;NOR",G2052:G2080)</f>
        <v>0</v>
      </c>
      <c r="H2051" s="167"/>
      <c r="I2051" s="167">
        <f>SUM(I2052:I2080)</f>
        <v>0</v>
      </c>
      <c r="J2051" s="167"/>
      <c r="K2051" s="167">
        <f>SUM(K2052:K2080)</f>
        <v>0</v>
      </c>
      <c r="L2051" s="167"/>
      <c r="M2051" s="167">
        <f>SUM(M2052:M2080)</f>
        <v>0</v>
      </c>
      <c r="N2051" s="167"/>
      <c r="O2051" s="167">
        <f>SUM(O2052:O2080)</f>
        <v>0.36</v>
      </c>
      <c r="P2051" s="167"/>
      <c r="Q2051" s="167">
        <f>SUM(Q2052:Q2080)</f>
        <v>0.46</v>
      </c>
      <c r="R2051" s="167"/>
      <c r="S2051" s="167"/>
      <c r="T2051" s="167"/>
      <c r="U2051" s="167"/>
      <c r="V2051" s="167">
        <f>SUM(V2052:V2080)</f>
        <v>66.709999999999994</v>
      </c>
      <c r="W2051" s="167"/>
      <c r="X2051" s="167"/>
      <c r="AG2051" t="s">
        <v>191</v>
      </c>
    </row>
    <row r="2052" spans="1:60" outlineLevel="1" x14ac:dyDescent="0.25">
      <c r="A2052" s="174">
        <v>343</v>
      </c>
      <c r="B2052" s="175" t="s">
        <v>1640</v>
      </c>
      <c r="C2052" s="189" t="s">
        <v>1641</v>
      </c>
      <c r="D2052" s="176" t="s">
        <v>239</v>
      </c>
      <c r="E2052" s="177">
        <v>2</v>
      </c>
      <c r="F2052" s="178"/>
      <c r="G2052" s="179">
        <f>ROUND(E2052*F2052,2)</f>
        <v>0</v>
      </c>
      <c r="H2052" s="158"/>
      <c r="I2052" s="157">
        <f>ROUND(E2052*H2052,2)</f>
        <v>0</v>
      </c>
      <c r="J2052" s="158"/>
      <c r="K2052" s="157">
        <f>ROUND(E2052*J2052,2)</f>
        <v>0</v>
      </c>
      <c r="L2052" s="157">
        <v>21</v>
      </c>
      <c r="M2052" s="157">
        <f>G2052*(1+L2052/100)</f>
        <v>0</v>
      </c>
      <c r="N2052" s="157">
        <v>3.0000000000000001E-5</v>
      </c>
      <c r="O2052" s="157">
        <f>ROUND(E2052*N2052,2)</f>
        <v>0</v>
      </c>
      <c r="P2052" s="157">
        <v>0</v>
      </c>
      <c r="Q2052" s="157">
        <f>ROUND(E2052*P2052,2)</f>
        <v>0</v>
      </c>
      <c r="R2052" s="157"/>
      <c r="S2052" s="157" t="s">
        <v>195</v>
      </c>
      <c r="T2052" s="157" t="s">
        <v>195</v>
      </c>
      <c r="U2052" s="157">
        <v>0.59</v>
      </c>
      <c r="V2052" s="157">
        <f>ROUND(E2052*U2052,2)</f>
        <v>1.18</v>
      </c>
      <c r="W2052" s="157"/>
      <c r="X2052" s="157" t="s">
        <v>196</v>
      </c>
      <c r="Y2052" s="147"/>
      <c r="Z2052" s="147"/>
      <c r="AA2052" s="147"/>
      <c r="AB2052" s="147"/>
      <c r="AC2052" s="147"/>
      <c r="AD2052" s="147"/>
      <c r="AE2052" s="147"/>
      <c r="AF2052" s="147"/>
      <c r="AG2052" s="147" t="s">
        <v>197</v>
      </c>
      <c r="AH2052" s="147"/>
      <c r="AI2052" s="147"/>
      <c r="AJ2052" s="147"/>
      <c r="AK2052" s="147"/>
      <c r="AL2052" s="147"/>
      <c r="AM2052" s="147"/>
      <c r="AN2052" s="147"/>
      <c r="AO2052" s="147"/>
      <c r="AP2052" s="147"/>
      <c r="AQ2052" s="147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</row>
    <row r="2053" spans="1:60" outlineLevel="1" x14ac:dyDescent="0.25">
      <c r="A2053" s="154"/>
      <c r="B2053" s="155"/>
      <c r="C2053" s="190" t="s">
        <v>1642</v>
      </c>
      <c r="D2053" s="159"/>
      <c r="E2053" s="160">
        <v>1</v>
      </c>
      <c r="F2053" s="157"/>
      <c r="G2053" s="157"/>
      <c r="H2053" s="157"/>
      <c r="I2053" s="157"/>
      <c r="J2053" s="157"/>
      <c r="K2053" s="157"/>
      <c r="L2053" s="157"/>
      <c r="M2053" s="157"/>
      <c r="N2053" s="157"/>
      <c r="O2053" s="157"/>
      <c r="P2053" s="157"/>
      <c r="Q2053" s="157"/>
      <c r="R2053" s="157"/>
      <c r="S2053" s="157"/>
      <c r="T2053" s="157"/>
      <c r="U2053" s="157"/>
      <c r="V2053" s="157"/>
      <c r="W2053" s="157"/>
      <c r="X2053" s="157"/>
      <c r="Y2053" s="147"/>
      <c r="Z2053" s="147"/>
      <c r="AA2053" s="147"/>
      <c r="AB2053" s="147"/>
      <c r="AC2053" s="147"/>
      <c r="AD2053" s="147"/>
      <c r="AE2053" s="147"/>
      <c r="AF2053" s="147"/>
      <c r="AG2053" s="147" t="s">
        <v>199</v>
      </c>
      <c r="AH2053" s="147">
        <v>0</v>
      </c>
      <c r="AI2053" s="147"/>
      <c r="AJ2053" s="147"/>
      <c r="AK2053" s="147"/>
      <c r="AL2053" s="147"/>
      <c r="AM2053" s="147"/>
      <c r="AN2053" s="147"/>
      <c r="AO2053" s="147"/>
      <c r="AP2053" s="147"/>
      <c r="AQ2053" s="147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</row>
    <row r="2054" spans="1:60" outlineLevel="1" x14ac:dyDescent="0.25">
      <c r="A2054" s="154"/>
      <c r="B2054" s="155"/>
      <c r="C2054" s="190" t="s">
        <v>1643</v>
      </c>
      <c r="D2054" s="159"/>
      <c r="E2054" s="160">
        <v>1</v>
      </c>
      <c r="F2054" s="157"/>
      <c r="G2054" s="157"/>
      <c r="H2054" s="157"/>
      <c r="I2054" s="157"/>
      <c r="J2054" s="157"/>
      <c r="K2054" s="157"/>
      <c r="L2054" s="157"/>
      <c r="M2054" s="157"/>
      <c r="N2054" s="157"/>
      <c r="O2054" s="157"/>
      <c r="P2054" s="157"/>
      <c r="Q2054" s="157"/>
      <c r="R2054" s="157"/>
      <c r="S2054" s="157"/>
      <c r="T2054" s="157"/>
      <c r="U2054" s="157"/>
      <c r="V2054" s="157"/>
      <c r="W2054" s="157"/>
      <c r="X2054" s="157"/>
      <c r="Y2054" s="147"/>
      <c r="Z2054" s="147"/>
      <c r="AA2054" s="147"/>
      <c r="AB2054" s="147"/>
      <c r="AC2054" s="147"/>
      <c r="AD2054" s="147"/>
      <c r="AE2054" s="147"/>
      <c r="AF2054" s="147"/>
      <c r="AG2054" s="147" t="s">
        <v>199</v>
      </c>
      <c r="AH2054" s="147">
        <v>0</v>
      </c>
      <c r="AI2054" s="147"/>
      <c r="AJ2054" s="147"/>
      <c r="AK2054" s="147"/>
      <c r="AL2054" s="147"/>
      <c r="AM2054" s="147"/>
      <c r="AN2054" s="147"/>
      <c r="AO2054" s="147"/>
      <c r="AP2054" s="147"/>
      <c r="AQ2054" s="147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</row>
    <row r="2055" spans="1:60" outlineLevel="1" x14ac:dyDescent="0.25">
      <c r="A2055" s="174">
        <v>344</v>
      </c>
      <c r="B2055" s="175" t="s">
        <v>1644</v>
      </c>
      <c r="C2055" s="189" t="s">
        <v>1645</v>
      </c>
      <c r="D2055" s="176" t="s">
        <v>1646</v>
      </c>
      <c r="E2055" s="177">
        <v>458.6</v>
      </c>
      <c r="F2055" s="178"/>
      <c r="G2055" s="179">
        <f>ROUND(E2055*F2055,2)</f>
        <v>0</v>
      </c>
      <c r="H2055" s="158"/>
      <c r="I2055" s="157">
        <f>ROUND(E2055*H2055,2)</f>
        <v>0</v>
      </c>
      <c r="J2055" s="158"/>
      <c r="K2055" s="157">
        <f>ROUND(E2055*J2055,2)</f>
        <v>0</v>
      </c>
      <c r="L2055" s="157">
        <v>21</v>
      </c>
      <c r="M2055" s="157">
        <f>G2055*(1+L2055/100)</f>
        <v>0</v>
      </c>
      <c r="N2055" s="157">
        <v>5.0000000000000002E-5</v>
      </c>
      <c r="O2055" s="157">
        <f>ROUND(E2055*N2055,2)</f>
        <v>0.02</v>
      </c>
      <c r="P2055" s="157">
        <v>1E-3</v>
      </c>
      <c r="Q2055" s="157">
        <f>ROUND(E2055*P2055,2)</f>
        <v>0.46</v>
      </c>
      <c r="R2055" s="157"/>
      <c r="S2055" s="157" t="s">
        <v>195</v>
      </c>
      <c r="T2055" s="157" t="s">
        <v>195</v>
      </c>
      <c r="U2055" s="157">
        <v>9.7000000000000003E-2</v>
      </c>
      <c r="V2055" s="157">
        <f>ROUND(E2055*U2055,2)</f>
        <v>44.48</v>
      </c>
      <c r="W2055" s="157"/>
      <c r="X2055" s="157" t="s">
        <v>196</v>
      </c>
      <c r="Y2055" s="147"/>
      <c r="Z2055" s="147"/>
      <c r="AA2055" s="147"/>
      <c r="AB2055" s="147"/>
      <c r="AC2055" s="147"/>
      <c r="AD2055" s="147"/>
      <c r="AE2055" s="147"/>
      <c r="AF2055" s="147"/>
      <c r="AG2055" s="147" t="s">
        <v>197</v>
      </c>
      <c r="AH2055" s="147"/>
      <c r="AI2055" s="147"/>
      <c r="AJ2055" s="147"/>
      <c r="AK2055" s="147"/>
      <c r="AL2055" s="147"/>
      <c r="AM2055" s="147"/>
      <c r="AN2055" s="147"/>
      <c r="AO2055" s="147"/>
      <c r="AP2055" s="147"/>
      <c r="AQ2055" s="147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</row>
    <row r="2056" spans="1:60" outlineLevel="1" x14ac:dyDescent="0.25">
      <c r="A2056" s="154"/>
      <c r="B2056" s="155"/>
      <c r="C2056" s="191" t="s">
        <v>284</v>
      </c>
      <c r="D2056" s="161"/>
      <c r="E2056" s="162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7"/>
      <c r="U2056" s="157"/>
      <c r="V2056" s="157"/>
      <c r="W2056" s="157"/>
      <c r="X2056" s="157"/>
      <c r="Y2056" s="147"/>
      <c r="Z2056" s="147"/>
      <c r="AA2056" s="147"/>
      <c r="AB2056" s="147"/>
      <c r="AC2056" s="147"/>
      <c r="AD2056" s="147"/>
      <c r="AE2056" s="147"/>
      <c r="AF2056" s="147"/>
      <c r="AG2056" s="147" t="s">
        <v>199</v>
      </c>
      <c r="AH2056" s="147"/>
      <c r="AI2056" s="147"/>
      <c r="AJ2056" s="147"/>
      <c r="AK2056" s="147"/>
      <c r="AL2056" s="147"/>
      <c r="AM2056" s="147"/>
      <c r="AN2056" s="147"/>
      <c r="AO2056" s="147"/>
      <c r="AP2056" s="147"/>
      <c r="AQ2056" s="147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</row>
    <row r="2057" spans="1:60" outlineLevel="1" x14ac:dyDescent="0.25">
      <c r="A2057" s="154"/>
      <c r="B2057" s="155"/>
      <c r="C2057" s="192" t="s">
        <v>1647</v>
      </c>
      <c r="D2057" s="161"/>
      <c r="E2057" s="162">
        <v>0.72</v>
      </c>
      <c r="F2057" s="157"/>
      <c r="G2057" s="157"/>
      <c r="H2057" s="157"/>
      <c r="I2057" s="157"/>
      <c r="J2057" s="157"/>
      <c r="K2057" s="157"/>
      <c r="L2057" s="157"/>
      <c r="M2057" s="157"/>
      <c r="N2057" s="157"/>
      <c r="O2057" s="157"/>
      <c r="P2057" s="157"/>
      <c r="Q2057" s="157"/>
      <c r="R2057" s="157"/>
      <c r="S2057" s="157"/>
      <c r="T2057" s="157"/>
      <c r="U2057" s="157"/>
      <c r="V2057" s="157"/>
      <c r="W2057" s="157"/>
      <c r="X2057" s="157"/>
      <c r="Y2057" s="147"/>
      <c r="Z2057" s="147"/>
      <c r="AA2057" s="147"/>
      <c r="AB2057" s="147"/>
      <c r="AC2057" s="147"/>
      <c r="AD2057" s="147"/>
      <c r="AE2057" s="147"/>
      <c r="AF2057" s="147"/>
      <c r="AG2057" s="147" t="s">
        <v>199</v>
      </c>
      <c r="AH2057" s="147">
        <v>2</v>
      </c>
      <c r="AI2057" s="147"/>
      <c r="AJ2057" s="147"/>
      <c r="AK2057" s="147"/>
      <c r="AL2057" s="147"/>
      <c r="AM2057" s="147"/>
      <c r="AN2057" s="147"/>
      <c r="AO2057" s="147"/>
      <c r="AP2057" s="147"/>
      <c r="AQ2057" s="147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</row>
    <row r="2058" spans="1:60" outlineLevel="1" x14ac:dyDescent="0.25">
      <c r="A2058" s="154"/>
      <c r="B2058" s="155"/>
      <c r="C2058" s="192" t="s">
        <v>1648</v>
      </c>
      <c r="D2058" s="161"/>
      <c r="E2058" s="162">
        <v>0.67500000000000004</v>
      </c>
      <c r="F2058" s="157"/>
      <c r="G2058" s="157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7"/>
      <c r="U2058" s="157"/>
      <c r="V2058" s="157"/>
      <c r="W2058" s="157"/>
      <c r="X2058" s="157"/>
      <c r="Y2058" s="147"/>
      <c r="Z2058" s="147"/>
      <c r="AA2058" s="147"/>
      <c r="AB2058" s="147"/>
      <c r="AC2058" s="147"/>
      <c r="AD2058" s="147"/>
      <c r="AE2058" s="147"/>
      <c r="AF2058" s="147"/>
      <c r="AG2058" s="147" t="s">
        <v>199</v>
      </c>
      <c r="AH2058" s="147">
        <v>2</v>
      </c>
      <c r="AI2058" s="147"/>
      <c r="AJ2058" s="147"/>
      <c r="AK2058" s="147"/>
      <c r="AL2058" s="147"/>
      <c r="AM2058" s="147"/>
      <c r="AN2058" s="147"/>
      <c r="AO2058" s="147"/>
      <c r="AP2058" s="147"/>
      <c r="AQ2058" s="147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</row>
    <row r="2059" spans="1:60" outlineLevel="1" x14ac:dyDescent="0.25">
      <c r="A2059" s="154"/>
      <c r="B2059" s="155"/>
      <c r="C2059" s="192" t="s">
        <v>1649</v>
      </c>
      <c r="D2059" s="161"/>
      <c r="E2059" s="162">
        <v>4.8600000000000003</v>
      </c>
      <c r="F2059" s="157"/>
      <c r="G2059" s="157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7"/>
      <c r="U2059" s="157"/>
      <c r="V2059" s="157"/>
      <c r="W2059" s="157"/>
      <c r="X2059" s="157"/>
      <c r="Y2059" s="147"/>
      <c r="Z2059" s="147"/>
      <c r="AA2059" s="147"/>
      <c r="AB2059" s="147"/>
      <c r="AC2059" s="147"/>
      <c r="AD2059" s="147"/>
      <c r="AE2059" s="147"/>
      <c r="AF2059" s="147"/>
      <c r="AG2059" s="147" t="s">
        <v>199</v>
      </c>
      <c r="AH2059" s="147">
        <v>2</v>
      </c>
      <c r="AI2059" s="147"/>
      <c r="AJ2059" s="147"/>
      <c r="AK2059" s="147"/>
      <c r="AL2059" s="147"/>
      <c r="AM2059" s="147"/>
      <c r="AN2059" s="147"/>
      <c r="AO2059" s="147"/>
      <c r="AP2059" s="147"/>
      <c r="AQ2059" s="147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</row>
    <row r="2060" spans="1:60" outlineLevel="1" x14ac:dyDescent="0.25">
      <c r="A2060" s="154"/>
      <c r="B2060" s="155"/>
      <c r="C2060" s="193" t="s">
        <v>293</v>
      </c>
      <c r="D2060" s="163"/>
      <c r="E2060" s="164">
        <v>6.2549999999999999</v>
      </c>
      <c r="F2060" s="157"/>
      <c r="G2060" s="157"/>
      <c r="H2060" s="157"/>
      <c r="I2060" s="157"/>
      <c r="J2060" s="157"/>
      <c r="K2060" s="157"/>
      <c r="L2060" s="157"/>
      <c r="M2060" s="157"/>
      <c r="N2060" s="157"/>
      <c r="O2060" s="157"/>
      <c r="P2060" s="157"/>
      <c r="Q2060" s="157"/>
      <c r="R2060" s="157"/>
      <c r="S2060" s="157"/>
      <c r="T2060" s="157"/>
      <c r="U2060" s="157"/>
      <c r="V2060" s="157"/>
      <c r="W2060" s="157"/>
      <c r="X2060" s="157"/>
      <c r="Y2060" s="147"/>
      <c r="Z2060" s="147"/>
      <c r="AA2060" s="147"/>
      <c r="AB2060" s="147"/>
      <c r="AC2060" s="147"/>
      <c r="AD2060" s="147"/>
      <c r="AE2060" s="147"/>
      <c r="AF2060" s="147"/>
      <c r="AG2060" s="147" t="s">
        <v>199</v>
      </c>
      <c r="AH2060" s="147">
        <v>3</v>
      </c>
      <c r="AI2060" s="147"/>
      <c r="AJ2060" s="147"/>
      <c r="AK2060" s="147"/>
      <c r="AL2060" s="147"/>
      <c r="AM2060" s="147"/>
      <c r="AN2060" s="147"/>
      <c r="AO2060" s="147"/>
      <c r="AP2060" s="147"/>
      <c r="AQ2060" s="147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</row>
    <row r="2061" spans="1:60" outlineLevel="1" x14ac:dyDescent="0.25">
      <c r="A2061" s="154"/>
      <c r="B2061" s="155"/>
      <c r="C2061" s="191" t="s">
        <v>294</v>
      </c>
      <c r="D2061" s="161"/>
      <c r="E2061" s="162"/>
      <c r="F2061" s="157"/>
      <c r="G2061" s="157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7"/>
      <c r="U2061" s="157"/>
      <c r="V2061" s="157"/>
      <c r="W2061" s="157"/>
      <c r="X2061" s="157"/>
      <c r="Y2061" s="147"/>
      <c r="Z2061" s="147"/>
      <c r="AA2061" s="147"/>
      <c r="AB2061" s="147"/>
      <c r="AC2061" s="147"/>
      <c r="AD2061" s="147"/>
      <c r="AE2061" s="147"/>
      <c r="AF2061" s="147"/>
      <c r="AG2061" s="147" t="s">
        <v>199</v>
      </c>
      <c r="AH2061" s="147"/>
      <c r="AI2061" s="147"/>
      <c r="AJ2061" s="147"/>
      <c r="AK2061" s="147"/>
      <c r="AL2061" s="147"/>
      <c r="AM2061" s="147"/>
      <c r="AN2061" s="147"/>
      <c r="AO2061" s="147"/>
      <c r="AP2061" s="147"/>
      <c r="AQ2061" s="147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</row>
    <row r="2062" spans="1:60" outlineLevel="1" x14ac:dyDescent="0.25">
      <c r="A2062" s="154"/>
      <c r="B2062" s="155"/>
      <c r="C2062" s="190" t="s">
        <v>1650</v>
      </c>
      <c r="D2062" s="159"/>
      <c r="E2062" s="160">
        <v>38.700000000000003</v>
      </c>
      <c r="F2062" s="157"/>
      <c r="G2062" s="157"/>
      <c r="H2062" s="157"/>
      <c r="I2062" s="157"/>
      <c r="J2062" s="157"/>
      <c r="K2062" s="157"/>
      <c r="L2062" s="157"/>
      <c r="M2062" s="157"/>
      <c r="N2062" s="157"/>
      <c r="O2062" s="157"/>
      <c r="P2062" s="157"/>
      <c r="Q2062" s="157"/>
      <c r="R2062" s="157"/>
      <c r="S2062" s="157"/>
      <c r="T2062" s="157"/>
      <c r="U2062" s="157"/>
      <c r="V2062" s="157"/>
      <c r="W2062" s="157"/>
      <c r="X2062" s="157"/>
      <c r="Y2062" s="147"/>
      <c r="Z2062" s="147"/>
      <c r="AA2062" s="147"/>
      <c r="AB2062" s="147"/>
      <c r="AC2062" s="147"/>
      <c r="AD2062" s="147"/>
      <c r="AE2062" s="147"/>
      <c r="AF2062" s="147"/>
      <c r="AG2062" s="147" t="s">
        <v>199</v>
      </c>
      <c r="AH2062" s="147">
        <v>0</v>
      </c>
      <c r="AI2062" s="147"/>
      <c r="AJ2062" s="147"/>
      <c r="AK2062" s="147"/>
      <c r="AL2062" s="147"/>
      <c r="AM2062" s="147"/>
      <c r="AN2062" s="147"/>
      <c r="AO2062" s="147"/>
      <c r="AP2062" s="147"/>
      <c r="AQ2062" s="147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</row>
    <row r="2063" spans="1:60" outlineLevel="1" x14ac:dyDescent="0.25">
      <c r="A2063" s="154"/>
      <c r="B2063" s="155"/>
      <c r="C2063" s="190" t="s">
        <v>1651</v>
      </c>
      <c r="D2063" s="159"/>
      <c r="E2063" s="160">
        <v>178.2</v>
      </c>
      <c r="F2063" s="157"/>
      <c r="G2063" s="157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7"/>
      <c r="U2063" s="157"/>
      <c r="V2063" s="157"/>
      <c r="W2063" s="157"/>
      <c r="X2063" s="157"/>
      <c r="Y2063" s="147"/>
      <c r="Z2063" s="147"/>
      <c r="AA2063" s="147"/>
      <c r="AB2063" s="147"/>
      <c r="AC2063" s="147"/>
      <c r="AD2063" s="147"/>
      <c r="AE2063" s="147"/>
      <c r="AF2063" s="147"/>
      <c r="AG2063" s="147" t="s">
        <v>199</v>
      </c>
      <c r="AH2063" s="147">
        <v>0</v>
      </c>
      <c r="AI2063" s="147"/>
      <c r="AJ2063" s="147"/>
      <c r="AK2063" s="147"/>
      <c r="AL2063" s="147"/>
      <c r="AM2063" s="147"/>
      <c r="AN2063" s="147"/>
      <c r="AO2063" s="147"/>
      <c r="AP2063" s="147"/>
      <c r="AQ2063" s="147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</row>
    <row r="2064" spans="1:60" outlineLevel="1" x14ac:dyDescent="0.25">
      <c r="A2064" s="154"/>
      <c r="B2064" s="155"/>
      <c r="C2064" s="190" t="s">
        <v>1652</v>
      </c>
      <c r="D2064" s="159"/>
      <c r="E2064" s="160">
        <v>50</v>
      </c>
      <c r="F2064" s="157"/>
      <c r="G2064" s="157"/>
      <c r="H2064" s="157"/>
      <c r="I2064" s="157"/>
      <c r="J2064" s="157"/>
      <c r="K2064" s="157"/>
      <c r="L2064" s="157"/>
      <c r="M2064" s="157"/>
      <c r="N2064" s="157"/>
      <c r="O2064" s="157"/>
      <c r="P2064" s="157"/>
      <c r="Q2064" s="157"/>
      <c r="R2064" s="157"/>
      <c r="S2064" s="157"/>
      <c r="T2064" s="157"/>
      <c r="U2064" s="157"/>
      <c r="V2064" s="157"/>
      <c r="W2064" s="157"/>
      <c r="X2064" s="157"/>
      <c r="Y2064" s="147"/>
      <c r="Z2064" s="147"/>
      <c r="AA2064" s="147"/>
      <c r="AB2064" s="147"/>
      <c r="AC2064" s="147"/>
      <c r="AD2064" s="147"/>
      <c r="AE2064" s="147"/>
      <c r="AF2064" s="147"/>
      <c r="AG2064" s="147" t="s">
        <v>199</v>
      </c>
      <c r="AH2064" s="147">
        <v>0</v>
      </c>
      <c r="AI2064" s="147"/>
      <c r="AJ2064" s="147"/>
      <c r="AK2064" s="147"/>
      <c r="AL2064" s="147"/>
      <c r="AM2064" s="147"/>
      <c r="AN2064" s="147"/>
      <c r="AO2064" s="147"/>
      <c r="AP2064" s="147"/>
      <c r="AQ2064" s="147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</row>
    <row r="2065" spans="1:60" ht="20.399999999999999" outlineLevel="1" x14ac:dyDescent="0.25">
      <c r="A2065" s="154"/>
      <c r="B2065" s="155"/>
      <c r="C2065" s="190" t="s">
        <v>1653</v>
      </c>
      <c r="D2065" s="159"/>
      <c r="E2065" s="160">
        <v>144.9</v>
      </c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7"/>
      <c r="U2065" s="157"/>
      <c r="V2065" s="157"/>
      <c r="W2065" s="157"/>
      <c r="X2065" s="157"/>
      <c r="Y2065" s="147"/>
      <c r="Z2065" s="147"/>
      <c r="AA2065" s="147"/>
      <c r="AB2065" s="147"/>
      <c r="AC2065" s="147"/>
      <c r="AD2065" s="147"/>
      <c r="AE2065" s="147"/>
      <c r="AF2065" s="147"/>
      <c r="AG2065" s="147" t="s">
        <v>199</v>
      </c>
      <c r="AH2065" s="147">
        <v>0</v>
      </c>
      <c r="AI2065" s="147"/>
      <c r="AJ2065" s="147"/>
      <c r="AK2065" s="147"/>
      <c r="AL2065" s="147"/>
      <c r="AM2065" s="147"/>
      <c r="AN2065" s="147"/>
      <c r="AO2065" s="147"/>
      <c r="AP2065" s="147"/>
      <c r="AQ2065" s="147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</row>
    <row r="2066" spans="1:60" outlineLevel="1" x14ac:dyDescent="0.25">
      <c r="A2066" s="154"/>
      <c r="B2066" s="155"/>
      <c r="C2066" s="190" t="s">
        <v>1654</v>
      </c>
      <c r="D2066" s="159"/>
      <c r="E2066" s="160">
        <v>46.8</v>
      </c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7"/>
      <c r="U2066" s="157"/>
      <c r="V2066" s="157"/>
      <c r="W2066" s="157"/>
      <c r="X2066" s="157"/>
      <c r="Y2066" s="147"/>
      <c r="Z2066" s="147"/>
      <c r="AA2066" s="147"/>
      <c r="AB2066" s="147"/>
      <c r="AC2066" s="147"/>
      <c r="AD2066" s="147"/>
      <c r="AE2066" s="147"/>
      <c r="AF2066" s="147"/>
      <c r="AG2066" s="147" t="s">
        <v>199</v>
      </c>
      <c r="AH2066" s="147">
        <v>0</v>
      </c>
      <c r="AI2066" s="147"/>
      <c r="AJ2066" s="147"/>
      <c r="AK2066" s="147"/>
      <c r="AL2066" s="147"/>
      <c r="AM2066" s="147"/>
      <c r="AN2066" s="147"/>
      <c r="AO2066" s="147"/>
      <c r="AP2066" s="147"/>
      <c r="AQ2066" s="147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</row>
    <row r="2067" spans="1:60" ht="20.399999999999999" outlineLevel="1" x14ac:dyDescent="0.25">
      <c r="A2067" s="180">
        <v>345</v>
      </c>
      <c r="B2067" s="181" t="s">
        <v>1655</v>
      </c>
      <c r="C2067" s="194" t="s">
        <v>1656</v>
      </c>
      <c r="D2067" s="182" t="s">
        <v>1557</v>
      </c>
      <c r="E2067" s="183">
        <v>1</v>
      </c>
      <c r="F2067" s="184"/>
      <c r="G2067" s="185">
        <f>ROUND(E2067*F2067,2)</f>
        <v>0</v>
      </c>
      <c r="H2067" s="158"/>
      <c r="I2067" s="157">
        <f>ROUND(E2067*H2067,2)</f>
        <v>0</v>
      </c>
      <c r="J2067" s="158"/>
      <c r="K2067" s="157">
        <f>ROUND(E2067*J2067,2)</f>
        <v>0</v>
      </c>
      <c r="L2067" s="157">
        <v>21</v>
      </c>
      <c r="M2067" s="157">
        <f>G2067*(1+L2067/100)</f>
        <v>0</v>
      </c>
      <c r="N2067" s="157">
        <v>0</v>
      </c>
      <c r="O2067" s="157">
        <f>ROUND(E2067*N2067,2)</f>
        <v>0</v>
      </c>
      <c r="P2067" s="157">
        <v>0</v>
      </c>
      <c r="Q2067" s="157">
        <f>ROUND(E2067*P2067,2)</f>
        <v>0</v>
      </c>
      <c r="R2067" s="157"/>
      <c r="S2067" s="157" t="s">
        <v>573</v>
      </c>
      <c r="T2067" s="157" t="s">
        <v>574</v>
      </c>
      <c r="U2067" s="157">
        <v>0</v>
      </c>
      <c r="V2067" s="157">
        <f>ROUND(E2067*U2067,2)</f>
        <v>0</v>
      </c>
      <c r="W2067" s="157"/>
      <c r="X2067" s="157" t="s">
        <v>196</v>
      </c>
      <c r="Y2067" s="147"/>
      <c r="Z2067" s="147"/>
      <c r="AA2067" s="147"/>
      <c r="AB2067" s="147"/>
      <c r="AC2067" s="147"/>
      <c r="AD2067" s="147"/>
      <c r="AE2067" s="147"/>
      <c r="AF2067" s="147"/>
      <c r="AG2067" s="147" t="s">
        <v>197</v>
      </c>
      <c r="AH2067" s="147"/>
      <c r="AI2067" s="147"/>
      <c r="AJ2067" s="147"/>
      <c r="AK2067" s="147"/>
      <c r="AL2067" s="147"/>
      <c r="AM2067" s="147"/>
      <c r="AN2067" s="147"/>
      <c r="AO2067" s="147"/>
      <c r="AP2067" s="147"/>
      <c r="AQ2067" s="147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</row>
    <row r="2068" spans="1:60" ht="20.399999999999999" outlineLevel="1" x14ac:dyDescent="0.25">
      <c r="A2068" s="180">
        <v>346</v>
      </c>
      <c r="B2068" s="181" t="s">
        <v>1657</v>
      </c>
      <c r="C2068" s="194" t="s">
        <v>1658</v>
      </c>
      <c r="D2068" s="182" t="s">
        <v>1557</v>
      </c>
      <c r="E2068" s="183">
        <v>1</v>
      </c>
      <c r="F2068" s="184"/>
      <c r="G2068" s="185">
        <f>ROUND(E2068*F2068,2)</f>
        <v>0</v>
      </c>
      <c r="H2068" s="158"/>
      <c r="I2068" s="157">
        <f>ROUND(E2068*H2068,2)</f>
        <v>0</v>
      </c>
      <c r="J2068" s="158"/>
      <c r="K2068" s="157">
        <f>ROUND(E2068*J2068,2)</f>
        <v>0</v>
      </c>
      <c r="L2068" s="157">
        <v>21</v>
      </c>
      <c r="M2068" s="157">
        <f>G2068*(1+L2068/100)</f>
        <v>0</v>
      </c>
      <c r="N2068" s="157">
        <v>0</v>
      </c>
      <c r="O2068" s="157">
        <f>ROUND(E2068*N2068,2)</f>
        <v>0</v>
      </c>
      <c r="P2068" s="157">
        <v>0</v>
      </c>
      <c r="Q2068" s="157">
        <f>ROUND(E2068*P2068,2)</f>
        <v>0</v>
      </c>
      <c r="R2068" s="157"/>
      <c r="S2068" s="157" t="s">
        <v>573</v>
      </c>
      <c r="T2068" s="157" t="s">
        <v>574</v>
      </c>
      <c r="U2068" s="157">
        <v>0</v>
      </c>
      <c r="V2068" s="157">
        <f>ROUND(E2068*U2068,2)</f>
        <v>0</v>
      </c>
      <c r="W2068" s="157"/>
      <c r="X2068" s="157" t="s">
        <v>196</v>
      </c>
      <c r="Y2068" s="147"/>
      <c r="Z2068" s="147"/>
      <c r="AA2068" s="147"/>
      <c r="AB2068" s="147"/>
      <c r="AC2068" s="147"/>
      <c r="AD2068" s="147"/>
      <c r="AE2068" s="147"/>
      <c r="AF2068" s="147"/>
      <c r="AG2068" s="147" t="s">
        <v>197</v>
      </c>
      <c r="AH2068" s="147"/>
      <c r="AI2068" s="147"/>
      <c r="AJ2068" s="147"/>
      <c r="AK2068" s="147"/>
      <c r="AL2068" s="147"/>
      <c r="AM2068" s="147"/>
      <c r="AN2068" s="147"/>
      <c r="AO2068" s="147"/>
      <c r="AP2068" s="147"/>
      <c r="AQ2068" s="147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</row>
    <row r="2069" spans="1:60" outlineLevel="1" x14ac:dyDescent="0.25">
      <c r="A2069" s="174">
        <v>347</v>
      </c>
      <c r="B2069" s="175" t="s">
        <v>1659</v>
      </c>
      <c r="C2069" s="189" t="s">
        <v>1660</v>
      </c>
      <c r="D2069" s="176" t="s">
        <v>232</v>
      </c>
      <c r="E2069" s="177">
        <v>3</v>
      </c>
      <c r="F2069" s="178"/>
      <c r="G2069" s="179">
        <f>ROUND(E2069*F2069,2)</f>
        <v>0</v>
      </c>
      <c r="H2069" s="158"/>
      <c r="I2069" s="157">
        <f>ROUND(E2069*H2069,2)</f>
        <v>0</v>
      </c>
      <c r="J2069" s="158"/>
      <c r="K2069" s="157">
        <f>ROUND(E2069*J2069,2)</f>
        <v>0</v>
      </c>
      <c r="L2069" s="157">
        <v>21</v>
      </c>
      <c r="M2069" s="157">
        <f>G2069*(1+L2069/100)</f>
        <v>0</v>
      </c>
      <c r="N2069" s="157">
        <v>1.8079999999999999E-2</v>
      </c>
      <c r="O2069" s="157">
        <f>ROUND(E2069*N2069,2)</f>
        <v>0.05</v>
      </c>
      <c r="P2069" s="157">
        <v>0</v>
      </c>
      <c r="Q2069" s="157">
        <f>ROUND(E2069*P2069,2)</f>
        <v>0</v>
      </c>
      <c r="R2069" s="157"/>
      <c r="S2069" s="157" t="s">
        <v>195</v>
      </c>
      <c r="T2069" s="157" t="s">
        <v>195</v>
      </c>
      <c r="U2069" s="157">
        <v>0.99851000000000001</v>
      </c>
      <c r="V2069" s="157">
        <f>ROUND(E2069*U2069,2)</f>
        <v>3</v>
      </c>
      <c r="W2069" s="157"/>
      <c r="X2069" s="157" t="s">
        <v>1564</v>
      </c>
      <c r="Y2069" s="147"/>
      <c r="Z2069" s="147"/>
      <c r="AA2069" s="147"/>
      <c r="AB2069" s="147"/>
      <c r="AC2069" s="147"/>
      <c r="AD2069" s="147"/>
      <c r="AE2069" s="147"/>
      <c r="AF2069" s="147"/>
      <c r="AG2069" s="147" t="s">
        <v>1565</v>
      </c>
      <c r="AH2069" s="147"/>
      <c r="AI2069" s="147"/>
      <c r="AJ2069" s="147"/>
      <c r="AK2069" s="147"/>
      <c r="AL2069" s="147"/>
      <c r="AM2069" s="147"/>
      <c r="AN2069" s="147"/>
      <c r="AO2069" s="147"/>
      <c r="AP2069" s="147"/>
      <c r="AQ2069" s="147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</row>
    <row r="2070" spans="1:60" outlineLevel="1" x14ac:dyDescent="0.25">
      <c r="A2070" s="154"/>
      <c r="B2070" s="155"/>
      <c r="C2070" s="190" t="s">
        <v>1661</v>
      </c>
      <c r="D2070" s="159"/>
      <c r="E2070" s="160">
        <v>3</v>
      </c>
      <c r="F2070" s="157"/>
      <c r="G2070" s="157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7"/>
      <c r="U2070" s="157"/>
      <c r="V2070" s="157"/>
      <c r="W2070" s="157"/>
      <c r="X2070" s="157"/>
      <c r="Y2070" s="147"/>
      <c r="Z2070" s="147"/>
      <c r="AA2070" s="147"/>
      <c r="AB2070" s="147"/>
      <c r="AC2070" s="147"/>
      <c r="AD2070" s="147"/>
      <c r="AE2070" s="147"/>
      <c r="AF2070" s="147"/>
      <c r="AG2070" s="147" t="s">
        <v>199</v>
      </c>
      <c r="AH2070" s="147">
        <v>0</v>
      </c>
      <c r="AI2070" s="147"/>
      <c r="AJ2070" s="147"/>
      <c r="AK2070" s="147"/>
      <c r="AL2070" s="147"/>
      <c r="AM2070" s="147"/>
      <c r="AN2070" s="147"/>
      <c r="AO2070" s="147"/>
      <c r="AP2070" s="147"/>
      <c r="AQ2070" s="147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</row>
    <row r="2071" spans="1:60" outlineLevel="1" x14ac:dyDescent="0.25">
      <c r="A2071" s="174">
        <v>348</v>
      </c>
      <c r="B2071" s="175" t="s">
        <v>1662</v>
      </c>
      <c r="C2071" s="189" t="s">
        <v>1663</v>
      </c>
      <c r="D2071" s="176" t="s">
        <v>232</v>
      </c>
      <c r="E2071" s="177">
        <v>11.441000000000001</v>
      </c>
      <c r="F2071" s="178"/>
      <c r="G2071" s="179">
        <f>ROUND(E2071*F2071,2)</f>
        <v>0</v>
      </c>
      <c r="H2071" s="158"/>
      <c r="I2071" s="157">
        <f>ROUND(E2071*H2071,2)</f>
        <v>0</v>
      </c>
      <c r="J2071" s="158"/>
      <c r="K2071" s="157">
        <f>ROUND(E2071*J2071,2)</f>
        <v>0</v>
      </c>
      <c r="L2071" s="157">
        <v>21</v>
      </c>
      <c r="M2071" s="157">
        <f>G2071*(1+L2071/100)</f>
        <v>0</v>
      </c>
      <c r="N2071" s="157">
        <v>2.513E-2</v>
      </c>
      <c r="O2071" s="157">
        <f>ROUND(E2071*N2071,2)</f>
        <v>0.28999999999999998</v>
      </c>
      <c r="P2071" s="157">
        <v>0</v>
      </c>
      <c r="Q2071" s="157">
        <f>ROUND(E2071*P2071,2)</f>
        <v>0</v>
      </c>
      <c r="R2071" s="157"/>
      <c r="S2071" s="157" t="s">
        <v>195</v>
      </c>
      <c r="T2071" s="157" t="s">
        <v>195</v>
      </c>
      <c r="U2071" s="157">
        <v>1.5774900000000001</v>
      </c>
      <c r="V2071" s="157">
        <f>ROUND(E2071*U2071,2)</f>
        <v>18.05</v>
      </c>
      <c r="W2071" s="157"/>
      <c r="X2071" s="157" t="s">
        <v>1564</v>
      </c>
      <c r="Y2071" s="147"/>
      <c r="Z2071" s="147"/>
      <c r="AA2071" s="147"/>
      <c r="AB2071" s="147"/>
      <c r="AC2071" s="147"/>
      <c r="AD2071" s="147"/>
      <c r="AE2071" s="147"/>
      <c r="AF2071" s="147"/>
      <c r="AG2071" s="147" t="s">
        <v>1565</v>
      </c>
      <c r="AH2071" s="147"/>
      <c r="AI2071" s="147"/>
      <c r="AJ2071" s="147"/>
      <c r="AK2071" s="147"/>
      <c r="AL2071" s="147"/>
      <c r="AM2071" s="147"/>
      <c r="AN2071" s="147"/>
      <c r="AO2071" s="147"/>
      <c r="AP2071" s="147"/>
      <c r="AQ2071" s="147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</row>
    <row r="2072" spans="1:60" outlineLevel="1" x14ac:dyDescent="0.25">
      <c r="A2072" s="154"/>
      <c r="B2072" s="155"/>
      <c r="C2072" s="190" t="s">
        <v>1664</v>
      </c>
      <c r="D2072" s="159"/>
      <c r="E2072" s="160">
        <v>9.5909999999999993</v>
      </c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7"/>
      <c r="T2072" s="157"/>
      <c r="U2072" s="157"/>
      <c r="V2072" s="157"/>
      <c r="W2072" s="157"/>
      <c r="X2072" s="157"/>
      <c r="Y2072" s="147"/>
      <c r="Z2072" s="147"/>
      <c r="AA2072" s="147"/>
      <c r="AB2072" s="147"/>
      <c r="AC2072" s="147"/>
      <c r="AD2072" s="147"/>
      <c r="AE2072" s="147"/>
      <c r="AF2072" s="147"/>
      <c r="AG2072" s="147" t="s">
        <v>199</v>
      </c>
      <c r="AH2072" s="147">
        <v>0</v>
      </c>
      <c r="AI2072" s="147"/>
      <c r="AJ2072" s="147"/>
      <c r="AK2072" s="147"/>
      <c r="AL2072" s="147"/>
      <c r="AM2072" s="147"/>
      <c r="AN2072" s="147"/>
      <c r="AO2072" s="147"/>
      <c r="AP2072" s="147"/>
      <c r="AQ2072" s="147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</row>
    <row r="2073" spans="1:60" outlineLevel="1" x14ac:dyDescent="0.25">
      <c r="A2073" s="154"/>
      <c r="B2073" s="155"/>
      <c r="C2073" s="190" t="s">
        <v>1665</v>
      </c>
      <c r="D2073" s="159"/>
      <c r="E2073" s="160">
        <v>1.85</v>
      </c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7"/>
      <c r="U2073" s="157"/>
      <c r="V2073" s="157"/>
      <c r="W2073" s="157"/>
      <c r="X2073" s="157"/>
      <c r="Y2073" s="147"/>
      <c r="Z2073" s="147"/>
      <c r="AA2073" s="147"/>
      <c r="AB2073" s="147"/>
      <c r="AC2073" s="147"/>
      <c r="AD2073" s="147"/>
      <c r="AE2073" s="147"/>
      <c r="AF2073" s="147"/>
      <c r="AG2073" s="147" t="s">
        <v>199</v>
      </c>
      <c r="AH2073" s="147">
        <v>0</v>
      </c>
      <c r="AI2073" s="147"/>
      <c r="AJ2073" s="147"/>
      <c r="AK2073" s="147"/>
      <c r="AL2073" s="147"/>
      <c r="AM2073" s="147"/>
      <c r="AN2073" s="147"/>
      <c r="AO2073" s="147"/>
      <c r="AP2073" s="147"/>
      <c r="AQ2073" s="147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</row>
    <row r="2074" spans="1:60" outlineLevel="1" x14ac:dyDescent="0.25">
      <c r="A2074" s="174">
        <v>349</v>
      </c>
      <c r="B2074" s="175" t="s">
        <v>1666</v>
      </c>
      <c r="C2074" s="189" t="s">
        <v>1667</v>
      </c>
      <c r="D2074" s="176" t="s">
        <v>239</v>
      </c>
      <c r="E2074" s="177">
        <v>2</v>
      </c>
      <c r="F2074" s="178"/>
      <c r="G2074" s="179">
        <f>ROUND(E2074*F2074,2)</f>
        <v>0</v>
      </c>
      <c r="H2074" s="158"/>
      <c r="I2074" s="157">
        <f>ROUND(E2074*H2074,2)</f>
        <v>0</v>
      </c>
      <c r="J2074" s="158"/>
      <c r="K2074" s="157">
        <f>ROUND(E2074*J2074,2)</f>
        <v>0</v>
      </c>
      <c r="L2074" s="157">
        <v>21</v>
      </c>
      <c r="M2074" s="157">
        <f>G2074*(1+L2074/100)</f>
        <v>0</v>
      </c>
      <c r="N2074" s="157">
        <v>8.0000000000000004E-4</v>
      </c>
      <c r="O2074" s="157">
        <f>ROUND(E2074*N2074,2)</f>
        <v>0</v>
      </c>
      <c r="P2074" s="157">
        <v>0</v>
      </c>
      <c r="Q2074" s="157">
        <f>ROUND(E2074*P2074,2)</f>
        <v>0</v>
      </c>
      <c r="R2074" s="157" t="s">
        <v>226</v>
      </c>
      <c r="S2074" s="157" t="s">
        <v>195</v>
      </c>
      <c r="T2074" s="157" t="s">
        <v>195</v>
      </c>
      <c r="U2074" s="157">
        <v>0</v>
      </c>
      <c r="V2074" s="157">
        <f>ROUND(E2074*U2074,2)</f>
        <v>0</v>
      </c>
      <c r="W2074" s="157"/>
      <c r="X2074" s="157" t="s">
        <v>227</v>
      </c>
      <c r="Y2074" s="147"/>
      <c r="Z2074" s="147"/>
      <c r="AA2074" s="147"/>
      <c r="AB2074" s="147"/>
      <c r="AC2074" s="147"/>
      <c r="AD2074" s="147"/>
      <c r="AE2074" s="147"/>
      <c r="AF2074" s="147"/>
      <c r="AG2074" s="147" t="s">
        <v>228</v>
      </c>
      <c r="AH2074" s="147"/>
      <c r="AI2074" s="147"/>
      <c r="AJ2074" s="147"/>
      <c r="AK2074" s="147"/>
      <c r="AL2074" s="147"/>
      <c r="AM2074" s="147"/>
      <c r="AN2074" s="147"/>
      <c r="AO2074" s="147"/>
      <c r="AP2074" s="147"/>
      <c r="AQ2074" s="147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</row>
    <row r="2075" spans="1:60" outlineLevel="1" x14ac:dyDescent="0.25">
      <c r="A2075" s="154"/>
      <c r="B2075" s="155"/>
      <c r="C2075" s="190" t="s">
        <v>1668</v>
      </c>
      <c r="D2075" s="159"/>
      <c r="E2075" s="160">
        <v>2</v>
      </c>
      <c r="F2075" s="157"/>
      <c r="G2075" s="157"/>
      <c r="H2075" s="157"/>
      <c r="I2075" s="157"/>
      <c r="J2075" s="157"/>
      <c r="K2075" s="157"/>
      <c r="L2075" s="157"/>
      <c r="M2075" s="157"/>
      <c r="N2075" s="157"/>
      <c r="O2075" s="157"/>
      <c r="P2075" s="157"/>
      <c r="Q2075" s="157"/>
      <c r="R2075" s="157"/>
      <c r="S2075" s="157"/>
      <c r="T2075" s="157"/>
      <c r="U2075" s="157"/>
      <c r="V2075" s="157"/>
      <c r="W2075" s="157"/>
      <c r="X2075" s="157"/>
      <c r="Y2075" s="147"/>
      <c r="Z2075" s="147"/>
      <c r="AA2075" s="147"/>
      <c r="AB2075" s="147"/>
      <c r="AC2075" s="147"/>
      <c r="AD2075" s="147"/>
      <c r="AE2075" s="147"/>
      <c r="AF2075" s="147"/>
      <c r="AG2075" s="147" t="s">
        <v>199</v>
      </c>
      <c r="AH2075" s="147">
        <v>5</v>
      </c>
      <c r="AI2075" s="147"/>
      <c r="AJ2075" s="147"/>
      <c r="AK2075" s="147"/>
      <c r="AL2075" s="147"/>
      <c r="AM2075" s="147"/>
      <c r="AN2075" s="147"/>
      <c r="AO2075" s="147"/>
      <c r="AP2075" s="147"/>
      <c r="AQ2075" s="147"/>
      <c r="AR2075" s="147"/>
      <c r="AS2075" s="147"/>
      <c r="AT2075" s="147"/>
      <c r="AU2075" s="147"/>
      <c r="AV2075" s="147"/>
      <c r="AW2075" s="147"/>
      <c r="AX2075" s="147"/>
      <c r="AY2075" s="147"/>
      <c r="AZ2075" s="147"/>
      <c r="BA2075" s="147"/>
      <c r="BB2075" s="147"/>
      <c r="BC2075" s="147"/>
      <c r="BD2075" s="147"/>
      <c r="BE2075" s="147"/>
      <c r="BF2075" s="147"/>
      <c r="BG2075" s="147"/>
      <c r="BH2075" s="147"/>
    </row>
    <row r="2076" spans="1:60" outlineLevel="1" x14ac:dyDescent="0.25">
      <c r="A2076" s="174">
        <v>350</v>
      </c>
      <c r="B2076" s="175" t="s">
        <v>1669</v>
      </c>
      <c r="C2076" s="189" t="s">
        <v>1670</v>
      </c>
      <c r="D2076" s="176" t="s">
        <v>239</v>
      </c>
      <c r="E2076" s="177">
        <v>2</v>
      </c>
      <c r="F2076" s="178"/>
      <c r="G2076" s="179">
        <f>ROUND(E2076*F2076,2)</f>
        <v>0</v>
      </c>
      <c r="H2076" s="158"/>
      <c r="I2076" s="157">
        <f>ROUND(E2076*H2076,2)</f>
        <v>0</v>
      </c>
      <c r="J2076" s="158"/>
      <c r="K2076" s="157">
        <f>ROUND(E2076*J2076,2)</f>
        <v>0</v>
      </c>
      <c r="L2076" s="157">
        <v>21</v>
      </c>
      <c r="M2076" s="157">
        <f>G2076*(1+L2076/100)</f>
        <v>0</v>
      </c>
      <c r="N2076" s="157">
        <v>1.17E-3</v>
      </c>
      <c r="O2076" s="157">
        <f>ROUND(E2076*N2076,2)</f>
        <v>0</v>
      </c>
      <c r="P2076" s="157">
        <v>0</v>
      </c>
      <c r="Q2076" s="157">
        <f>ROUND(E2076*P2076,2)</f>
        <v>0</v>
      </c>
      <c r="R2076" s="157" t="s">
        <v>226</v>
      </c>
      <c r="S2076" s="157" t="s">
        <v>195</v>
      </c>
      <c r="T2076" s="157" t="s">
        <v>195</v>
      </c>
      <c r="U2076" s="157">
        <v>0</v>
      </c>
      <c r="V2076" s="157">
        <f>ROUND(E2076*U2076,2)</f>
        <v>0</v>
      </c>
      <c r="W2076" s="157"/>
      <c r="X2076" s="157" t="s">
        <v>227</v>
      </c>
      <c r="Y2076" s="147"/>
      <c r="Z2076" s="147"/>
      <c r="AA2076" s="147"/>
      <c r="AB2076" s="147"/>
      <c r="AC2076" s="147"/>
      <c r="AD2076" s="147"/>
      <c r="AE2076" s="147"/>
      <c r="AF2076" s="147"/>
      <c r="AG2076" s="147" t="s">
        <v>228</v>
      </c>
      <c r="AH2076" s="147"/>
      <c r="AI2076" s="147"/>
      <c r="AJ2076" s="147"/>
      <c r="AK2076" s="147"/>
      <c r="AL2076" s="147"/>
      <c r="AM2076" s="147"/>
      <c r="AN2076" s="147"/>
      <c r="AO2076" s="147"/>
      <c r="AP2076" s="147"/>
      <c r="AQ2076" s="147"/>
      <c r="AR2076" s="147"/>
      <c r="AS2076" s="147"/>
      <c r="AT2076" s="147"/>
      <c r="AU2076" s="147"/>
      <c r="AV2076" s="147"/>
      <c r="AW2076" s="147"/>
      <c r="AX2076" s="147"/>
      <c r="AY2076" s="147"/>
      <c r="AZ2076" s="147"/>
      <c r="BA2076" s="147"/>
      <c r="BB2076" s="147"/>
      <c r="BC2076" s="147"/>
      <c r="BD2076" s="147"/>
      <c r="BE2076" s="147"/>
      <c r="BF2076" s="147"/>
      <c r="BG2076" s="147"/>
      <c r="BH2076" s="147"/>
    </row>
    <row r="2077" spans="1:60" outlineLevel="1" x14ac:dyDescent="0.25">
      <c r="A2077" s="154"/>
      <c r="B2077" s="155"/>
      <c r="C2077" s="190" t="s">
        <v>1668</v>
      </c>
      <c r="D2077" s="159"/>
      <c r="E2077" s="160">
        <v>2</v>
      </c>
      <c r="F2077" s="157"/>
      <c r="G2077" s="157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7"/>
      <c r="U2077" s="157"/>
      <c r="V2077" s="157"/>
      <c r="W2077" s="157"/>
      <c r="X2077" s="157"/>
      <c r="Y2077" s="147"/>
      <c r="Z2077" s="147"/>
      <c r="AA2077" s="147"/>
      <c r="AB2077" s="147"/>
      <c r="AC2077" s="147"/>
      <c r="AD2077" s="147"/>
      <c r="AE2077" s="147"/>
      <c r="AF2077" s="147"/>
      <c r="AG2077" s="147" t="s">
        <v>199</v>
      </c>
      <c r="AH2077" s="147">
        <v>5</v>
      </c>
      <c r="AI2077" s="147"/>
      <c r="AJ2077" s="147"/>
      <c r="AK2077" s="147"/>
      <c r="AL2077" s="147"/>
      <c r="AM2077" s="147"/>
      <c r="AN2077" s="147"/>
      <c r="AO2077" s="147"/>
      <c r="AP2077" s="147"/>
      <c r="AQ2077" s="147"/>
      <c r="AR2077" s="147"/>
      <c r="AS2077" s="147"/>
      <c r="AT2077" s="147"/>
      <c r="AU2077" s="147"/>
      <c r="AV2077" s="147"/>
      <c r="AW2077" s="147"/>
      <c r="AX2077" s="147"/>
      <c r="AY2077" s="147"/>
      <c r="AZ2077" s="147"/>
      <c r="BA2077" s="147"/>
      <c r="BB2077" s="147"/>
      <c r="BC2077" s="147"/>
      <c r="BD2077" s="147"/>
      <c r="BE2077" s="147"/>
      <c r="BF2077" s="147"/>
      <c r="BG2077" s="147"/>
      <c r="BH2077" s="147"/>
    </row>
    <row r="2078" spans="1:60" outlineLevel="1" x14ac:dyDescent="0.25">
      <c r="A2078" s="174">
        <v>351</v>
      </c>
      <c r="B2078" s="175" t="s">
        <v>1671</v>
      </c>
      <c r="C2078" s="189" t="s">
        <v>1672</v>
      </c>
      <c r="D2078" s="176" t="s">
        <v>239</v>
      </c>
      <c r="E2078" s="177">
        <v>2</v>
      </c>
      <c r="F2078" s="178"/>
      <c r="G2078" s="179">
        <f>ROUND(E2078*F2078,2)</f>
        <v>0</v>
      </c>
      <c r="H2078" s="158"/>
      <c r="I2078" s="157">
        <f>ROUND(E2078*H2078,2)</f>
        <v>0</v>
      </c>
      <c r="J2078" s="158"/>
      <c r="K2078" s="157">
        <f>ROUND(E2078*J2078,2)</f>
        <v>0</v>
      </c>
      <c r="L2078" s="157">
        <v>21</v>
      </c>
      <c r="M2078" s="157">
        <f>G2078*(1+L2078/100)</f>
        <v>0</v>
      </c>
      <c r="N2078" s="157">
        <v>2.9999999999999997E-4</v>
      </c>
      <c r="O2078" s="157">
        <f>ROUND(E2078*N2078,2)</f>
        <v>0</v>
      </c>
      <c r="P2078" s="157">
        <v>0</v>
      </c>
      <c r="Q2078" s="157">
        <f>ROUND(E2078*P2078,2)</f>
        <v>0</v>
      </c>
      <c r="R2078" s="157" t="s">
        <v>226</v>
      </c>
      <c r="S2078" s="157" t="s">
        <v>195</v>
      </c>
      <c r="T2078" s="157" t="s">
        <v>195</v>
      </c>
      <c r="U2078" s="157">
        <v>0</v>
      </c>
      <c r="V2078" s="157">
        <f>ROUND(E2078*U2078,2)</f>
        <v>0</v>
      </c>
      <c r="W2078" s="157"/>
      <c r="X2078" s="157" t="s">
        <v>227</v>
      </c>
      <c r="Y2078" s="147"/>
      <c r="Z2078" s="147"/>
      <c r="AA2078" s="147"/>
      <c r="AB2078" s="147"/>
      <c r="AC2078" s="147"/>
      <c r="AD2078" s="147"/>
      <c r="AE2078" s="147"/>
      <c r="AF2078" s="147"/>
      <c r="AG2078" s="147" t="s">
        <v>228</v>
      </c>
      <c r="AH2078" s="147"/>
      <c r="AI2078" s="147"/>
      <c r="AJ2078" s="147"/>
      <c r="AK2078" s="147"/>
      <c r="AL2078" s="147"/>
      <c r="AM2078" s="147"/>
      <c r="AN2078" s="147"/>
      <c r="AO2078" s="147"/>
      <c r="AP2078" s="147"/>
      <c r="AQ2078" s="147"/>
      <c r="AR2078" s="147"/>
      <c r="AS2078" s="147"/>
      <c r="AT2078" s="147"/>
      <c r="AU2078" s="147"/>
      <c r="AV2078" s="147"/>
      <c r="AW2078" s="147"/>
      <c r="AX2078" s="147"/>
      <c r="AY2078" s="147"/>
      <c r="AZ2078" s="147"/>
      <c r="BA2078" s="147"/>
      <c r="BB2078" s="147"/>
      <c r="BC2078" s="147"/>
      <c r="BD2078" s="147"/>
      <c r="BE2078" s="147"/>
      <c r="BF2078" s="147"/>
      <c r="BG2078" s="147"/>
      <c r="BH2078" s="147"/>
    </row>
    <row r="2079" spans="1:60" outlineLevel="1" x14ac:dyDescent="0.25">
      <c r="A2079" s="154"/>
      <c r="B2079" s="155"/>
      <c r="C2079" s="190" t="s">
        <v>1668</v>
      </c>
      <c r="D2079" s="159"/>
      <c r="E2079" s="160">
        <v>2</v>
      </c>
      <c r="F2079" s="157"/>
      <c r="G2079" s="157"/>
      <c r="H2079" s="157"/>
      <c r="I2079" s="157"/>
      <c r="J2079" s="157"/>
      <c r="K2079" s="157"/>
      <c r="L2079" s="157"/>
      <c r="M2079" s="157"/>
      <c r="N2079" s="157"/>
      <c r="O2079" s="157"/>
      <c r="P2079" s="157"/>
      <c r="Q2079" s="157"/>
      <c r="R2079" s="157"/>
      <c r="S2079" s="157"/>
      <c r="T2079" s="157"/>
      <c r="U2079" s="157"/>
      <c r="V2079" s="157"/>
      <c r="W2079" s="157"/>
      <c r="X2079" s="157"/>
      <c r="Y2079" s="147"/>
      <c r="Z2079" s="147"/>
      <c r="AA2079" s="147"/>
      <c r="AB2079" s="147"/>
      <c r="AC2079" s="147"/>
      <c r="AD2079" s="147"/>
      <c r="AE2079" s="147"/>
      <c r="AF2079" s="147"/>
      <c r="AG2079" s="147" t="s">
        <v>199</v>
      </c>
      <c r="AH2079" s="147">
        <v>5</v>
      </c>
      <c r="AI2079" s="147"/>
      <c r="AJ2079" s="147"/>
      <c r="AK2079" s="147"/>
      <c r="AL2079" s="147"/>
      <c r="AM2079" s="147"/>
      <c r="AN2079" s="147"/>
      <c r="AO2079" s="147"/>
      <c r="AP2079" s="147"/>
      <c r="AQ2079" s="147"/>
      <c r="AR2079" s="147"/>
      <c r="AS2079" s="147"/>
      <c r="AT2079" s="147"/>
      <c r="AU2079" s="147"/>
      <c r="AV2079" s="147"/>
      <c r="AW2079" s="147"/>
      <c r="AX2079" s="147"/>
      <c r="AY2079" s="147"/>
      <c r="AZ2079" s="147"/>
      <c r="BA2079" s="147"/>
      <c r="BB2079" s="147"/>
      <c r="BC2079" s="147"/>
      <c r="BD2079" s="147"/>
      <c r="BE2079" s="147"/>
      <c r="BF2079" s="147"/>
      <c r="BG2079" s="147"/>
      <c r="BH2079" s="147"/>
    </row>
    <row r="2080" spans="1:60" outlineLevel="1" x14ac:dyDescent="0.25">
      <c r="A2080" s="154">
        <v>352</v>
      </c>
      <c r="B2080" s="155" t="s">
        <v>1673</v>
      </c>
      <c r="C2080" s="196" t="s">
        <v>1674</v>
      </c>
      <c r="D2080" s="156" t="s">
        <v>0</v>
      </c>
      <c r="E2080" s="186"/>
      <c r="F2080" s="158"/>
      <c r="G2080" s="157">
        <f>ROUND(E2080*F2080,2)</f>
        <v>0</v>
      </c>
      <c r="H2080" s="158"/>
      <c r="I2080" s="157">
        <f>ROUND(E2080*H2080,2)</f>
        <v>0</v>
      </c>
      <c r="J2080" s="158"/>
      <c r="K2080" s="157">
        <f>ROUND(E2080*J2080,2)</f>
        <v>0</v>
      </c>
      <c r="L2080" s="157">
        <v>21</v>
      </c>
      <c r="M2080" s="157">
        <f>G2080*(1+L2080/100)</f>
        <v>0</v>
      </c>
      <c r="N2080" s="157">
        <v>0</v>
      </c>
      <c r="O2080" s="157">
        <f>ROUND(E2080*N2080,2)</f>
        <v>0</v>
      </c>
      <c r="P2080" s="157">
        <v>0</v>
      </c>
      <c r="Q2080" s="157">
        <f>ROUND(E2080*P2080,2)</f>
        <v>0</v>
      </c>
      <c r="R2080" s="157"/>
      <c r="S2080" s="157" t="s">
        <v>195</v>
      </c>
      <c r="T2080" s="157" t="s">
        <v>195</v>
      </c>
      <c r="U2080" s="157">
        <v>0</v>
      </c>
      <c r="V2080" s="157">
        <f>ROUND(E2080*U2080,2)</f>
        <v>0</v>
      </c>
      <c r="W2080" s="157"/>
      <c r="X2080" s="157" t="s">
        <v>1170</v>
      </c>
      <c r="Y2080" s="147"/>
      <c r="Z2080" s="147"/>
      <c r="AA2080" s="147"/>
      <c r="AB2080" s="147"/>
      <c r="AC2080" s="147"/>
      <c r="AD2080" s="147"/>
      <c r="AE2080" s="147"/>
      <c r="AF2080" s="147"/>
      <c r="AG2080" s="147" t="s">
        <v>1171</v>
      </c>
      <c r="AH2080" s="147"/>
      <c r="AI2080" s="147"/>
      <c r="AJ2080" s="147"/>
      <c r="AK2080" s="147"/>
      <c r="AL2080" s="147"/>
      <c r="AM2080" s="147"/>
      <c r="AN2080" s="147"/>
      <c r="AO2080" s="147"/>
      <c r="AP2080" s="147"/>
      <c r="AQ2080" s="147"/>
      <c r="AR2080" s="147"/>
      <c r="AS2080" s="147"/>
      <c r="AT2080" s="147"/>
      <c r="AU2080" s="147"/>
      <c r="AV2080" s="147"/>
      <c r="AW2080" s="147"/>
      <c r="AX2080" s="147"/>
      <c r="AY2080" s="147"/>
      <c r="AZ2080" s="147"/>
      <c r="BA2080" s="147"/>
      <c r="BB2080" s="147"/>
      <c r="BC2080" s="147"/>
      <c r="BD2080" s="147"/>
      <c r="BE2080" s="147"/>
      <c r="BF2080" s="147"/>
      <c r="BG2080" s="147"/>
      <c r="BH2080" s="147"/>
    </row>
    <row r="2081" spans="1:60" x14ac:dyDescent="0.25">
      <c r="A2081" s="168" t="s">
        <v>190</v>
      </c>
      <c r="B2081" s="169" t="s">
        <v>124</v>
      </c>
      <c r="C2081" s="188" t="s">
        <v>125</v>
      </c>
      <c r="D2081" s="170"/>
      <c r="E2081" s="171"/>
      <c r="F2081" s="172"/>
      <c r="G2081" s="173">
        <f>SUMIF(AG2082:AG2153,"&lt;&gt;NOR",G2082:G2153)</f>
        <v>0</v>
      </c>
      <c r="H2081" s="167"/>
      <c r="I2081" s="167">
        <f>SUM(I2082:I2153)</f>
        <v>0</v>
      </c>
      <c r="J2081" s="167"/>
      <c r="K2081" s="167">
        <f>SUM(K2082:K2153)</f>
        <v>0</v>
      </c>
      <c r="L2081" s="167"/>
      <c r="M2081" s="167">
        <f>SUM(M2082:M2153)</f>
        <v>0</v>
      </c>
      <c r="N2081" s="167"/>
      <c r="O2081" s="167">
        <f>SUM(O2082:O2153)</f>
        <v>1.96</v>
      </c>
      <c r="P2081" s="167"/>
      <c r="Q2081" s="167">
        <f>SUM(Q2082:Q2153)</f>
        <v>0</v>
      </c>
      <c r="R2081" s="167"/>
      <c r="S2081" s="167"/>
      <c r="T2081" s="167"/>
      <c r="U2081" s="167"/>
      <c r="V2081" s="167">
        <f>SUM(V2082:V2153)</f>
        <v>46.85</v>
      </c>
      <c r="W2081" s="167"/>
      <c r="X2081" s="167"/>
      <c r="AG2081" t="s">
        <v>191</v>
      </c>
    </row>
    <row r="2082" spans="1:60" outlineLevel="1" x14ac:dyDescent="0.25">
      <c r="A2082" s="174">
        <v>353</v>
      </c>
      <c r="B2082" s="175" t="s">
        <v>1675</v>
      </c>
      <c r="C2082" s="189" t="s">
        <v>1676</v>
      </c>
      <c r="D2082" s="176" t="s">
        <v>194</v>
      </c>
      <c r="E2082" s="177">
        <v>25.346</v>
      </c>
      <c r="F2082" s="178"/>
      <c r="G2082" s="179">
        <f>ROUND(E2082*F2082,2)</f>
        <v>0</v>
      </c>
      <c r="H2082" s="158"/>
      <c r="I2082" s="157">
        <f>ROUND(E2082*H2082,2)</f>
        <v>0</v>
      </c>
      <c r="J2082" s="158"/>
      <c r="K2082" s="157">
        <f>ROUND(E2082*J2082,2)</f>
        <v>0</v>
      </c>
      <c r="L2082" s="157">
        <v>21</v>
      </c>
      <c r="M2082" s="157">
        <f>G2082*(1+L2082/100)</f>
        <v>0</v>
      </c>
      <c r="N2082" s="157">
        <v>0</v>
      </c>
      <c r="O2082" s="157">
        <f>ROUND(E2082*N2082,2)</f>
        <v>0</v>
      </c>
      <c r="P2082" s="157">
        <v>0</v>
      </c>
      <c r="Q2082" s="157">
        <f>ROUND(E2082*P2082,2)</f>
        <v>0</v>
      </c>
      <c r="R2082" s="157"/>
      <c r="S2082" s="157" t="s">
        <v>195</v>
      </c>
      <c r="T2082" s="157" t="s">
        <v>195</v>
      </c>
      <c r="U2082" s="157">
        <v>1.6E-2</v>
      </c>
      <c r="V2082" s="157">
        <f>ROUND(E2082*U2082,2)</f>
        <v>0.41</v>
      </c>
      <c r="W2082" s="157"/>
      <c r="X2082" s="157" t="s">
        <v>196</v>
      </c>
      <c r="Y2082" s="147"/>
      <c r="Z2082" s="147"/>
      <c r="AA2082" s="147"/>
      <c r="AB2082" s="147"/>
      <c r="AC2082" s="147"/>
      <c r="AD2082" s="147"/>
      <c r="AE2082" s="147"/>
      <c r="AF2082" s="147"/>
      <c r="AG2082" s="147" t="s">
        <v>197</v>
      </c>
      <c r="AH2082" s="147"/>
      <c r="AI2082" s="147"/>
      <c r="AJ2082" s="147"/>
      <c r="AK2082" s="147"/>
      <c r="AL2082" s="147"/>
      <c r="AM2082" s="147"/>
      <c r="AN2082" s="147"/>
      <c r="AO2082" s="147"/>
      <c r="AP2082" s="147"/>
      <c r="AQ2082" s="147"/>
      <c r="AR2082" s="147"/>
      <c r="AS2082" s="147"/>
      <c r="AT2082" s="147"/>
      <c r="AU2082" s="147"/>
      <c r="AV2082" s="147"/>
      <c r="AW2082" s="147"/>
      <c r="AX2082" s="147"/>
      <c r="AY2082" s="147"/>
      <c r="AZ2082" s="147"/>
      <c r="BA2082" s="147"/>
      <c r="BB2082" s="147"/>
      <c r="BC2082" s="147"/>
      <c r="BD2082" s="147"/>
      <c r="BE2082" s="147"/>
      <c r="BF2082" s="147"/>
      <c r="BG2082" s="147"/>
      <c r="BH2082" s="147"/>
    </row>
    <row r="2083" spans="1:60" outlineLevel="1" x14ac:dyDescent="0.25">
      <c r="A2083" s="154"/>
      <c r="B2083" s="155"/>
      <c r="C2083" s="190" t="s">
        <v>817</v>
      </c>
      <c r="D2083" s="159"/>
      <c r="E2083" s="160">
        <v>12.16</v>
      </c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7"/>
      <c r="U2083" s="157"/>
      <c r="V2083" s="157"/>
      <c r="W2083" s="157"/>
      <c r="X2083" s="157"/>
      <c r="Y2083" s="147"/>
      <c r="Z2083" s="147"/>
      <c r="AA2083" s="147"/>
      <c r="AB2083" s="147"/>
      <c r="AC2083" s="147"/>
      <c r="AD2083" s="147"/>
      <c r="AE2083" s="147"/>
      <c r="AF2083" s="147"/>
      <c r="AG2083" s="147" t="s">
        <v>199</v>
      </c>
      <c r="AH2083" s="147">
        <v>0</v>
      </c>
      <c r="AI2083" s="147"/>
      <c r="AJ2083" s="147"/>
      <c r="AK2083" s="147"/>
      <c r="AL2083" s="147"/>
      <c r="AM2083" s="147"/>
      <c r="AN2083" s="147"/>
      <c r="AO2083" s="147"/>
      <c r="AP2083" s="147"/>
      <c r="AQ2083" s="147"/>
      <c r="AR2083" s="147"/>
      <c r="AS2083" s="147"/>
      <c r="AT2083" s="147"/>
      <c r="AU2083" s="147"/>
      <c r="AV2083" s="147"/>
      <c r="AW2083" s="147"/>
      <c r="AX2083" s="147"/>
      <c r="AY2083" s="147"/>
      <c r="AZ2083" s="147"/>
      <c r="BA2083" s="147"/>
      <c r="BB2083" s="147"/>
      <c r="BC2083" s="147"/>
      <c r="BD2083" s="147"/>
      <c r="BE2083" s="147"/>
      <c r="BF2083" s="147"/>
      <c r="BG2083" s="147"/>
      <c r="BH2083" s="147"/>
    </row>
    <row r="2084" spans="1:60" outlineLevel="1" x14ac:dyDescent="0.25">
      <c r="A2084" s="154"/>
      <c r="B2084" s="155"/>
      <c r="C2084" s="190" t="s">
        <v>805</v>
      </c>
      <c r="D2084" s="159"/>
      <c r="E2084" s="160">
        <v>4.32</v>
      </c>
      <c r="F2084" s="157"/>
      <c r="G2084" s="157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7"/>
      <c r="U2084" s="157"/>
      <c r="V2084" s="157"/>
      <c r="W2084" s="157"/>
      <c r="X2084" s="157"/>
      <c r="Y2084" s="147"/>
      <c r="Z2084" s="147"/>
      <c r="AA2084" s="147"/>
      <c r="AB2084" s="147"/>
      <c r="AC2084" s="147"/>
      <c r="AD2084" s="147"/>
      <c r="AE2084" s="147"/>
      <c r="AF2084" s="147"/>
      <c r="AG2084" s="147" t="s">
        <v>199</v>
      </c>
      <c r="AH2084" s="147">
        <v>0</v>
      </c>
      <c r="AI2084" s="147"/>
      <c r="AJ2084" s="147"/>
      <c r="AK2084" s="147"/>
      <c r="AL2084" s="147"/>
      <c r="AM2084" s="147"/>
      <c r="AN2084" s="147"/>
      <c r="AO2084" s="147"/>
      <c r="AP2084" s="147"/>
      <c r="AQ2084" s="147"/>
      <c r="AR2084" s="147"/>
      <c r="AS2084" s="147"/>
      <c r="AT2084" s="147"/>
      <c r="AU2084" s="147"/>
      <c r="AV2084" s="147"/>
      <c r="AW2084" s="147"/>
      <c r="AX2084" s="147"/>
      <c r="AY2084" s="147"/>
      <c r="AZ2084" s="147"/>
      <c r="BA2084" s="147"/>
      <c r="BB2084" s="147"/>
      <c r="BC2084" s="147"/>
      <c r="BD2084" s="147"/>
      <c r="BE2084" s="147"/>
      <c r="BF2084" s="147"/>
      <c r="BG2084" s="147"/>
      <c r="BH2084" s="147"/>
    </row>
    <row r="2085" spans="1:60" outlineLevel="1" x14ac:dyDescent="0.25">
      <c r="A2085" s="154"/>
      <c r="B2085" s="155"/>
      <c r="C2085" s="190" t="s">
        <v>806</v>
      </c>
      <c r="D2085" s="159"/>
      <c r="E2085" s="160">
        <v>5.6159999999999997</v>
      </c>
      <c r="F2085" s="157"/>
      <c r="G2085" s="157"/>
      <c r="H2085" s="157"/>
      <c r="I2085" s="157"/>
      <c r="J2085" s="157"/>
      <c r="K2085" s="157"/>
      <c r="L2085" s="157"/>
      <c r="M2085" s="157"/>
      <c r="N2085" s="157"/>
      <c r="O2085" s="157"/>
      <c r="P2085" s="157"/>
      <c r="Q2085" s="157"/>
      <c r="R2085" s="157"/>
      <c r="S2085" s="157"/>
      <c r="T2085" s="157"/>
      <c r="U2085" s="157"/>
      <c r="V2085" s="157"/>
      <c r="W2085" s="157"/>
      <c r="X2085" s="157"/>
      <c r="Y2085" s="147"/>
      <c r="Z2085" s="147"/>
      <c r="AA2085" s="147"/>
      <c r="AB2085" s="147"/>
      <c r="AC2085" s="147"/>
      <c r="AD2085" s="147"/>
      <c r="AE2085" s="147"/>
      <c r="AF2085" s="147"/>
      <c r="AG2085" s="147" t="s">
        <v>199</v>
      </c>
      <c r="AH2085" s="147">
        <v>0</v>
      </c>
      <c r="AI2085" s="147"/>
      <c r="AJ2085" s="147"/>
      <c r="AK2085" s="147"/>
      <c r="AL2085" s="147"/>
      <c r="AM2085" s="147"/>
      <c r="AN2085" s="147"/>
      <c r="AO2085" s="147"/>
      <c r="AP2085" s="147"/>
      <c r="AQ2085" s="147"/>
      <c r="AR2085" s="147"/>
      <c r="AS2085" s="147"/>
      <c r="AT2085" s="147"/>
      <c r="AU2085" s="147"/>
      <c r="AV2085" s="147"/>
      <c r="AW2085" s="147"/>
      <c r="AX2085" s="147"/>
      <c r="AY2085" s="147"/>
      <c r="AZ2085" s="147"/>
      <c r="BA2085" s="147"/>
      <c r="BB2085" s="147"/>
      <c r="BC2085" s="147"/>
      <c r="BD2085" s="147"/>
      <c r="BE2085" s="147"/>
      <c r="BF2085" s="147"/>
      <c r="BG2085" s="147"/>
      <c r="BH2085" s="147"/>
    </row>
    <row r="2086" spans="1:60" outlineLevel="1" x14ac:dyDescent="0.25">
      <c r="A2086" s="154"/>
      <c r="B2086" s="155"/>
      <c r="C2086" s="190" t="s">
        <v>807</v>
      </c>
      <c r="D2086" s="159"/>
      <c r="E2086" s="160">
        <v>3.25</v>
      </c>
      <c r="F2086" s="157"/>
      <c r="G2086" s="157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7"/>
      <c r="U2086" s="157"/>
      <c r="V2086" s="157"/>
      <c r="W2086" s="157"/>
      <c r="X2086" s="157"/>
      <c r="Y2086" s="147"/>
      <c r="Z2086" s="147"/>
      <c r="AA2086" s="147"/>
      <c r="AB2086" s="147"/>
      <c r="AC2086" s="147"/>
      <c r="AD2086" s="147"/>
      <c r="AE2086" s="147"/>
      <c r="AF2086" s="147"/>
      <c r="AG2086" s="147" t="s">
        <v>199</v>
      </c>
      <c r="AH2086" s="147">
        <v>0</v>
      </c>
      <c r="AI2086" s="147"/>
      <c r="AJ2086" s="147"/>
      <c r="AK2086" s="147"/>
      <c r="AL2086" s="147"/>
      <c r="AM2086" s="147"/>
      <c r="AN2086" s="147"/>
      <c r="AO2086" s="147"/>
      <c r="AP2086" s="147"/>
      <c r="AQ2086" s="147"/>
      <c r="AR2086" s="147"/>
      <c r="AS2086" s="147"/>
      <c r="AT2086" s="147"/>
      <c r="AU2086" s="147"/>
      <c r="AV2086" s="147"/>
      <c r="AW2086" s="147"/>
      <c r="AX2086" s="147"/>
      <c r="AY2086" s="147"/>
      <c r="AZ2086" s="147"/>
      <c r="BA2086" s="147"/>
      <c r="BB2086" s="147"/>
      <c r="BC2086" s="147"/>
      <c r="BD2086" s="147"/>
      <c r="BE2086" s="147"/>
      <c r="BF2086" s="147"/>
      <c r="BG2086" s="147"/>
      <c r="BH2086" s="147"/>
    </row>
    <row r="2087" spans="1:60" outlineLevel="1" x14ac:dyDescent="0.25">
      <c r="A2087" s="174">
        <v>354</v>
      </c>
      <c r="B2087" s="175" t="s">
        <v>1677</v>
      </c>
      <c r="C2087" s="189" t="s">
        <v>1678</v>
      </c>
      <c r="D2087" s="176" t="s">
        <v>194</v>
      </c>
      <c r="E2087" s="177">
        <v>25.346</v>
      </c>
      <c r="F2087" s="178"/>
      <c r="G2087" s="179">
        <f>ROUND(E2087*F2087,2)</f>
        <v>0</v>
      </c>
      <c r="H2087" s="158"/>
      <c r="I2087" s="157">
        <f>ROUND(E2087*H2087,2)</f>
        <v>0</v>
      </c>
      <c r="J2087" s="158"/>
      <c r="K2087" s="157">
        <f>ROUND(E2087*J2087,2)</f>
        <v>0</v>
      </c>
      <c r="L2087" s="157">
        <v>21</v>
      </c>
      <c r="M2087" s="157">
        <f>G2087*(1+L2087/100)</f>
        <v>0</v>
      </c>
      <c r="N2087" s="157">
        <v>2.1000000000000001E-4</v>
      </c>
      <c r="O2087" s="157">
        <f>ROUND(E2087*N2087,2)</f>
        <v>0.01</v>
      </c>
      <c r="P2087" s="157">
        <v>0</v>
      </c>
      <c r="Q2087" s="157">
        <f>ROUND(E2087*P2087,2)</f>
        <v>0</v>
      </c>
      <c r="R2087" s="157"/>
      <c r="S2087" s="157" t="s">
        <v>195</v>
      </c>
      <c r="T2087" s="157" t="s">
        <v>195</v>
      </c>
      <c r="U2087" s="157">
        <v>0.05</v>
      </c>
      <c r="V2087" s="157">
        <f>ROUND(E2087*U2087,2)</f>
        <v>1.27</v>
      </c>
      <c r="W2087" s="157"/>
      <c r="X2087" s="157" t="s">
        <v>196</v>
      </c>
      <c r="Y2087" s="147"/>
      <c r="Z2087" s="147"/>
      <c r="AA2087" s="147"/>
      <c r="AB2087" s="147"/>
      <c r="AC2087" s="147"/>
      <c r="AD2087" s="147"/>
      <c r="AE2087" s="147"/>
      <c r="AF2087" s="147"/>
      <c r="AG2087" s="147" t="s">
        <v>197</v>
      </c>
      <c r="AH2087" s="147"/>
      <c r="AI2087" s="147"/>
      <c r="AJ2087" s="147"/>
      <c r="AK2087" s="147"/>
      <c r="AL2087" s="147"/>
      <c r="AM2087" s="147"/>
      <c r="AN2087" s="147"/>
      <c r="AO2087" s="147"/>
      <c r="AP2087" s="147"/>
      <c r="AQ2087" s="147"/>
      <c r="AR2087" s="147"/>
      <c r="AS2087" s="147"/>
      <c r="AT2087" s="147"/>
      <c r="AU2087" s="147"/>
      <c r="AV2087" s="147"/>
      <c r="AW2087" s="147"/>
      <c r="AX2087" s="147"/>
      <c r="AY2087" s="147"/>
      <c r="AZ2087" s="147"/>
      <c r="BA2087" s="147"/>
      <c r="BB2087" s="147"/>
      <c r="BC2087" s="147"/>
      <c r="BD2087" s="147"/>
      <c r="BE2087" s="147"/>
      <c r="BF2087" s="147"/>
      <c r="BG2087" s="147"/>
      <c r="BH2087" s="147"/>
    </row>
    <row r="2088" spans="1:60" outlineLevel="1" x14ac:dyDescent="0.25">
      <c r="A2088" s="154"/>
      <c r="B2088" s="155"/>
      <c r="C2088" s="190" t="s">
        <v>817</v>
      </c>
      <c r="D2088" s="159"/>
      <c r="E2088" s="160">
        <v>12.16</v>
      </c>
      <c r="F2088" s="157"/>
      <c r="G2088" s="157"/>
      <c r="H2088" s="157"/>
      <c r="I2088" s="157"/>
      <c r="J2088" s="157"/>
      <c r="K2088" s="157"/>
      <c r="L2088" s="157"/>
      <c r="M2088" s="157"/>
      <c r="N2088" s="157"/>
      <c r="O2088" s="157"/>
      <c r="P2088" s="157"/>
      <c r="Q2088" s="157"/>
      <c r="R2088" s="157"/>
      <c r="S2088" s="157"/>
      <c r="T2088" s="157"/>
      <c r="U2088" s="157"/>
      <c r="V2088" s="157"/>
      <c r="W2088" s="157"/>
      <c r="X2088" s="157"/>
      <c r="Y2088" s="147"/>
      <c r="Z2088" s="147"/>
      <c r="AA2088" s="147"/>
      <c r="AB2088" s="147"/>
      <c r="AC2088" s="147"/>
      <c r="AD2088" s="147"/>
      <c r="AE2088" s="147"/>
      <c r="AF2088" s="147"/>
      <c r="AG2088" s="147" t="s">
        <v>199</v>
      </c>
      <c r="AH2088" s="147">
        <v>0</v>
      </c>
      <c r="AI2088" s="147"/>
      <c r="AJ2088" s="147"/>
      <c r="AK2088" s="147"/>
      <c r="AL2088" s="147"/>
      <c r="AM2088" s="147"/>
      <c r="AN2088" s="147"/>
      <c r="AO2088" s="147"/>
      <c r="AP2088" s="147"/>
      <c r="AQ2088" s="147"/>
      <c r="AR2088" s="147"/>
      <c r="AS2088" s="147"/>
      <c r="AT2088" s="147"/>
      <c r="AU2088" s="147"/>
      <c r="AV2088" s="147"/>
      <c r="AW2088" s="147"/>
      <c r="AX2088" s="147"/>
      <c r="AY2088" s="147"/>
      <c r="AZ2088" s="147"/>
      <c r="BA2088" s="147"/>
      <c r="BB2088" s="147"/>
      <c r="BC2088" s="147"/>
      <c r="BD2088" s="147"/>
      <c r="BE2088" s="147"/>
      <c r="BF2088" s="147"/>
      <c r="BG2088" s="147"/>
      <c r="BH2088" s="147"/>
    </row>
    <row r="2089" spans="1:60" outlineLevel="1" x14ac:dyDescent="0.25">
      <c r="A2089" s="154"/>
      <c r="B2089" s="155"/>
      <c r="C2089" s="190" t="s">
        <v>805</v>
      </c>
      <c r="D2089" s="159"/>
      <c r="E2089" s="160">
        <v>4.32</v>
      </c>
      <c r="F2089" s="157"/>
      <c r="G2089" s="157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7"/>
      <c r="U2089" s="157"/>
      <c r="V2089" s="157"/>
      <c r="W2089" s="157"/>
      <c r="X2089" s="157"/>
      <c r="Y2089" s="147"/>
      <c r="Z2089" s="147"/>
      <c r="AA2089" s="147"/>
      <c r="AB2089" s="147"/>
      <c r="AC2089" s="147"/>
      <c r="AD2089" s="147"/>
      <c r="AE2089" s="147"/>
      <c r="AF2089" s="147"/>
      <c r="AG2089" s="147" t="s">
        <v>199</v>
      </c>
      <c r="AH2089" s="147">
        <v>0</v>
      </c>
      <c r="AI2089" s="147"/>
      <c r="AJ2089" s="147"/>
      <c r="AK2089" s="147"/>
      <c r="AL2089" s="147"/>
      <c r="AM2089" s="147"/>
      <c r="AN2089" s="147"/>
      <c r="AO2089" s="147"/>
      <c r="AP2089" s="147"/>
      <c r="AQ2089" s="147"/>
      <c r="AR2089" s="147"/>
      <c r="AS2089" s="147"/>
      <c r="AT2089" s="147"/>
      <c r="AU2089" s="147"/>
      <c r="AV2089" s="147"/>
      <c r="AW2089" s="147"/>
      <c r="AX2089" s="147"/>
      <c r="AY2089" s="147"/>
      <c r="AZ2089" s="147"/>
      <c r="BA2089" s="147"/>
      <c r="BB2089" s="147"/>
      <c r="BC2089" s="147"/>
      <c r="BD2089" s="147"/>
      <c r="BE2089" s="147"/>
      <c r="BF2089" s="147"/>
      <c r="BG2089" s="147"/>
      <c r="BH2089" s="147"/>
    </row>
    <row r="2090" spans="1:60" outlineLevel="1" x14ac:dyDescent="0.25">
      <c r="A2090" s="154"/>
      <c r="B2090" s="155"/>
      <c r="C2090" s="190" t="s">
        <v>806</v>
      </c>
      <c r="D2090" s="159"/>
      <c r="E2090" s="160">
        <v>5.6159999999999997</v>
      </c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7"/>
      <c r="U2090" s="157"/>
      <c r="V2090" s="157"/>
      <c r="W2090" s="157"/>
      <c r="X2090" s="157"/>
      <c r="Y2090" s="147"/>
      <c r="Z2090" s="147"/>
      <c r="AA2090" s="147"/>
      <c r="AB2090" s="147"/>
      <c r="AC2090" s="147"/>
      <c r="AD2090" s="147"/>
      <c r="AE2090" s="147"/>
      <c r="AF2090" s="147"/>
      <c r="AG2090" s="147" t="s">
        <v>199</v>
      </c>
      <c r="AH2090" s="147">
        <v>0</v>
      </c>
      <c r="AI2090" s="147"/>
      <c r="AJ2090" s="147"/>
      <c r="AK2090" s="147"/>
      <c r="AL2090" s="147"/>
      <c r="AM2090" s="147"/>
      <c r="AN2090" s="147"/>
      <c r="AO2090" s="147"/>
      <c r="AP2090" s="147"/>
      <c r="AQ2090" s="147"/>
      <c r="AR2090" s="147"/>
      <c r="AS2090" s="147"/>
      <c r="AT2090" s="147"/>
      <c r="AU2090" s="147"/>
      <c r="AV2090" s="147"/>
      <c r="AW2090" s="147"/>
      <c r="AX2090" s="147"/>
      <c r="AY2090" s="147"/>
      <c r="AZ2090" s="147"/>
      <c r="BA2090" s="147"/>
      <c r="BB2090" s="147"/>
      <c r="BC2090" s="147"/>
      <c r="BD2090" s="147"/>
      <c r="BE2090" s="147"/>
      <c r="BF2090" s="147"/>
      <c r="BG2090" s="147"/>
      <c r="BH2090" s="147"/>
    </row>
    <row r="2091" spans="1:60" outlineLevel="1" x14ac:dyDescent="0.25">
      <c r="A2091" s="154"/>
      <c r="B2091" s="155"/>
      <c r="C2091" s="190" t="s">
        <v>807</v>
      </c>
      <c r="D2091" s="159"/>
      <c r="E2091" s="160">
        <v>3.25</v>
      </c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7"/>
      <c r="T2091" s="157"/>
      <c r="U2091" s="157"/>
      <c r="V2091" s="157"/>
      <c r="W2091" s="157"/>
      <c r="X2091" s="157"/>
      <c r="Y2091" s="147"/>
      <c r="Z2091" s="147"/>
      <c r="AA2091" s="147"/>
      <c r="AB2091" s="147"/>
      <c r="AC2091" s="147"/>
      <c r="AD2091" s="147"/>
      <c r="AE2091" s="147"/>
      <c r="AF2091" s="147"/>
      <c r="AG2091" s="147" t="s">
        <v>199</v>
      </c>
      <c r="AH2091" s="147">
        <v>0</v>
      </c>
      <c r="AI2091" s="147"/>
      <c r="AJ2091" s="147"/>
      <c r="AK2091" s="147"/>
      <c r="AL2091" s="147"/>
      <c r="AM2091" s="147"/>
      <c r="AN2091" s="147"/>
      <c r="AO2091" s="147"/>
      <c r="AP2091" s="147"/>
      <c r="AQ2091" s="147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47"/>
      <c r="BE2091" s="147"/>
      <c r="BF2091" s="147"/>
      <c r="BG2091" s="147"/>
      <c r="BH2091" s="147"/>
    </row>
    <row r="2092" spans="1:60" outlineLevel="1" x14ac:dyDescent="0.25">
      <c r="A2092" s="174">
        <v>355</v>
      </c>
      <c r="B2092" s="175" t="s">
        <v>1679</v>
      </c>
      <c r="C2092" s="189" t="s">
        <v>1680</v>
      </c>
      <c r="D2092" s="176" t="s">
        <v>232</v>
      </c>
      <c r="E2092" s="177">
        <v>11.34</v>
      </c>
      <c r="F2092" s="178"/>
      <c r="G2092" s="179">
        <f>ROUND(E2092*F2092,2)</f>
        <v>0</v>
      </c>
      <c r="H2092" s="158"/>
      <c r="I2092" s="157">
        <f>ROUND(E2092*H2092,2)</f>
        <v>0</v>
      </c>
      <c r="J2092" s="158"/>
      <c r="K2092" s="157">
        <f>ROUND(E2092*J2092,2)</f>
        <v>0</v>
      </c>
      <c r="L2092" s="157">
        <v>21</v>
      </c>
      <c r="M2092" s="157">
        <f>G2092*(1+L2092/100)</f>
        <v>0</v>
      </c>
      <c r="N2092" s="157">
        <v>0</v>
      </c>
      <c r="O2092" s="157">
        <f>ROUND(E2092*N2092,2)</f>
        <v>0</v>
      </c>
      <c r="P2092" s="157">
        <v>0</v>
      </c>
      <c r="Q2092" s="157">
        <f>ROUND(E2092*P2092,2)</f>
        <v>0</v>
      </c>
      <c r="R2092" s="157"/>
      <c r="S2092" s="157" t="s">
        <v>195</v>
      </c>
      <c r="T2092" s="157" t="s">
        <v>195</v>
      </c>
      <c r="U2092" s="157">
        <v>0.377</v>
      </c>
      <c r="V2092" s="157">
        <f>ROUND(E2092*U2092,2)</f>
        <v>4.28</v>
      </c>
      <c r="W2092" s="157"/>
      <c r="X2092" s="157" t="s">
        <v>196</v>
      </c>
      <c r="Y2092" s="147"/>
      <c r="Z2092" s="147"/>
      <c r="AA2092" s="147"/>
      <c r="AB2092" s="147"/>
      <c r="AC2092" s="147"/>
      <c r="AD2092" s="147"/>
      <c r="AE2092" s="147"/>
      <c r="AF2092" s="147"/>
      <c r="AG2092" s="147" t="s">
        <v>197</v>
      </c>
      <c r="AH2092" s="147"/>
      <c r="AI2092" s="147"/>
      <c r="AJ2092" s="147"/>
      <c r="AK2092" s="147"/>
      <c r="AL2092" s="147"/>
      <c r="AM2092" s="147"/>
      <c r="AN2092" s="147"/>
      <c r="AO2092" s="147"/>
      <c r="AP2092" s="147"/>
      <c r="AQ2092" s="147"/>
      <c r="AR2092" s="147"/>
      <c r="AS2092" s="147"/>
      <c r="AT2092" s="147"/>
      <c r="AU2092" s="147"/>
      <c r="AV2092" s="147"/>
      <c r="AW2092" s="147"/>
      <c r="AX2092" s="147"/>
      <c r="AY2092" s="147"/>
      <c r="AZ2092" s="147"/>
      <c r="BA2092" s="147"/>
      <c r="BB2092" s="147"/>
      <c r="BC2092" s="147"/>
      <c r="BD2092" s="147"/>
      <c r="BE2092" s="147"/>
      <c r="BF2092" s="147"/>
      <c r="BG2092" s="147"/>
      <c r="BH2092" s="147"/>
    </row>
    <row r="2093" spans="1:60" outlineLevel="1" x14ac:dyDescent="0.25">
      <c r="A2093" s="154"/>
      <c r="B2093" s="155"/>
      <c r="C2093" s="190" t="s">
        <v>1204</v>
      </c>
      <c r="D2093" s="159"/>
      <c r="E2093" s="160">
        <v>2.7</v>
      </c>
      <c r="F2093" s="157"/>
      <c r="G2093" s="157"/>
      <c r="H2093" s="157"/>
      <c r="I2093" s="157"/>
      <c r="J2093" s="157"/>
      <c r="K2093" s="157"/>
      <c r="L2093" s="157"/>
      <c r="M2093" s="157"/>
      <c r="N2093" s="157"/>
      <c r="O2093" s="157"/>
      <c r="P2093" s="157"/>
      <c r="Q2093" s="157"/>
      <c r="R2093" s="157"/>
      <c r="S2093" s="157"/>
      <c r="T2093" s="157"/>
      <c r="U2093" s="157"/>
      <c r="V2093" s="157"/>
      <c r="W2093" s="157"/>
      <c r="X2093" s="157"/>
      <c r="Y2093" s="147"/>
      <c r="Z2093" s="147"/>
      <c r="AA2093" s="147"/>
      <c r="AB2093" s="147"/>
      <c r="AC2093" s="147"/>
      <c r="AD2093" s="147"/>
      <c r="AE2093" s="147"/>
      <c r="AF2093" s="147"/>
      <c r="AG2093" s="147" t="s">
        <v>199</v>
      </c>
      <c r="AH2093" s="147">
        <v>0</v>
      </c>
      <c r="AI2093" s="147"/>
      <c r="AJ2093" s="147"/>
      <c r="AK2093" s="147"/>
      <c r="AL2093" s="147"/>
      <c r="AM2093" s="147"/>
      <c r="AN2093" s="147"/>
      <c r="AO2093" s="147"/>
      <c r="AP2093" s="147"/>
      <c r="AQ2093" s="147"/>
      <c r="AR2093" s="147"/>
      <c r="AS2093" s="147"/>
      <c r="AT2093" s="147"/>
      <c r="AU2093" s="147"/>
      <c r="AV2093" s="147"/>
      <c r="AW2093" s="147"/>
      <c r="AX2093" s="147"/>
      <c r="AY2093" s="147"/>
      <c r="AZ2093" s="147"/>
      <c r="BA2093" s="147"/>
      <c r="BB2093" s="147"/>
      <c r="BC2093" s="147"/>
      <c r="BD2093" s="147"/>
      <c r="BE2093" s="147"/>
      <c r="BF2093" s="147"/>
      <c r="BG2093" s="147"/>
      <c r="BH2093" s="147"/>
    </row>
    <row r="2094" spans="1:60" outlineLevel="1" x14ac:dyDescent="0.25">
      <c r="A2094" s="154"/>
      <c r="B2094" s="155"/>
      <c r="C2094" s="190" t="s">
        <v>1681</v>
      </c>
      <c r="D2094" s="159"/>
      <c r="E2094" s="160">
        <v>8.64</v>
      </c>
      <c r="F2094" s="157"/>
      <c r="G2094" s="157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7"/>
      <c r="U2094" s="157"/>
      <c r="V2094" s="157"/>
      <c r="W2094" s="157"/>
      <c r="X2094" s="157"/>
      <c r="Y2094" s="147"/>
      <c r="Z2094" s="147"/>
      <c r="AA2094" s="147"/>
      <c r="AB2094" s="147"/>
      <c r="AC2094" s="147"/>
      <c r="AD2094" s="147"/>
      <c r="AE2094" s="147"/>
      <c r="AF2094" s="147"/>
      <c r="AG2094" s="147" t="s">
        <v>199</v>
      </c>
      <c r="AH2094" s="147">
        <v>0</v>
      </c>
      <c r="AI2094" s="147"/>
      <c r="AJ2094" s="147"/>
      <c r="AK2094" s="147"/>
      <c r="AL2094" s="147"/>
      <c r="AM2094" s="147"/>
      <c r="AN2094" s="147"/>
      <c r="AO2094" s="147"/>
      <c r="AP2094" s="147"/>
      <c r="AQ2094" s="147"/>
      <c r="AR2094" s="147"/>
      <c r="AS2094" s="147"/>
      <c r="AT2094" s="147"/>
      <c r="AU2094" s="147"/>
      <c r="AV2094" s="147"/>
      <c r="AW2094" s="147"/>
      <c r="AX2094" s="147"/>
      <c r="AY2094" s="147"/>
      <c r="AZ2094" s="147"/>
      <c r="BA2094" s="147"/>
      <c r="BB2094" s="147"/>
      <c r="BC2094" s="147"/>
      <c r="BD2094" s="147"/>
      <c r="BE2094" s="147"/>
      <c r="BF2094" s="147"/>
      <c r="BG2094" s="147"/>
      <c r="BH2094" s="147"/>
    </row>
    <row r="2095" spans="1:60" outlineLevel="1" x14ac:dyDescent="0.25">
      <c r="A2095" s="174">
        <v>356</v>
      </c>
      <c r="B2095" s="175" t="s">
        <v>1682</v>
      </c>
      <c r="C2095" s="189" t="s">
        <v>1683</v>
      </c>
      <c r="D2095" s="176" t="s">
        <v>194</v>
      </c>
      <c r="E2095" s="177">
        <v>15.41</v>
      </c>
      <c r="F2095" s="178"/>
      <c r="G2095" s="179">
        <f>ROUND(E2095*F2095,2)</f>
        <v>0</v>
      </c>
      <c r="H2095" s="158"/>
      <c r="I2095" s="157">
        <f>ROUND(E2095*H2095,2)</f>
        <v>0</v>
      </c>
      <c r="J2095" s="158"/>
      <c r="K2095" s="157">
        <f>ROUND(E2095*J2095,2)</f>
        <v>0</v>
      </c>
      <c r="L2095" s="157">
        <v>21</v>
      </c>
      <c r="M2095" s="157">
        <f>G2095*(1+L2095/100)</f>
        <v>0</v>
      </c>
      <c r="N2095" s="157">
        <v>0</v>
      </c>
      <c r="O2095" s="157">
        <f>ROUND(E2095*N2095,2)</f>
        <v>0</v>
      </c>
      <c r="P2095" s="157">
        <v>0</v>
      </c>
      <c r="Q2095" s="157">
        <f>ROUND(E2095*P2095,2)</f>
        <v>0</v>
      </c>
      <c r="R2095" s="157"/>
      <c r="S2095" s="157" t="s">
        <v>195</v>
      </c>
      <c r="T2095" s="157" t="s">
        <v>195</v>
      </c>
      <c r="U2095" s="157">
        <v>0.80900000000000005</v>
      </c>
      <c r="V2095" s="157">
        <f>ROUND(E2095*U2095,2)</f>
        <v>12.47</v>
      </c>
      <c r="W2095" s="157"/>
      <c r="X2095" s="157" t="s">
        <v>196</v>
      </c>
      <c r="Y2095" s="147"/>
      <c r="Z2095" s="147"/>
      <c r="AA2095" s="147"/>
      <c r="AB2095" s="147"/>
      <c r="AC2095" s="147"/>
      <c r="AD2095" s="147"/>
      <c r="AE2095" s="147"/>
      <c r="AF2095" s="147"/>
      <c r="AG2095" s="147" t="s">
        <v>197</v>
      </c>
      <c r="AH2095" s="147"/>
      <c r="AI2095" s="147"/>
      <c r="AJ2095" s="147"/>
      <c r="AK2095" s="147"/>
      <c r="AL2095" s="147"/>
      <c r="AM2095" s="147"/>
      <c r="AN2095" s="147"/>
      <c r="AO2095" s="147"/>
      <c r="AP2095" s="147"/>
      <c r="AQ2095" s="147"/>
      <c r="AR2095" s="147"/>
      <c r="AS2095" s="147"/>
      <c r="AT2095" s="147"/>
      <c r="AU2095" s="147"/>
      <c r="AV2095" s="147"/>
      <c r="AW2095" s="147"/>
      <c r="AX2095" s="147"/>
      <c r="AY2095" s="147"/>
      <c r="AZ2095" s="147"/>
      <c r="BA2095" s="147"/>
      <c r="BB2095" s="147"/>
      <c r="BC2095" s="147"/>
      <c r="BD2095" s="147"/>
      <c r="BE2095" s="147"/>
      <c r="BF2095" s="147"/>
      <c r="BG2095" s="147"/>
      <c r="BH2095" s="147"/>
    </row>
    <row r="2096" spans="1:60" outlineLevel="1" x14ac:dyDescent="0.25">
      <c r="A2096" s="154"/>
      <c r="B2096" s="155"/>
      <c r="C2096" s="190" t="s">
        <v>817</v>
      </c>
      <c r="D2096" s="159"/>
      <c r="E2096" s="160">
        <v>12.16</v>
      </c>
      <c r="F2096" s="157"/>
      <c r="G2096" s="157"/>
      <c r="H2096" s="157"/>
      <c r="I2096" s="157"/>
      <c r="J2096" s="157"/>
      <c r="K2096" s="157"/>
      <c r="L2096" s="157"/>
      <c r="M2096" s="157"/>
      <c r="N2096" s="157"/>
      <c r="O2096" s="157"/>
      <c r="P2096" s="157"/>
      <c r="Q2096" s="157"/>
      <c r="R2096" s="157"/>
      <c r="S2096" s="157"/>
      <c r="T2096" s="157"/>
      <c r="U2096" s="157"/>
      <c r="V2096" s="157"/>
      <c r="W2096" s="157"/>
      <c r="X2096" s="157"/>
      <c r="Y2096" s="147"/>
      <c r="Z2096" s="147"/>
      <c r="AA2096" s="147"/>
      <c r="AB2096" s="147"/>
      <c r="AC2096" s="147"/>
      <c r="AD2096" s="147"/>
      <c r="AE2096" s="147"/>
      <c r="AF2096" s="147"/>
      <c r="AG2096" s="147" t="s">
        <v>199</v>
      </c>
      <c r="AH2096" s="147">
        <v>0</v>
      </c>
      <c r="AI2096" s="147"/>
      <c r="AJ2096" s="147"/>
      <c r="AK2096" s="147"/>
      <c r="AL2096" s="147"/>
      <c r="AM2096" s="147"/>
      <c r="AN2096" s="147"/>
      <c r="AO2096" s="147"/>
      <c r="AP2096" s="147"/>
      <c r="AQ2096" s="147"/>
      <c r="AR2096" s="147"/>
      <c r="AS2096" s="147"/>
      <c r="AT2096" s="147"/>
      <c r="AU2096" s="147"/>
      <c r="AV2096" s="147"/>
      <c r="AW2096" s="147"/>
      <c r="AX2096" s="147"/>
      <c r="AY2096" s="147"/>
      <c r="AZ2096" s="147"/>
      <c r="BA2096" s="147"/>
      <c r="BB2096" s="147"/>
      <c r="BC2096" s="147"/>
      <c r="BD2096" s="147"/>
      <c r="BE2096" s="147"/>
      <c r="BF2096" s="147"/>
      <c r="BG2096" s="147"/>
      <c r="BH2096" s="147"/>
    </row>
    <row r="2097" spans="1:60" outlineLevel="1" x14ac:dyDescent="0.25">
      <c r="A2097" s="154"/>
      <c r="B2097" s="155"/>
      <c r="C2097" s="190" t="s">
        <v>807</v>
      </c>
      <c r="D2097" s="159"/>
      <c r="E2097" s="160">
        <v>3.25</v>
      </c>
      <c r="F2097" s="157"/>
      <c r="G2097" s="157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7"/>
      <c r="U2097" s="157"/>
      <c r="V2097" s="157"/>
      <c r="W2097" s="157"/>
      <c r="X2097" s="157"/>
      <c r="Y2097" s="147"/>
      <c r="Z2097" s="147"/>
      <c r="AA2097" s="147"/>
      <c r="AB2097" s="147"/>
      <c r="AC2097" s="147"/>
      <c r="AD2097" s="147"/>
      <c r="AE2097" s="147"/>
      <c r="AF2097" s="147"/>
      <c r="AG2097" s="147" t="s">
        <v>199</v>
      </c>
      <c r="AH2097" s="147">
        <v>0</v>
      </c>
      <c r="AI2097" s="147"/>
      <c r="AJ2097" s="147"/>
      <c r="AK2097" s="147"/>
      <c r="AL2097" s="147"/>
      <c r="AM2097" s="147"/>
      <c r="AN2097" s="147"/>
      <c r="AO2097" s="147"/>
      <c r="AP2097" s="147"/>
      <c r="AQ2097" s="147"/>
      <c r="AR2097" s="147"/>
      <c r="AS2097" s="147"/>
      <c r="AT2097" s="147"/>
      <c r="AU2097" s="147"/>
      <c r="AV2097" s="147"/>
      <c r="AW2097" s="147"/>
      <c r="AX2097" s="147"/>
      <c r="AY2097" s="147"/>
      <c r="AZ2097" s="147"/>
      <c r="BA2097" s="147"/>
      <c r="BB2097" s="147"/>
      <c r="BC2097" s="147"/>
      <c r="BD2097" s="147"/>
      <c r="BE2097" s="147"/>
      <c r="BF2097" s="147"/>
      <c r="BG2097" s="147"/>
      <c r="BH2097" s="147"/>
    </row>
    <row r="2098" spans="1:60" outlineLevel="1" x14ac:dyDescent="0.25">
      <c r="A2098" s="174">
        <v>357</v>
      </c>
      <c r="B2098" s="175" t="s">
        <v>1684</v>
      </c>
      <c r="C2098" s="189" t="s">
        <v>1685</v>
      </c>
      <c r="D2098" s="176" t="s">
        <v>232</v>
      </c>
      <c r="E2098" s="177">
        <v>22.6</v>
      </c>
      <c r="F2098" s="178"/>
      <c r="G2098" s="179">
        <f>ROUND(E2098*F2098,2)</f>
        <v>0</v>
      </c>
      <c r="H2098" s="158"/>
      <c r="I2098" s="157">
        <f>ROUND(E2098*H2098,2)</f>
        <v>0</v>
      </c>
      <c r="J2098" s="158"/>
      <c r="K2098" s="157">
        <f>ROUND(E2098*J2098,2)</f>
        <v>0</v>
      </c>
      <c r="L2098" s="157">
        <v>21</v>
      </c>
      <c r="M2098" s="157">
        <f>G2098*(1+L2098/100)</f>
        <v>0</v>
      </c>
      <c r="N2098" s="157">
        <v>2.4399999999999999E-3</v>
      </c>
      <c r="O2098" s="157">
        <f>ROUND(E2098*N2098,2)</f>
        <v>0.06</v>
      </c>
      <c r="P2098" s="157">
        <v>0</v>
      </c>
      <c r="Q2098" s="157">
        <f>ROUND(E2098*P2098,2)</f>
        <v>0</v>
      </c>
      <c r="R2098" s="157"/>
      <c r="S2098" s="157" t="s">
        <v>195</v>
      </c>
      <c r="T2098" s="157" t="s">
        <v>195</v>
      </c>
      <c r="U2098" s="157">
        <v>0.45600000000000002</v>
      </c>
      <c r="V2098" s="157">
        <f>ROUND(E2098*U2098,2)</f>
        <v>10.31</v>
      </c>
      <c r="W2098" s="157"/>
      <c r="X2098" s="157" t="s">
        <v>196</v>
      </c>
      <c r="Y2098" s="147"/>
      <c r="Z2098" s="147"/>
      <c r="AA2098" s="147"/>
      <c r="AB2098" s="147"/>
      <c r="AC2098" s="147"/>
      <c r="AD2098" s="147"/>
      <c r="AE2098" s="147"/>
      <c r="AF2098" s="147"/>
      <c r="AG2098" s="147" t="s">
        <v>197</v>
      </c>
      <c r="AH2098" s="147"/>
      <c r="AI2098" s="147"/>
      <c r="AJ2098" s="147"/>
      <c r="AK2098" s="147"/>
      <c r="AL2098" s="147"/>
      <c r="AM2098" s="147"/>
      <c r="AN2098" s="147"/>
      <c r="AO2098" s="147"/>
      <c r="AP2098" s="147"/>
      <c r="AQ2098" s="147"/>
      <c r="AR2098" s="147"/>
      <c r="AS2098" s="147"/>
      <c r="AT2098" s="147"/>
      <c r="AU2098" s="147"/>
      <c r="AV2098" s="147"/>
      <c r="AW2098" s="147"/>
      <c r="AX2098" s="147"/>
      <c r="AY2098" s="147"/>
      <c r="AZ2098" s="147"/>
      <c r="BA2098" s="147"/>
      <c r="BB2098" s="147"/>
      <c r="BC2098" s="147"/>
      <c r="BD2098" s="147"/>
      <c r="BE2098" s="147"/>
      <c r="BF2098" s="147"/>
      <c r="BG2098" s="147"/>
      <c r="BH2098" s="147"/>
    </row>
    <row r="2099" spans="1:60" outlineLevel="1" x14ac:dyDescent="0.25">
      <c r="A2099" s="154"/>
      <c r="B2099" s="155"/>
      <c r="C2099" s="190" t="s">
        <v>1686</v>
      </c>
      <c r="D2099" s="159"/>
      <c r="E2099" s="160">
        <v>9.6</v>
      </c>
      <c r="F2099" s="157"/>
      <c r="G2099" s="157"/>
      <c r="H2099" s="157"/>
      <c r="I2099" s="157"/>
      <c r="J2099" s="157"/>
      <c r="K2099" s="157"/>
      <c r="L2099" s="157"/>
      <c r="M2099" s="157"/>
      <c r="N2099" s="157"/>
      <c r="O2099" s="157"/>
      <c r="P2099" s="157"/>
      <c r="Q2099" s="157"/>
      <c r="R2099" s="157"/>
      <c r="S2099" s="157"/>
      <c r="T2099" s="157"/>
      <c r="U2099" s="157"/>
      <c r="V2099" s="157"/>
      <c r="W2099" s="157"/>
      <c r="X2099" s="157"/>
      <c r="Y2099" s="147"/>
      <c r="Z2099" s="147"/>
      <c r="AA2099" s="147"/>
      <c r="AB2099" s="147"/>
      <c r="AC2099" s="147"/>
      <c r="AD2099" s="147"/>
      <c r="AE2099" s="147"/>
      <c r="AF2099" s="147"/>
      <c r="AG2099" s="147" t="s">
        <v>199</v>
      </c>
      <c r="AH2099" s="147">
        <v>0</v>
      </c>
      <c r="AI2099" s="147"/>
      <c r="AJ2099" s="147"/>
      <c r="AK2099" s="147"/>
      <c r="AL2099" s="147"/>
      <c r="AM2099" s="147"/>
      <c r="AN2099" s="147"/>
      <c r="AO2099" s="147"/>
      <c r="AP2099" s="147"/>
      <c r="AQ2099" s="147"/>
      <c r="AR2099" s="147"/>
      <c r="AS2099" s="147"/>
      <c r="AT2099" s="147"/>
      <c r="AU2099" s="147"/>
      <c r="AV2099" s="147"/>
      <c r="AW2099" s="147"/>
      <c r="AX2099" s="147"/>
      <c r="AY2099" s="147"/>
      <c r="AZ2099" s="147"/>
      <c r="BA2099" s="147"/>
      <c r="BB2099" s="147"/>
      <c r="BC2099" s="147"/>
      <c r="BD2099" s="147"/>
      <c r="BE2099" s="147"/>
      <c r="BF2099" s="147"/>
      <c r="BG2099" s="147"/>
      <c r="BH2099" s="147"/>
    </row>
    <row r="2100" spans="1:60" outlineLevel="1" x14ac:dyDescent="0.25">
      <c r="A2100" s="154"/>
      <c r="B2100" s="155"/>
      <c r="C2100" s="190" t="s">
        <v>1687</v>
      </c>
      <c r="D2100" s="159"/>
      <c r="E2100" s="160">
        <v>13</v>
      </c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7"/>
      <c r="T2100" s="157"/>
      <c r="U2100" s="157"/>
      <c r="V2100" s="157"/>
      <c r="W2100" s="157"/>
      <c r="X2100" s="157"/>
      <c r="Y2100" s="147"/>
      <c r="Z2100" s="147"/>
      <c r="AA2100" s="147"/>
      <c r="AB2100" s="147"/>
      <c r="AC2100" s="147"/>
      <c r="AD2100" s="147"/>
      <c r="AE2100" s="147"/>
      <c r="AF2100" s="147"/>
      <c r="AG2100" s="147" t="s">
        <v>199</v>
      </c>
      <c r="AH2100" s="147">
        <v>0</v>
      </c>
      <c r="AI2100" s="147"/>
      <c r="AJ2100" s="147"/>
      <c r="AK2100" s="147"/>
      <c r="AL2100" s="147"/>
      <c r="AM2100" s="147"/>
      <c r="AN2100" s="147"/>
      <c r="AO2100" s="147"/>
      <c r="AP2100" s="147"/>
      <c r="AQ2100" s="147"/>
      <c r="AR2100" s="147"/>
      <c r="AS2100" s="147"/>
      <c r="AT2100" s="147"/>
      <c r="AU2100" s="147"/>
      <c r="AV2100" s="147"/>
      <c r="AW2100" s="147"/>
      <c r="AX2100" s="147"/>
      <c r="AY2100" s="147"/>
      <c r="AZ2100" s="147"/>
      <c r="BA2100" s="147"/>
      <c r="BB2100" s="147"/>
      <c r="BC2100" s="147"/>
      <c r="BD2100" s="147"/>
      <c r="BE2100" s="147"/>
      <c r="BF2100" s="147"/>
      <c r="BG2100" s="147"/>
      <c r="BH2100" s="147"/>
    </row>
    <row r="2101" spans="1:60" outlineLevel="1" x14ac:dyDescent="0.25">
      <c r="A2101" s="174">
        <v>358</v>
      </c>
      <c r="B2101" s="175" t="s">
        <v>1688</v>
      </c>
      <c r="C2101" s="189" t="s">
        <v>1689</v>
      </c>
      <c r="D2101" s="176" t="s">
        <v>232</v>
      </c>
      <c r="E2101" s="177">
        <v>22.6</v>
      </c>
      <c r="F2101" s="178"/>
      <c r="G2101" s="179">
        <f>ROUND(E2101*F2101,2)</f>
        <v>0</v>
      </c>
      <c r="H2101" s="158"/>
      <c r="I2101" s="157">
        <f>ROUND(E2101*H2101,2)</f>
        <v>0</v>
      </c>
      <c r="J2101" s="158"/>
      <c r="K2101" s="157">
        <f>ROUND(E2101*J2101,2)</f>
        <v>0</v>
      </c>
      <c r="L2101" s="157">
        <v>21</v>
      </c>
      <c r="M2101" s="157">
        <f>G2101*(1+L2101/100)</f>
        <v>0</v>
      </c>
      <c r="N2101" s="157">
        <v>2.0200000000000001E-3</v>
      </c>
      <c r="O2101" s="157">
        <f>ROUND(E2101*N2101,2)</f>
        <v>0.05</v>
      </c>
      <c r="P2101" s="157">
        <v>0</v>
      </c>
      <c r="Q2101" s="157">
        <f>ROUND(E2101*P2101,2)</f>
        <v>0</v>
      </c>
      <c r="R2101" s="157"/>
      <c r="S2101" s="157" t="s">
        <v>195</v>
      </c>
      <c r="T2101" s="157" t="s">
        <v>195</v>
      </c>
      <c r="U2101" s="157">
        <v>0.23</v>
      </c>
      <c r="V2101" s="157">
        <f>ROUND(E2101*U2101,2)</f>
        <v>5.2</v>
      </c>
      <c r="W2101" s="157"/>
      <c r="X2101" s="157" t="s">
        <v>196</v>
      </c>
      <c r="Y2101" s="147"/>
      <c r="Z2101" s="147"/>
      <c r="AA2101" s="147"/>
      <c r="AB2101" s="147"/>
      <c r="AC2101" s="147"/>
      <c r="AD2101" s="147"/>
      <c r="AE2101" s="147"/>
      <c r="AF2101" s="147"/>
      <c r="AG2101" s="147" t="s">
        <v>197</v>
      </c>
      <c r="AH2101" s="147"/>
      <c r="AI2101" s="147"/>
      <c r="AJ2101" s="147"/>
      <c r="AK2101" s="147"/>
      <c r="AL2101" s="147"/>
      <c r="AM2101" s="147"/>
      <c r="AN2101" s="147"/>
      <c r="AO2101" s="147"/>
      <c r="AP2101" s="147"/>
      <c r="AQ2101" s="147"/>
      <c r="AR2101" s="147"/>
      <c r="AS2101" s="147"/>
      <c r="AT2101" s="147"/>
      <c r="AU2101" s="147"/>
      <c r="AV2101" s="147"/>
      <c r="AW2101" s="147"/>
      <c r="AX2101" s="147"/>
      <c r="AY2101" s="147"/>
      <c r="AZ2101" s="147"/>
      <c r="BA2101" s="147"/>
      <c r="BB2101" s="147"/>
      <c r="BC2101" s="147"/>
      <c r="BD2101" s="147"/>
      <c r="BE2101" s="147"/>
      <c r="BF2101" s="147"/>
      <c r="BG2101" s="147"/>
      <c r="BH2101" s="147"/>
    </row>
    <row r="2102" spans="1:60" outlineLevel="1" x14ac:dyDescent="0.25">
      <c r="A2102" s="154"/>
      <c r="B2102" s="155"/>
      <c r="C2102" s="190" t="s">
        <v>1686</v>
      </c>
      <c r="D2102" s="159"/>
      <c r="E2102" s="160">
        <v>9.6</v>
      </c>
      <c r="F2102" s="157"/>
      <c r="G2102" s="157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7"/>
      <c r="U2102" s="157"/>
      <c r="V2102" s="157"/>
      <c r="W2102" s="157"/>
      <c r="X2102" s="157"/>
      <c r="Y2102" s="147"/>
      <c r="Z2102" s="147"/>
      <c r="AA2102" s="147"/>
      <c r="AB2102" s="147"/>
      <c r="AC2102" s="147"/>
      <c r="AD2102" s="147"/>
      <c r="AE2102" s="147"/>
      <c r="AF2102" s="147"/>
      <c r="AG2102" s="147" t="s">
        <v>199</v>
      </c>
      <c r="AH2102" s="147">
        <v>0</v>
      </c>
      <c r="AI2102" s="147"/>
      <c r="AJ2102" s="147"/>
      <c r="AK2102" s="147"/>
      <c r="AL2102" s="147"/>
      <c r="AM2102" s="147"/>
      <c r="AN2102" s="147"/>
      <c r="AO2102" s="147"/>
      <c r="AP2102" s="147"/>
      <c r="AQ2102" s="147"/>
      <c r="AR2102" s="147"/>
      <c r="AS2102" s="147"/>
      <c r="AT2102" s="147"/>
      <c r="AU2102" s="147"/>
      <c r="AV2102" s="147"/>
      <c r="AW2102" s="147"/>
      <c r="AX2102" s="147"/>
      <c r="AY2102" s="147"/>
      <c r="AZ2102" s="147"/>
      <c r="BA2102" s="147"/>
      <c r="BB2102" s="147"/>
      <c r="BC2102" s="147"/>
      <c r="BD2102" s="147"/>
      <c r="BE2102" s="147"/>
      <c r="BF2102" s="147"/>
      <c r="BG2102" s="147"/>
      <c r="BH2102" s="147"/>
    </row>
    <row r="2103" spans="1:60" outlineLevel="1" x14ac:dyDescent="0.25">
      <c r="A2103" s="154"/>
      <c r="B2103" s="155"/>
      <c r="C2103" s="190" t="s">
        <v>1687</v>
      </c>
      <c r="D2103" s="159"/>
      <c r="E2103" s="160">
        <v>13</v>
      </c>
      <c r="F2103" s="157"/>
      <c r="G2103" s="157"/>
      <c r="H2103" s="157"/>
      <c r="I2103" s="157"/>
      <c r="J2103" s="157"/>
      <c r="K2103" s="157"/>
      <c r="L2103" s="157"/>
      <c r="M2103" s="157"/>
      <c r="N2103" s="157"/>
      <c r="O2103" s="157"/>
      <c r="P2103" s="157"/>
      <c r="Q2103" s="157"/>
      <c r="R2103" s="157"/>
      <c r="S2103" s="157"/>
      <c r="T2103" s="157"/>
      <c r="U2103" s="157"/>
      <c r="V2103" s="157"/>
      <c r="W2103" s="157"/>
      <c r="X2103" s="157"/>
      <c r="Y2103" s="147"/>
      <c r="Z2103" s="147"/>
      <c r="AA2103" s="147"/>
      <c r="AB2103" s="147"/>
      <c r="AC2103" s="147"/>
      <c r="AD2103" s="147"/>
      <c r="AE2103" s="147"/>
      <c r="AF2103" s="147"/>
      <c r="AG2103" s="147" t="s">
        <v>199</v>
      </c>
      <c r="AH2103" s="147">
        <v>0</v>
      </c>
      <c r="AI2103" s="147"/>
      <c r="AJ2103" s="147"/>
      <c r="AK2103" s="147"/>
      <c r="AL2103" s="147"/>
      <c r="AM2103" s="147"/>
      <c r="AN2103" s="147"/>
      <c r="AO2103" s="147"/>
      <c r="AP2103" s="147"/>
      <c r="AQ2103" s="147"/>
      <c r="AR2103" s="147"/>
      <c r="AS2103" s="147"/>
      <c r="AT2103" s="147"/>
      <c r="AU2103" s="147"/>
      <c r="AV2103" s="147"/>
      <c r="AW2103" s="147"/>
      <c r="AX2103" s="147"/>
      <c r="AY2103" s="147"/>
      <c r="AZ2103" s="147"/>
      <c r="BA2103" s="147"/>
      <c r="BB2103" s="147"/>
      <c r="BC2103" s="147"/>
      <c r="BD2103" s="147"/>
      <c r="BE2103" s="147"/>
      <c r="BF2103" s="147"/>
      <c r="BG2103" s="147"/>
      <c r="BH2103" s="147"/>
    </row>
    <row r="2104" spans="1:60" outlineLevel="1" x14ac:dyDescent="0.25">
      <c r="A2104" s="174">
        <v>359</v>
      </c>
      <c r="B2104" s="175" t="s">
        <v>1690</v>
      </c>
      <c r="C2104" s="189" t="s">
        <v>1691</v>
      </c>
      <c r="D2104" s="176" t="s">
        <v>232</v>
      </c>
      <c r="E2104" s="177">
        <v>22.6</v>
      </c>
      <c r="F2104" s="178"/>
      <c r="G2104" s="179">
        <f>ROUND(E2104*F2104,2)</f>
        <v>0</v>
      </c>
      <c r="H2104" s="158"/>
      <c r="I2104" s="157">
        <f>ROUND(E2104*H2104,2)</f>
        <v>0</v>
      </c>
      <c r="J2104" s="158"/>
      <c r="K2104" s="157">
        <f>ROUND(E2104*J2104,2)</f>
        <v>0</v>
      </c>
      <c r="L2104" s="157">
        <v>21</v>
      </c>
      <c r="M2104" s="157">
        <f>G2104*(1+L2104/100)</f>
        <v>0</v>
      </c>
      <c r="N2104" s="157">
        <v>2.3000000000000001E-4</v>
      </c>
      <c r="O2104" s="157">
        <f>ROUND(E2104*N2104,2)</f>
        <v>0.01</v>
      </c>
      <c r="P2104" s="157">
        <v>0</v>
      </c>
      <c r="Q2104" s="157">
        <f>ROUND(E2104*P2104,2)</f>
        <v>0</v>
      </c>
      <c r="R2104" s="157"/>
      <c r="S2104" s="157" t="s">
        <v>195</v>
      </c>
      <c r="T2104" s="157" t="s">
        <v>195</v>
      </c>
      <c r="U2104" s="157">
        <v>0.17</v>
      </c>
      <c r="V2104" s="157">
        <f>ROUND(E2104*U2104,2)</f>
        <v>3.84</v>
      </c>
      <c r="W2104" s="157"/>
      <c r="X2104" s="157" t="s">
        <v>196</v>
      </c>
      <c r="Y2104" s="147"/>
      <c r="Z2104" s="147"/>
      <c r="AA2104" s="147"/>
      <c r="AB2104" s="147"/>
      <c r="AC2104" s="147"/>
      <c r="AD2104" s="147"/>
      <c r="AE2104" s="147"/>
      <c r="AF2104" s="147"/>
      <c r="AG2104" s="147" t="s">
        <v>197</v>
      </c>
      <c r="AH2104" s="147"/>
      <c r="AI2104" s="147"/>
      <c r="AJ2104" s="147"/>
      <c r="AK2104" s="147"/>
      <c r="AL2104" s="147"/>
      <c r="AM2104" s="147"/>
      <c r="AN2104" s="147"/>
      <c r="AO2104" s="147"/>
      <c r="AP2104" s="147"/>
      <c r="AQ2104" s="147"/>
      <c r="AR2104" s="147"/>
      <c r="AS2104" s="147"/>
      <c r="AT2104" s="147"/>
      <c r="AU2104" s="147"/>
      <c r="AV2104" s="147"/>
      <c r="AW2104" s="147"/>
      <c r="AX2104" s="147"/>
      <c r="AY2104" s="147"/>
      <c r="AZ2104" s="147"/>
      <c r="BA2104" s="147"/>
      <c r="BB2104" s="147"/>
      <c r="BC2104" s="147"/>
      <c r="BD2104" s="147"/>
      <c r="BE2104" s="147"/>
      <c r="BF2104" s="147"/>
      <c r="BG2104" s="147"/>
      <c r="BH2104" s="147"/>
    </row>
    <row r="2105" spans="1:60" outlineLevel="1" x14ac:dyDescent="0.25">
      <c r="A2105" s="154"/>
      <c r="B2105" s="155"/>
      <c r="C2105" s="190" t="s">
        <v>1686</v>
      </c>
      <c r="D2105" s="159"/>
      <c r="E2105" s="160">
        <v>9.6</v>
      </c>
      <c r="F2105" s="157"/>
      <c r="G2105" s="157"/>
      <c r="H2105" s="157"/>
      <c r="I2105" s="157"/>
      <c r="J2105" s="157"/>
      <c r="K2105" s="157"/>
      <c r="L2105" s="157"/>
      <c r="M2105" s="157"/>
      <c r="N2105" s="157"/>
      <c r="O2105" s="157"/>
      <c r="P2105" s="157"/>
      <c r="Q2105" s="157"/>
      <c r="R2105" s="157"/>
      <c r="S2105" s="157"/>
      <c r="T2105" s="157"/>
      <c r="U2105" s="157"/>
      <c r="V2105" s="157"/>
      <c r="W2105" s="157"/>
      <c r="X2105" s="157"/>
      <c r="Y2105" s="147"/>
      <c r="Z2105" s="147"/>
      <c r="AA2105" s="147"/>
      <c r="AB2105" s="147"/>
      <c r="AC2105" s="147"/>
      <c r="AD2105" s="147"/>
      <c r="AE2105" s="147"/>
      <c r="AF2105" s="147"/>
      <c r="AG2105" s="147" t="s">
        <v>199</v>
      </c>
      <c r="AH2105" s="147">
        <v>0</v>
      </c>
      <c r="AI2105" s="147"/>
      <c r="AJ2105" s="147"/>
      <c r="AK2105" s="147"/>
      <c r="AL2105" s="147"/>
      <c r="AM2105" s="147"/>
      <c r="AN2105" s="147"/>
      <c r="AO2105" s="147"/>
      <c r="AP2105" s="147"/>
      <c r="AQ2105" s="147"/>
      <c r="AR2105" s="147"/>
      <c r="AS2105" s="147"/>
      <c r="AT2105" s="147"/>
      <c r="AU2105" s="147"/>
      <c r="AV2105" s="147"/>
      <c r="AW2105" s="147"/>
      <c r="AX2105" s="147"/>
      <c r="AY2105" s="147"/>
      <c r="AZ2105" s="147"/>
      <c r="BA2105" s="147"/>
      <c r="BB2105" s="147"/>
      <c r="BC2105" s="147"/>
      <c r="BD2105" s="147"/>
      <c r="BE2105" s="147"/>
      <c r="BF2105" s="147"/>
      <c r="BG2105" s="147"/>
      <c r="BH2105" s="147"/>
    </row>
    <row r="2106" spans="1:60" outlineLevel="1" x14ac:dyDescent="0.25">
      <c r="A2106" s="154"/>
      <c r="B2106" s="155"/>
      <c r="C2106" s="190" t="s">
        <v>1687</v>
      </c>
      <c r="D2106" s="159"/>
      <c r="E2106" s="160">
        <v>13</v>
      </c>
      <c r="F2106" s="157"/>
      <c r="G2106" s="157"/>
      <c r="H2106" s="157"/>
      <c r="I2106" s="157"/>
      <c r="J2106" s="157"/>
      <c r="K2106" s="157"/>
      <c r="L2106" s="157"/>
      <c r="M2106" s="157"/>
      <c r="N2106" s="157"/>
      <c r="O2106" s="157"/>
      <c r="P2106" s="157"/>
      <c r="Q2106" s="157"/>
      <c r="R2106" s="157"/>
      <c r="S2106" s="157"/>
      <c r="T2106" s="157"/>
      <c r="U2106" s="157"/>
      <c r="V2106" s="157"/>
      <c r="W2106" s="157"/>
      <c r="X2106" s="157"/>
      <c r="Y2106" s="147"/>
      <c r="Z2106" s="147"/>
      <c r="AA2106" s="147"/>
      <c r="AB2106" s="147"/>
      <c r="AC2106" s="147"/>
      <c r="AD2106" s="147"/>
      <c r="AE2106" s="147"/>
      <c r="AF2106" s="147"/>
      <c r="AG2106" s="147" t="s">
        <v>199</v>
      </c>
      <c r="AH2106" s="147">
        <v>0</v>
      </c>
      <c r="AI2106" s="147"/>
      <c r="AJ2106" s="147"/>
      <c r="AK2106" s="147"/>
      <c r="AL2106" s="147"/>
      <c r="AM2106" s="147"/>
      <c r="AN2106" s="147"/>
      <c r="AO2106" s="147"/>
      <c r="AP2106" s="147"/>
      <c r="AQ2106" s="147"/>
      <c r="AR2106" s="147"/>
      <c r="AS2106" s="147"/>
      <c r="AT2106" s="147"/>
      <c r="AU2106" s="147"/>
      <c r="AV2106" s="147"/>
      <c r="AW2106" s="147"/>
      <c r="AX2106" s="147"/>
      <c r="AY2106" s="147"/>
      <c r="AZ2106" s="147"/>
      <c r="BA2106" s="147"/>
      <c r="BB2106" s="147"/>
      <c r="BC2106" s="147"/>
      <c r="BD2106" s="147"/>
      <c r="BE2106" s="147"/>
      <c r="BF2106" s="147"/>
      <c r="BG2106" s="147"/>
      <c r="BH2106" s="147"/>
    </row>
    <row r="2107" spans="1:60" outlineLevel="1" x14ac:dyDescent="0.25">
      <c r="A2107" s="174">
        <v>360</v>
      </c>
      <c r="B2107" s="175" t="s">
        <v>1692</v>
      </c>
      <c r="C2107" s="189" t="s">
        <v>1693</v>
      </c>
      <c r="D2107" s="176" t="s">
        <v>232</v>
      </c>
      <c r="E2107" s="177">
        <v>15.2</v>
      </c>
      <c r="F2107" s="178"/>
      <c r="G2107" s="179">
        <f>ROUND(E2107*F2107,2)</f>
        <v>0</v>
      </c>
      <c r="H2107" s="158"/>
      <c r="I2107" s="157">
        <f>ROUND(E2107*H2107,2)</f>
        <v>0</v>
      </c>
      <c r="J2107" s="158"/>
      <c r="K2107" s="157">
        <f>ROUND(E2107*J2107,2)</f>
        <v>0</v>
      </c>
      <c r="L2107" s="157">
        <v>21</v>
      </c>
      <c r="M2107" s="157">
        <f>G2107*(1+L2107/100)</f>
        <v>0</v>
      </c>
      <c r="N2107" s="157">
        <v>3.2000000000000003E-4</v>
      </c>
      <c r="O2107" s="157">
        <f>ROUND(E2107*N2107,2)</f>
        <v>0</v>
      </c>
      <c r="P2107" s="157">
        <v>0</v>
      </c>
      <c r="Q2107" s="157">
        <f>ROUND(E2107*P2107,2)</f>
        <v>0</v>
      </c>
      <c r="R2107" s="157"/>
      <c r="S2107" s="157" t="s">
        <v>195</v>
      </c>
      <c r="T2107" s="157" t="s">
        <v>195</v>
      </c>
      <c r="U2107" s="157">
        <v>0.23599999999999999</v>
      </c>
      <c r="V2107" s="157">
        <f>ROUND(E2107*U2107,2)</f>
        <v>3.59</v>
      </c>
      <c r="W2107" s="157"/>
      <c r="X2107" s="157" t="s">
        <v>196</v>
      </c>
      <c r="Y2107" s="147"/>
      <c r="Z2107" s="147"/>
      <c r="AA2107" s="147"/>
      <c r="AB2107" s="147"/>
      <c r="AC2107" s="147"/>
      <c r="AD2107" s="147"/>
      <c r="AE2107" s="147"/>
      <c r="AF2107" s="147"/>
      <c r="AG2107" s="147" t="s">
        <v>197</v>
      </c>
      <c r="AH2107" s="147"/>
      <c r="AI2107" s="147"/>
      <c r="AJ2107" s="147"/>
      <c r="AK2107" s="147"/>
      <c r="AL2107" s="147"/>
      <c r="AM2107" s="147"/>
      <c r="AN2107" s="147"/>
      <c r="AO2107" s="147"/>
      <c r="AP2107" s="147"/>
      <c r="AQ2107" s="147"/>
      <c r="AR2107" s="147"/>
      <c r="AS2107" s="147"/>
      <c r="AT2107" s="147"/>
      <c r="AU2107" s="147"/>
      <c r="AV2107" s="147"/>
      <c r="AW2107" s="147"/>
      <c r="AX2107" s="147"/>
      <c r="AY2107" s="147"/>
      <c r="AZ2107" s="147"/>
      <c r="BA2107" s="147"/>
      <c r="BB2107" s="147"/>
      <c r="BC2107" s="147"/>
      <c r="BD2107" s="147"/>
      <c r="BE2107" s="147"/>
      <c r="BF2107" s="147"/>
      <c r="BG2107" s="147"/>
      <c r="BH2107" s="147"/>
    </row>
    <row r="2108" spans="1:60" outlineLevel="1" x14ac:dyDescent="0.25">
      <c r="A2108" s="154"/>
      <c r="B2108" s="155"/>
      <c r="C2108" s="190" t="s">
        <v>918</v>
      </c>
      <c r="D2108" s="159"/>
      <c r="E2108" s="160">
        <v>7.6</v>
      </c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7"/>
      <c r="U2108" s="157"/>
      <c r="V2108" s="157"/>
      <c r="W2108" s="157"/>
      <c r="X2108" s="157"/>
      <c r="Y2108" s="147"/>
      <c r="Z2108" s="147"/>
      <c r="AA2108" s="147"/>
      <c r="AB2108" s="147"/>
      <c r="AC2108" s="147"/>
      <c r="AD2108" s="147"/>
      <c r="AE2108" s="147"/>
      <c r="AF2108" s="147"/>
      <c r="AG2108" s="147" t="s">
        <v>199</v>
      </c>
      <c r="AH2108" s="147">
        <v>0</v>
      </c>
      <c r="AI2108" s="147"/>
      <c r="AJ2108" s="147"/>
      <c r="AK2108" s="147"/>
      <c r="AL2108" s="147"/>
      <c r="AM2108" s="147"/>
      <c r="AN2108" s="147"/>
      <c r="AO2108" s="147"/>
      <c r="AP2108" s="147"/>
      <c r="AQ2108" s="147"/>
      <c r="AR2108" s="147"/>
      <c r="AS2108" s="147"/>
      <c r="AT2108" s="147"/>
      <c r="AU2108" s="147"/>
      <c r="AV2108" s="147"/>
      <c r="AW2108" s="147"/>
      <c r="AX2108" s="147"/>
      <c r="AY2108" s="147"/>
      <c r="AZ2108" s="147"/>
      <c r="BA2108" s="147"/>
      <c r="BB2108" s="147"/>
      <c r="BC2108" s="147"/>
      <c r="BD2108" s="147"/>
      <c r="BE2108" s="147"/>
      <c r="BF2108" s="147"/>
      <c r="BG2108" s="147"/>
      <c r="BH2108" s="147"/>
    </row>
    <row r="2109" spans="1:60" outlineLevel="1" x14ac:dyDescent="0.25">
      <c r="A2109" s="154"/>
      <c r="B2109" s="155"/>
      <c r="C2109" s="190" t="s">
        <v>1694</v>
      </c>
      <c r="D2109" s="159"/>
      <c r="E2109" s="160">
        <v>7.6</v>
      </c>
      <c r="F2109" s="157"/>
      <c r="G2109" s="157"/>
      <c r="H2109" s="157"/>
      <c r="I2109" s="157"/>
      <c r="J2109" s="157"/>
      <c r="K2109" s="157"/>
      <c r="L2109" s="157"/>
      <c r="M2109" s="157"/>
      <c r="N2109" s="157"/>
      <c r="O2109" s="157"/>
      <c r="P2109" s="157"/>
      <c r="Q2109" s="157"/>
      <c r="R2109" s="157"/>
      <c r="S2109" s="157"/>
      <c r="T2109" s="157"/>
      <c r="U2109" s="157"/>
      <c r="V2109" s="157"/>
      <c r="W2109" s="157"/>
      <c r="X2109" s="157"/>
      <c r="Y2109" s="147"/>
      <c r="Z2109" s="147"/>
      <c r="AA2109" s="147"/>
      <c r="AB2109" s="147"/>
      <c r="AC2109" s="147"/>
      <c r="AD2109" s="147"/>
      <c r="AE2109" s="147"/>
      <c r="AF2109" s="147"/>
      <c r="AG2109" s="147" t="s">
        <v>199</v>
      </c>
      <c r="AH2109" s="147">
        <v>0</v>
      </c>
      <c r="AI2109" s="147"/>
      <c r="AJ2109" s="147"/>
      <c r="AK2109" s="147"/>
      <c r="AL2109" s="147"/>
      <c r="AM2109" s="147"/>
      <c r="AN2109" s="147"/>
      <c r="AO2109" s="147"/>
      <c r="AP2109" s="147"/>
      <c r="AQ2109" s="147"/>
      <c r="AR2109" s="147"/>
      <c r="AS2109" s="147"/>
      <c r="AT2109" s="147"/>
      <c r="AU2109" s="147"/>
      <c r="AV2109" s="147"/>
      <c r="AW2109" s="147"/>
      <c r="AX2109" s="147"/>
      <c r="AY2109" s="147"/>
      <c r="AZ2109" s="147"/>
      <c r="BA2109" s="147"/>
      <c r="BB2109" s="147"/>
      <c r="BC2109" s="147"/>
      <c r="BD2109" s="147"/>
      <c r="BE2109" s="147"/>
      <c r="BF2109" s="147"/>
      <c r="BG2109" s="147"/>
      <c r="BH2109" s="147"/>
    </row>
    <row r="2110" spans="1:60" outlineLevel="1" x14ac:dyDescent="0.25">
      <c r="A2110" s="174">
        <v>361</v>
      </c>
      <c r="B2110" s="175" t="s">
        <v>1695</v>
      </c>
      <c r="C2110" s="189" t="s">
        <v>1696</v>
      </c>
      <c r="D2110" s="176" t="s">
        <v>232</v>
      </c>
      <c r="E2110" s="177">
        <v>3.2</v>
      </c>
      <c r="F2110" s="178"/>
      <c r="G2110" s="179">
        <f>ROUND(E2110*F2110,2)</f>
        <v>0</v>
      </c>
      <c r="H2110" s="158"/>
      <c r="I2110" s="157">
        <f>ROUND(E2110*H2110,2)</f>
        <v>0</v>
      </c>
      <c r="J2110" s="158"/>
      <c r="K2110" s="157">
        <f>ROUND(E2110*J2110,2)</f>
        <v>0</v>
      </c>
      <c r="L2110" s="157">
        <v>21</v>
      </c>
      <c r="M2110" s="157">
        <f>G2110*(1+L2110/100)</f>
        <v>0</v>
      </c>
      <c r="N2110" s="157">
        <v>2.3000000000000001E-4</v>
      </c>
      <c r="O2110" s="157">
        <f>ROUND(E2110*N2110,2)</f>
        <v>0</v>
      </c>
      <c r="P2110" s="157">
        <v>0</v>
      </c>
      <c r="Q2110" s="157">
        <f>ROUND(E2110*P2110,2)</f>
        <v>0</v>
      </c>
      <c r="R2110" s="157"/>
      <c r="S2110" s="157" t="s">
        <v>195</v>
      </c>
      <c r="T2110" s="157" t="s">
        <v>195</v>
      </c>
      <c r="U2110" s="157">
        <v>0.20805000000000001</v>
      </c>
      <c r="V2110" s="157">
        <f>ROUND(E2110*U2110,2)</f>
        <v>0.67</v>
      </c>
      <c r="W2110" s="157"/>
      <c r="X2110" s="157" t="s">
        <v>196</v>
      </c>
      <c r="Y2110" s="147"/>
      <c r="Z2110" s="147"/>
      <c r="AA2110" s="147"/>
      <c r="AB2110" s="147"/>
      <c r="AC2110" s="147"/>
      <c r="AD2110" s="147"/>
      <c r="AE2110" s="147"/>
      <c r="AF2110" s="147"/>
      <c r="AG2110" s="147" t="s">
        <v>197</v>
      </c>
      <c r="AH2110" s="147"/>
      <c r="AI2110" s="147"/>
      <c r="AJ2110" s="147"/>
      <c r="AK2110" s="147"/>
      <c r="AL2110" s="147"/>
      <c r="AM2110" s="147"/>
      <c r="AN2110" s="147"/>
      <c r="AO2110" s="147"/>
      <c r="AP2110" s="147"/>
      <c r="AQ2110" s="147"/>
      <c r="AR2110" s="147"/>
      <c r="AS2110" s="147"/>
      <c r="AT2110" s="147"/>
      <c r="AU2110" s="147"/>
      <c r="AV2110" s="147"/>
      <c r="AW2110" s="147"/>
      <c r="AX2110" s="147"/>
      <c r="AY2110" s="147"/>
      <c r="AZ2110" s="147"/>
      <c r="BA2110" s="147"/>
      <c r="BB2110" s="147"/>
      <c r="BC2110" s="147"/>
      <c r="BD2110" s="147"/>
      <c r="BE2110" s="147"/>
      <c r="BF2110" s="147"/>
      <c r="BG2110" s="147"/>
      <c r="BH2110" s="147"/>
    </row>
    <row r="2111" spans="1:60" outlineLevel="1" x14ac:dyDescent="0.25">
      <c r="A2111" s="154"/>
      <c r="B2111" s="155"/>
      <c r="C2111" s="190" t="s">
        <v>825</v>
      </c>
      <c r="D2111" s="159"/>
      <c r="E2111" s="160">
        <v>3.2</v>
      </c>
      <c r="F2111" s="157"/>
      <c r="G2111" s="157"/>
      <c r="H2111" s="157"/>
      <c r="I2111" s="157"/>
      <c r="J2111" s="157"/>
      <c r="K2111" s="157"/>
      <c r="L2111" s="157"/>
      <c r="M2111" s="157"/>
      <c r="N2111" s="157"/>
      <c r="O2111" s="157"/>
      <c r="P2111" s="157"/>
      <c r="Q2111" s="157"/>
      <c r="R2111" s="157"/>
      <c r="S2111" s="157"/>
      <c r="T2111" s="157"/>
      <c r="U2111" s="157"/>
      <c r="V2111" s="157"/>
      <c r="W2111" s="157"/>
      <c r="X2111" s="157"/>
      <c r="Y2111" s="147"/>
      <c r="Z2111" s="147"/>
      <c r="AA2111" s="147"/>
      <c r="AB2111" s="147"/>
      <c r="AC2111" s="147"/>
      <c r="AD2111" s="147"/>
      <c r="AE2111" s="147"/>
      <c r="AF2111" s="147"/>
      <c r="AG2111" s="147" t="s">
        <v>199</v>
      </c>
      <c r="AH2111" s="147">
        <v>0</v>
      </c>
      <c r="AI2111" s="147"/>
      <c r="AJ2111" s="147"/>
      <c r="AK2111" s="147"/>
      <c r="AL2111" s="147"/>
      <c r="AM2111" s="147"/>
      <c r="AN2111" s="147"/>
      <c r="AO2111" s="147"/>
      <c r="AP2111" s="147"/>
      <c r="AQ2111" s="147"/>
      <c r="AR2111" s="147"/>
      <c r="AS2111" s="147"/>
      <c r="AT2111" s="147"/>
      <c r="AU2111" s="147"/>
      <c r="AV2111" s="147"/>
      <c r="AW2111" s="147"/>
      <c r="AX2111" s="147"/>
      <c r="AY2111" s="147"/>
      <c r="AZ2111" s="147"/>
      <c r="BA2111" s="147"/>
      <c r="BB2111" s="147"/>
      <c r="BC2111" s="147"/>
      <c r="BD2111" s="147"/>
      <c r="BE2111" s="147"/>
      <c r="BF2111" s="147"/>
      <c r="BG2111" s="147"/>
      <c r="BH2111" s="147"/>
    </row>
    <row r="2112" spans="1:60" outlineLevel="1" x14ac:dyDescent="0.25">
      <c r="A2112" s="174">
        <v>362</v>
      </c>
      <c r="B2112" s="175" t="s">
        <v>1697</v>
      </c>
      <c r="C2112" s="189" t="s">
        <v>1698</v>
      </c>
      <c r="D2112" s="176" t="s">
        <v>232</v>
      </c>
      <c r="E2112" s="177">
        <v>10.8</v>
      </c>
      <c r="F2112" s="178"/>
      <c r="G2112" s="179">
        <f>ROUND(E2112*F2112,2)</f>
        <v>0</v>
      </c>
      <c r="H2112" s="158"/>
      <c r="I2112" s="157">
        <f>ROUND(E2112*H2112,2)</f>
        <v>0</v>
      </c>
      <c r="J2112" s="158"/>
      <c r="K2112" s="157">
        <f>ROUND(E2112*J2112,2)</f>
        <v>0</v>
      </c>
      <c r="L2112" s="157">
        <v>21</v>
      </c>
      <c r="M2112" s="157">
        <f>G2112*(1+L2112/100)</f>
        <v>0</v>
      </c>
      <c r="N2112" s="157">
        <v>3.4000000000000002E-4</v>
      </c>
      <c r="O2112" s="157">
        <f>ROUND(E2112*N2112,2)</f>
        <v>0</v>
      </c>
      <c r="P2112" s="157">
        <v>0</v>
      </c>
      <c r="Q2112" s="157">
        <f>ROUND(E2112*P2112,2)</f>
        <v>0</v>
      </c>
      <c r="R2112" s="157"/>
      <c r="S2112" s="157" t="s">
        <v>195</v>
      </c>
      <c r="T2112" s="157" t="s">
        <v>195</v>
      </c>
      <c r="U2112" s="157">
        <v>0.15</v>
      </c>
      <c r="V2112" s="157">
        <f>ROUND(E2112*U2112,2)</f>
        <v>1.62</v>
      </c>
      <c r="W2112" s="157"/>
      <c r="X2112" s="157" t="s">
        <v>196</v>
      </c>
      <c r="Y2112" s="147"/>
      <c r="Z2112" s="147"/>
      <c r="AA2112" s="147"/>
      <c r="AB2112" s="147"/>
      <c r="AC2112" s="147"/>
      <c r="AD2112" s="147"/>
      <c r="AE2112" s="147"/>
      <c r="AF2112" s="147"/>
      <c r="AG2112" s="147" t="s">
        <v>197</v>
      </c>
      <c r="AH2112" s="147"/>
      <c r="AI2112" s="147"/>
      <c r="AJ2112" s="147"/>
      <c r="AK2112" s="147"/>
      <c r="AL2112" s="147"/>
      <c r="AM2112" s="147"/>
      <c r="AN2112" s="147"/>
      <c r="AO2112" s="147"/>
      <c r="AP2112" s="147"/>
      <c r="AQ2112" s="147"/>
      <c r="AR2112" s="147"/>
      <c r="AS2112" s="147"/>
      <c r="AT2112" s="147"/>
      <c r="AU2112" s="147"/>
      <c r="AV2112" s="147"/>
      <c r="AW2112" s="147"/>
      <c r="AX2112" s="147"/>
      <c r="AY2112" s="147"/>
      <c r="AZ2112" s="147"/>
      <c r="BA2112" s="147"/>
      <c r="BB2112" s="147"/>
      <c r="BC2112" s="147"/>
      <c r="BD2112" s="147"/>
      <c r="BE2112" s="147"/>
      <c r="BF2112" s="147"/>
      <c r="BG2112" s="147"/>
      <c r="BH2112" s="147"/>
    </row>
    <row r="2113" spans="1:60" outlineLevel="1" x14ac:dyDescent="0.25">
      <c r="A2113" s="154"/>
      <c r="B2113" s="155"/>
      <c r="C2113" s="190" t="s">
        <v>1699</v>
      </c>
      <c r="D2113" s="159"/>
      <c r="E2113" s="160">
        <v>10.8</v>
      </c>
      <c r="F2113" s="157"/>
      <c r="G2113" s="157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7"/>
      <c r="U2113" s="157"/>
      <c r="V2113" s="157"/>
      <c r="W2113" s="157"/>
      <c r="X2113" s="157"/>
      <c r="Y2113" s="147"/>
      <c r="Z2113" s="147"/>
      <c r="AA2113" s="147"/>
      <c r="AB2113" s="147"/>
      <c r="AC2113" s="147"/>
      <c r="AD2113" s="147"/>
      <c r="AE2113" s="147"/>
      <c r="AF2113" s="147"/>
      <c r="AG2113" s="147" t="s">
        <v>199</v>
      </c>
      <c r="AH2113" s="147">
        <v>0</v>
      </c>
      <c r="AI2113" s="147"/>
      <c r="AJ2113" s="147"/>
      <c r="AK2113" s="147"/>
      <c r="AL2113" s="147"/>
      <c r="AM2113" s="147"/>
      <c r="AN2113" s="147"/>
      <c r="AO2113" s="147"/>
      <c r="AP2113" s="147"/>
      <c r="AQ2113" s="147"/>
      <c r="AR2113" s="147"/>
      <c r="AS2113" s="147"/>
      <c r="AT2113" s="147"/>
      <c r="AU2113" s="147"/>
      <c r="AV2113" s="147"/>
      <c r="AW2113" s="147"/>
      <c r="AX2113" s="147"/>
      <c r="AY2113" s="147"/>
      <c r="AZ2113" s="147"/>
      <c r="BA2113" s="147"/>
      <c r="BB2113" s="147"/>
      <c r="BC2113" s="147"/>
      <c r="BD2113" s="147"/>
      <c r="BE2113" s="147"/>
      <c r="BF2113" s="147"/>
      <c r="BG2113" s="147"/>
      <c r="BH2113" s="147"/>
    </row>
    <row r="2114" spans="1:60" outlineLevel="1" x14ac:dyDescent="0.25">
      <c r="A2114" s="174">
        <v>363</v>
      </c>
      <c r="B2114" s="175" t="s">
        <v>1700</v>
      </c>
      <c r="C2114" s="189" t="s">
        <v>1701</v>
      </c>
      <c r="D2114" s="176" t="s">
        <v>232</v>
      </c>
      <c r="E2114" s="177">
        <v>26.54</v>
      </c>
      <c r="F2114" s="178"/>
      <c r="G2114" s="179">
        <f>ROUND(E2114*F2114,2)</f>
        <v>0</v>
      </c>
      <c r="H2114" s="158"/>
      <c r="I2114" s="157">
        <f>ROUND(E2114*H2114,2)</f>
        <v>0</v>
      </c>
      <c r="J2114" s="158"/>
      <c r="K2114" s="157">
        <f>ROUND(E2114*J2114,2)</f>
        <v>0</v>
      </c>
      <c r="L2114" s="157">
        <v>21</v>
      </c>
      <c r="M2114" s="157">
        <f>G2114*(1+L2114/100)</f>
        <v>0</v>
      </c>
      <c r="N2114" s="157">
        <v>4.0000000000000003E-5</v>
      </c>
      <c r="O2114" s="157">
        <f>ROUND(E2114*N2114,2)</f>
        <v>0</v>
      </c>
      <c r="P2114" s="157">
        <v>0</v>
      </c>
      <c r="Q2114" s="157">
        <f>ROUND(E2114*P2114,2)</f>
        <v>0</v>
      </c>
      <c r="R2114" s="157"/>
      <c r="S2114" s="157" t="s">
        <v>195</v>
      </c>
      <c r="T2114" s="157" t="s">
        <v>195</v>
      </c>
      <c r="U2114" s="157">
        <v>7.0000000000000007E-2</v>
      </c>
      <c r="V2114" s="157">
        <f>ROUND(E2114*U2114,2)</f>
        <v>1.86</v>
      </c>
      <c r="W2114" s="157"/>
      <c r="X2114" s="157" t="s">
        <v>196</v>
      </c>
      <c r="Y2114" s="147"/>
      <c r="Z2114" s="147"/>
      <c r="AA2114" s="147"/>
      <c r="AB2114" s="147"/>
      <c r="AC2114" s="147"/>
      <c r="AD2114" s="147"/>
      <c r="AE2114" s="147"/>
      <c r="AF2114" s="147"/>
      <c r="AG2114" s="147" t="s">
        <v>197</v>
      </c>
      <c r="AH2114" s="147"/>
      <c r="AI2114" s="147"/>
      <c r="AJ2114" s="147"/>
      <c r="AK2114" s="147"/>
      <c r="AL2114" s="147"/>
      <c r="AM2114" s="147"/>
      <c r="AN2114" s="147"/>
      <c r="AO2114" s="147"/>
      <c r="AP2114" s="147"/>
      <c r="AQ2114" s="147"/>
      <c r="AR2114" s="147"/>
      <c r="AS2114" s="147"/>
      <c r="AT2114" s="147"/>
      <c r="AU2114" s="147"/>
      <c r="AV2114" s="147"/>
      <c r="AW2114" s="147"/>
      <c r="AX2114" s="147"/>
      <c r="AY2114" s="147"/>
      <c r="AZ2114" s="147"/>
      <c r="BA2114" s="147"/>
      <c r="BB2114" s="147"/>
      <c r="BC2114" s="147"/>
      <c r="BD2114" s="147"/>
      <c r="BE2114" s="147"/>
      <c r="BF2114" s="147"/>
      <c r="BG2114" s="147"/>
      <c r="BH2114" s="147"/>
    </row>
    <row r="2115" spans="1:60" outlineLevel="1" x14ac:dyDescent="0.25">
      <c r="A2115" s="154"/>
      <c r="B2115" s="155"/>
      <c r="C2115" s="190" t="s">
        <v>918</v>
      </c>
      <c r="D2115" s="159"/>
      <c r="E2115" s="160">
        <v>7.6</v>
      </c>
      <c r="F2115" s="157"/>
      <c r="G2115" s="157"/>
      <c r="H2115" s="157"/>
      <c r="I2115" s="157"/>
      <c r="J2115" s="157"/>
      <c r="K2115" s="157"/>
      <c r="L2115" s="157"/>
      <c r="M2115" s="157"/>
      <c r="N2115" s="157"/>
      <c r="O2115" s="157"/>
      <c r="P2115" s="157"/>
      <c r="Q2115" s="157"/>
      <c r="R2115" s="157"/>
      <c r="S2115" s="157"/>
      <c r="T2115" s="157"/>
      <c r="U2115" s="157"/>
      <c r="V2115" s="157"/>
      <c r="W2115" s="157"/>
      <c r="X2115" s="157"/>
      <c r="Y2115" s="147"/>
      <c r="Z2115" s="147"/>
      <c r="AA2115" s="147"/>
      <c r="AB2115" s="147"/>
      <c r="AC2115" s="147"/>
      <c r="AD2115" s="147"/>
      <c r="AE2115" s="147"/>
      <c r="AF2115" s="147"/>
      <c r="AG2115" s="147" t="s">
        <v>199</v>
      </c>
      <c r="AH2115" s="147">
        <v>0</v>
      </c>
      <c r="AI2115" s="147"/>
      <c r="AJ2115" s="147"/>
      <c r="AK2115" s="147"/>
      <c r="AL2115" s="147"/>
      <c r="AM2115" s="147"/>
      <c r="AN2115" s="147"/>
      <c r="AO2115" s="147"/>
      <c r="AP2115" s="147"/>
      <c r="AQ2115" s="147"/>
      <c r="AR2115" s="147"/>
      <c r="AS2115" s="147"/>
      <c r="AT2115" s="147"/>
      <c r="AU2115" s="147"/>
      <c r="AV2115" s="147"/>
      <c r="AW2115" s="147"/>
      <c r="AX2115" s="147"/>
      <c r="AY2115" s="147"/>
      <c r="AZ2115" s="147"/>
      <c r="BA2115" s="147"/>
      <c r="BB2115" s="147"/>
      <c r="BC2115" s="147"/>
      <c r="BD2115" s="147"/>
      <c r="BE2115" s="147"/>
      <c r="BF2115" s="147"/>
      <c r="BG2115" s="147"/>
      <c r="BH2115" s="147"/>
    </row>
    <row r="2116" spans="1:60" outlineLevel="1" x14ac:dyDescent="0.25">
      <c r="A2116" s="154"/>
      <c r="B2116" s="155"/>
      <c r="C2116" s="190" t="s">
        <v>1694</v>
      </c>
      <c r="D2116" s="159"/>
      <c r="E2116" s="160">
        <v>7.6</v>
      </c>
      <c r="F2116" s="157"/>
      <c r="G2116" s="157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7"/>
      <c r="U2116" s="157"/>
      <c r="V2116" s="157"/>
      <c r="W2116" s="157"/>
      <c r="X2116" s="157"/>
      <c r="Y2116" s="147"/>
      <c r="Z2116" s="147"/>
      <c r="AA2116" s="147"/>
      <c r="AB2116" s="147"/>
      <c r="AC2116" s="147"/>
      <c r="AD2116" s="147"/>
      <c r="AE2116" s="147"/>
      <c r="AF2116" s="147"/>
      <c r="AG2116" s="147" t="s">
        <v>199</v>
      </c>
      <c r="AH2116" s="147">
        <v>0</v>
      </c>
      <c r="AI2116" s="147"/>
      <c r="AJ2116" s="147"/>
      <c r="AK2116" s="147"/>
      <c r="AL2116" s="147"/>
      <c r="AM2116" s="147"/>
      <c r="AN2116" s="147"/>
      <c r="AO2116" s="147"/>
      <c r="AP2116" s="147"/>
      <c r="AQ2116" s="147"/>
      <c r="AR2116" s="147"/>
      <c r="AS2116" s="147"/>
      <c r="AT2116" s="147"/>
      <c r="AU2116" s="147"/>
      <c r="AV2116" s="147"/>
      <c r="AW2116" s="147"/>
      <c r="AX2116" s="147"/>
      <c r="AY2116" s="147"/>
      <c r="AZ2116" s="147"/>
      <c r="BA2116" s="147"/>
      <c r="BB2116" s="147"/>
      <c r="BC2116" s="147"/>
      <c r="BD2116" s="147"/>
      <c r="BE2116" s="147"/>
      <c r="BF2116" s="147"/>
      <c r="BG2116" s="147"/>
      <c r="BH2116" s="147"/>
    </row>
    <row r="2117" spans="1:60" outlineLevel="1" x14ac:dyDescent="0.25">
      <c r="A2117" s="154"/>
      <c r="B2117" s="155"/>
      <c r="C2117" s="190" t="s">
        <v>1204</v>
      </c>
      <c r="D2117" s="159"/>
      <c r="E2117" s="160">
        <v>2.7</v>
      </c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7"/>
      <c r="U2117" s="157"/>
      <c r="V2117" s="157"/>
      <c r="W2117" s="157"/>
      <c r="X2117" s="157"/>
      <c r="Y2117" s="147"/>
      <c r="Z2117" s="147"/>
      <c r="AA2117" s="147"/>
      <c r="AB2117" s="147"/>
      <c r="AC2117" s="147"/>
      <c r="AD2117" s="147"/>
      <c r="AE2117" s="147"/>
      <c r="AF2117" s="147"/>
      <c r="AG2117" s="147" t="s">
        <v>199</v>
      </c>
      <c r="AH2117" s="147">
        <v>0</v>
      </c>
      <c r="AI2117" s="147"/>
      <c r="AJ2117" s="147"/>
      <c r="AK2117" s="147"/>
      <c r="AL2117" s="147"/>
      <c r="AM2117" s="147"/>
      <c r="AN2117" s="147"/>
      <c r="AO2117" s="147"/>
      <c r="AP2117" s="147"/>
      <c r="AQ2117" s="147"/>
      <c r="AR2117" s="147"/>
      <c r="AS2117" s="147"/>
      <c r="AT2117" s="147"/>
      <c r="AU2117" s="147"/>
      <c r="AV2117" s="147"/>
      <c r="AW2117" s="147"/>
      <c r="AX2117" s="147"/>
      <c r="AY2117" s="147"/>
      <c r="AZ2117" s="147"/>
      <c r="BA2117" s="147"/>
      <c r="BB2117" s="147"/>
      <c r="BC2117" s="147"/>
      <c r="BD2117" s="147"/>
      <c r="BE2117" s="147"/>
      <c r="BF2117" s="147"/>
      <c r="BG2117" s="147"/>
      <c r="BH2117" s="147"/>
    </row>
    <row r="2118" spans="1:60" outlineLevel="1" x14ac:dyDescent="0.25">
      <c r="A2118" s="154"/>
      <c r="B2118" s="155"/>
      <c r="C2118" s="190" t="s">
        <v>1681</v>
      </c>
      <c r="D2118" s="159"/>
      <c r="E2118" s="160">
        <v>8.64</v>
      </c>
      <c r="F2118" s="157"/>
      <c r="G2118" s="157"/>
      <c r="H2118" s="157"/>
      <c r="I2118" s="157"/>
      <c r="J2118" s="157"/>
      <c r="K2118" s="157"/>
      <c r="L2118" s="157"/>
      <c r="M2118" s="157"/>
      <c r="N2118" s="157"/>
      <c r="O2118" s="157"/>
      <c r="P2118" s="157"/>
      <c r="Q2118" s="157"/>
      <c r="R2118" s="157"/>
      <c r="S2118" s="157"/>
      <c r="T2118" s="157"/>
      <c r="U2118" s="157"/>
      <c r="V2118" s="157"/>
      <c r="W2118" s="157"/>
      <c r="X2118" s="157"/>
      <c r="Y2118" s="147"/>
      <c r="Z2118" s="147"/>
      <c r="AA2118" s="147"/>
      <c r="AB2118" s="147"/>
      <c r="AC2118" s="147"/>
      <c r="AD2118" s="147"/>
      <c r="AE2118" s="147"/>
      <c r="AF2118" s="147"/>
      <c r="AG2118" s="147" t="s">
        <v>199</v>
      </c>
      <c r="AH2118" s="147">
        <v>0</v>
      </c>
      <c r="AI2118" s="147"/>
      <c r="AJ2118" s="147"/>
      <c r="AK2118" s="147"/>
      <c r="AL2118" s="147"/>
      <c r="AM2118" s="147"/>
      <c r="AN2118" s="147"/>
      <c r="AO2118" s="147"/>
      <c r="AP2118" s="147"/>
      <c r="AQ2118" s="147"/>
      <c r="AR2118" s="147"/>
      <c r="AS2118" s="147"/>
      <c r="AT2118" s="147"/>
      <c r="AU2118" s="147"/>
      <c r="AV2118" s="147"/>
      <c r="AW2118" s="147"/>
      <c r="AX2118" s="147"/>
      <c r="AY2118" s="147"/>
      <c r="AZ2118" s="147"/>
      <c r="BA2118" s="147"/>
      <c r="BB2118" s="147"/>
      <c r="BC2118" s="147"/>
      <c r="BD2118" s="147"/>
      <c r="BE2118" s="147"/>
      <c r="BF2118" s="147"/>
      <c r="BG2118" s="147"/>
      <c r="BH2118" s="147"/>
    </row>
    <row r="2119" spans="1:60" outlineLevel="1" x14ac:dyDescent="0.25">
      <c r="A2119" s="174">
        <v>364</v>
      </c>
      <c r="B2119" s="175" t="s">
        <v>1702</v>
      </c>
      <c r="C2119" s="189" t="s">
        <v>1703</v>
      </c>
      <c r="D2119" s="176" t="s">
        <v>232</v>
      </c>
      <c r="E2119" s="177">
        <v>26.54</v>
      </c>
      <c r="F2119" s="178"/>
      <c r="G2119" s="179">
        <f>ROUND(E2119*F2119,2)</f>
        <v>0</v>
      </c>
      <c r="H2119" s="158"/>
      <c r="I2119" s="157">
        <f>ROUND(E2119*H2119,2)</f>
        <v>0</v>
      </c>
      <c r="J2119" s="158"/>
      <c r="K2119" s="157">
        <f>ROUND(E2119*J2119,2)</f>
        <v>0</v>
      </c>
      <c r="L2119" s="157">
        <v>21</v>
      </c>
      <c r="M2119" s="157">
        <f>G2119*(1+L2119/100)</f>
        <v>0</v>
      </c>
      <c r="N2119" s="157">
        <v>0</v>
      </c>
      <c r="O2119" s="157">
        <f>ROUND(E2119*N2119,2)</f>
        <v>0</v>
      </c>
      <c r="P2119" s="157">
        <v>0</v>
      </c>
      <c r="Q2119" s="157">
        <f>ROUND(E2119*P2119,2)</f>
        <v>0</v>
      </c>
      <c r="R2119" s="157"/>
      <c r="S2119" s="157" t="s">
        <v>195</v>
      </c>
      <c r="T2119" s="157" t="s">
        <v>195</v>
      </c>
      <c r="U2119" s="157">
        <v>0.05</v>
      </c>
      <c r="V2119" s="157">
        <f>ROUND(E2119*U2119,2)</f>
        <v>1.33</v>
      </c>
      <c r="W2119" s="157"/>
      <c r="X2119" s="157" t="s">
        <v>196</v>
      </c>
      <c r="Y2119" s="147"/>
      <c r="Z2119" s="147"/>
      <c r="AA2119" s="147"/>
      <c r="AB2119" s="147"/>
      <c r="AC2119" s="147"/>
      <c r="AD2119" s="147"/>
      <c r="AE2119" s="147"/>
      <c r="AF2119" s="147"/>
      <c r="AG2119" s="147" t="s">
        <v>197</v>
      </c>
      <c r="AH2119" s="147"/>
      <c r="AI2119" s="147"/>
      <c r="AJ2119" s="147"/>
      <c r="AK2119" s="147"/>
      <c r="AL2119" s="147"/>
      <c r="AM2119" s="147"/>
      <c r="AN2119" s="147"/>
      <c r="AO2119" s="147"/>
      <c r="AP2119" s="147"/>
      <c r="AQ2119" s="147"/>
      <c r="AR2119" s="147"/>
      <c r="AS2119" s="147"/>
      <c r="AT2119" s="147"/>
      <c r="AU2119" s="147"/>
      <c r="AV2119" s="147"/>
      <c r="AW2119" s="147"/>
      <c r="AX2119" s="147"/>
      <c r="AY2119" s="147"/>
      <c r="AZ2119" s="147"/>
      <c r="BA2119" s="147"/>
      <c r="BB2119" s="147"/>
      <c r="BC2119" s="147"/>
      <c r="BD2119" s="147"/>
      <c r="BE2119" s="147"/>
      <c r="BF2119" s="147"/>
      <c r="BG2119" s="147"/>
      <c r="BH2119" s="147"/>
    </row>
    <row r="2120" spans="1:60" outlineLevel="1" x14ac:dyDescent="0.25">
      <c r="A2120" s="154"/>
      <c r="B2120" s="155"/>
      <c r="C2120" s="190" t="s">
        <v>1704</v>
      </c>
      <c r="D2120" s="159"/>
      <c r="E2120" s="160">
        <v>26.54</v>
      </c>
      <c r="F2120" s="157"/>
      <c r="G2120" s="157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7"/>
      <c r="U2120" s="157"/>
      <c r="V2120" s="157"/>
      <c r="W2120" s="157"/>
      <c r="X2120" s="157"/>
      <c r="Y2120" s="147"/>
      <c r="Z2120" s="147"/>
      <c r="AA2120" s="147"/>
      <c r="AB2120" s="147"/>
      <c r="AC2120" s="147"/>
      <c r="AD2120" s="147"/>
      <c r="AE2120" s="147"/>
      <c r="AF2120" s="147"/>
      <c r="AG2120" s="147" t="s">
        <v>199</v>
      </c>
      <c r="AH2120" s="147">
        <v>5</v>
      </c>
      <c r="AI2120" s="147"/>
      <c r="AJ2120" s="147"/>
      <c r="AK2120" s="147"/>
      <c r="AL2120" s="147"/>
      <c r="AM2120" s="147"/>
      <c r="AN2120" s="147"/>
      <c r="AO2120" s="147"/>
      <c r="AP2120" s="147"/>
      <c r="AQ2120" s="147"/>
      <c r="AR2120" s="147"/>
      <c r="AS2120" s="147"/>
      <c r="AT2120" s="147"/>
      <c r="AU2120" s="147"/>
      <c r="AV2120" s="147"/>
      <c r="AW2120" s="147"/>
      <c r="AX2120" s="147"/>
      <c r="AY2120" s="147"/>
      <c r="AZ2120" s="147"/>
      <c r="BA2120" s="147"/>
      <c r="BB2120" s="147"/>
      <c r="BC2120" s="147"/>
      <c r="BD2120" s="147"/>
      <c r="BE2120" s="147"/>
      <c r="BF2120" s="147"/>
      <c r="BG2120" s="147"/>
      <c r="BH2120" s="147"/>
    </row>
    <row r="2121" spans="1:60" outlineLevel="1" x14ac:dyDescent="0.25">
      <c r="A2121" s="174">
        <v>365</v>
      </c>
      <c r="B2121" s="175" t="s">
        <v>1705</v>
      </c>
      <c r="C2121" s="189" t="s">
        <v>1706</v>
      </c>
      <c r="D2121" s="176" t="s">
        <v>194</v>
      </c>
      <c r="E2121" s="177">
        <v>25.346</v>
      </c>
      <c r="F2121" s="178"/>
      <c r="G2121" s="179">
        <f>ROUND(E2121*F2121,2)</f>
        <v>0</v>
      </c>
      <c r="H2121" s="158"/>
      <c r="I2121" s="157">
        <f>ROUND(E2121*H2121,2)</f>
        <v>0</v>
      </c>
      <c r="J2121" s="158"/>
      <c r="K2121" s="157">
        <f>ROUND(E2121*J2121,2)</f>
        <v>0</v>
      </c>
      <c r="L2121" s="157">
        <v>21</v>
      </c>
      <c r="M2121" s="157">
        <f>G2121*(1+L2121/100)</f>
        <v>0</v>
      </c>
      <c r="N2121" s="157">
        <v>1.1999999999999999E-3</v>
      </c>
      <c r="O2121" s="157">
        <f>ROUND(E2121*N2121,2)</f>
        <v>0.03</v>
      </c>
      <c r="P2121" s="157">
        <v>0</v>
      </c>
      <c r="Q2121" s="157">
        <f>ROUND(E2121*P2121,2)</f>
        <v>0</v>
      </c>
      <c r="R2121" s="157"/>
      <c r="S2121" s="157" t="s">
        <v>195</v>
      </c>
      <c r="T2121" s="157" t="s">
        <v>195</v>
      </c>
      <c r="U2121" s="157">
        <v>0</v>
      </c>
      <c r="V2121" s="157">
        <f>ROUND(E2121*U2121,2)</f>
        <v>0</v>
      </c>
      <c r="W2121" s="157"/>
      <c r="X2121" s="157" t="s">
        <v>196</v>
      </c>
      <c r="Y2121" s="147"/>
      <c r="Z2121" s="147"/>
      <c r="AA2121" s="147"/>
      <c r="AB2121" s="147"/>
      <c r="AC2121" s="147"/>
      <c r="AD2121" s="147"/>
      <c r="AE2121" s="147"/>
      <c r="AF2121" s="147"/>
      <c r="AG2121" s="147" t="s">
        <v>197</v>
      </c>
      <c r="AH2121" s="147"/>
      <c r="AI2121" s="147"/>
      <c r="AJ2121" s="147"/>
      <c r="AK2121" s="147"/>
      <c r="AL2121" s="147"/>
      <c r="AM2121" s="147"/>
      <c r="AN2121" s="147"/>
      <c r="AO2121" s="147"/>
      <c r="AP2121" s="147"/>
      <c r="AQ2121" s="147"/>
      <c r="AR2121" s="147"/>
      <c r="AS2121" s="147"/>
      <c r="AT2121" s="147"/>
      <c r="AU2121" s="147"/>
      <c r="AV2121" s="147"/>
      <c r="AW2121" s="147"/>
      <c r="AX2121" s="147"/>
      <c r="AY2121" s="147"/>
      <c r="AZ2121" s="147"/>
      <c r="BA2121" s="147"/>
      <c r="BB2121" s="147"/>
      <c r="BC2121" s="147"/>
      <c r="BD2121" s="147"/>
      <c r="BE2121" s="147"/>
      <c r="BF2121" s="147"/>
      <c r="BG2121" s="147"/>
      <c r="BH2121" s="147"/>
    </row>
    <row r="2122" spans="1:60" outlineLevel="1" x14ac:dyDescent="0.25">
      <c r="A2122" s="154"/>
      <c r="B2122" s="155"/>
      <c r="C2122" s="190" t="s">
        <v>817</v>
      </c>
      <c r="D2122" s="159"/>
      <c r="E2122" s="160">
        <v>12.16</v>
      </c>
      <c r="F2122" s="157"/>
      <c r="G2122" s="157"/>
      <c r="H2122" s="157"/>
      <c r="I2122" s="157"/>
      <c r="J2122" s="157"/>
      <c r="K2122" s="157"/>
      <c r="L2122" s="157"/>
      <c r="M2122" s="157"/>
      <c r="N2122" s="157"/>
      <c r="O2122" s="157"/>
      <c r="P2122" s="157"/>
      <c r="Q2122" s="157"/>
      <c r="R2122" s="157"/>
      <c r="S2122" s="157"/>
      <c r="T2122" s="157"/>
      <c r="U2122" s="157"/>
      <c r="V2122" s="157"/>
      <c r="W2122" s="157"/>
      <c r="X2122" s="157"/>
      <c r="Y2122" s="147"/>
      <c r="Z2122" s="147"/>
      <c r="AA2122" s="147"/>
      <c r="AB2122" s="147"/>
      <c r="AC2122" s="147"/>
      <c r="AD2122" s="147"/>
      <c r="AE2122" s="147"/>
      <c r="AF2122" s="147"/>
      <c r="AG2122" s="147" t="s">
        <v>199</v>
      </c>
      <c r="AH2122" s="147">
        <v>0</v>
      </c>
      <c r="AI2122" s="147"/>
      <c r="AJ2122" s="147"/>
      <c r="AK2122" s="147"/>
      <c r="AL2122" s="147"/>
      <c r="AM2122" s="147"/>
      <c r="AN2122" s="147"/>
      <c r="AO2122" s="147"/>
      <c r="AP2122" s="147"/>
      <c r="AQ2122" s="147"/>
      <c r="AR2122" s="147"/>
      <c r="AS2122" s="147"/>
      <c r="AT2122" s="147"/>
      <c r="AU2122" s="147"/>
      <c r="AV2122" s="147"/>
      <c r="AW2122" s="147"/>
      <c r="AX2122" s="147"/>
      <c r="AY2122" s="147"/>
      <c r="AZ2122" s="147"/>
      <c r="BA2122" s="147"/>
      <c r="BB2122" s="147"/>
      <c r="BC2122" s="147"/>
      <c r="BD2122" s="147"/>
      <c r="BE2122" s="147"/>
      <c r="BF2122" s="147"/>
      <c r="BG2122" s="147"/>
      <c r="BH2122" s="147"/>
    </row>
    <row r="2123" spans="1:60" outlineLevel="1" x14ac:dyDescent="0.25">
      <c r="A2123" s="154"/>
      <c r="B2123" s="155"/>
      <c r="C2123" s="190" t="s">
        <v>805</v>
      </c>
      <c r="D2123" s="159"/>
      <c r="E2123" s="160">
        <v>4.32</v>
      </c>
      <c r="F2123" s="157"/>
      <c r="G2123" s="157"/>
      <c r="H2123" s="157"/>
      <c r="I2123" s="157"/>
      <c r="J2123" s="157"/>
      <c r="K2123" s="157"/>
      <c r="L2123" s="157"/>
      <c r="M2123" s="157"/>
      <c r="N2123" s="157"/>
      <c r="O2123" s="157"/>
      <c r="P2123" s="157"/>
      <c r="Q2123" s="157"/>
      <c r="R2123" s="157"/>
      <c r="S2123" s="157"/>
      <c r="T2123" s="157"/>
      <c r="U2123" s="157"/>
      <c r="V2123" s="157"/>
      <c r="W2123" s="157"/>
      <c r="X2123" s="157"/>
      <c r="Y2123" s="147"/>
      <c r="Z2123" s="147"/>
      <c r="AA2123" s="147"/>
      <c r="AB2123" s="147"/>
      <c r="AC2123" s="147"/>
      <c r="AD2123" s="147"/>
      <c r="AE2123" s="147"/>
      <c r="AF2123" s="147"/>
      <c r="AG2123" s="147" t="s">
        <v>199</v>
      </c>
      <c r="AH2123" s="147">
        <v>0</v>
      </c>
      <c r="AI2123" s="147"/>
      <c r="AJ2123" s="147"/>
      <c r="AK2123" s="147"/>
      <c r="AL2123" s="147"/>
      <c r="AM2123" s="147"/>
      <c r="AN2123" s="147"/>
      <c r="AO2123" s="147"/>
      <c r="AP2123" s="147"/>
      <c r="AQ2123" s="147"/>
      <c r="AR2123" s="147"/>
      <c r="AS2123" s="147"/>
      <c r="AT2123" s="147"/>
      <c r="AU2123" s="147"/>
      <c r="AV2123" s="147"/>
      <c r="AW2123" s="147"/>
      <c r="AX2123" s="147"/>
      <c r="AY2123" s="147"/>
      <c r="AZ2123" s="147"/>
      <c r="BA2123" s="147"/>
      <c r="BB2123" s="147"/>
      <c r="BC2123" s="147"/>
      <c r="BD2123" s="147"/>
      <c r="BE2123" s="147"/>
      <c r="BF2123" s="147"/>
      <c r="BG2123" s="147"/>
      <c r="BH2123" s="147"/>
    </row>
    <row r="2124" spans="1:60" outlineLevel="1" x14ac:dyDescent="0.25">
      <c r="A2124" s="154"/>
      <c r="B2124" s="155"/>
      <c r="C2124" s="190" t="s">
        <v>806</v>
      </c>
      <c r="D2124" s="159"/>
      <c r="E2124" s="160">
        <v>5.6159999999999997</v>
      </c>
      <c r="F2124" s="157"/>
      <c r="G2124" s="157"/>
      <c r="H2124" s="157"/>
      <c r="I2124" s="157"/>
      <c r="J2124" s="157"/>
      <c r="K2124" s="157"/>
      <c r="L2124" s="157"/>
      <c r="M2124" s="157"/>
      <c r="N2124" s="157"/>
      <c r="O2124" s="157"/>
      <c r="P2124" s="157"/>
      <c r="Q2124" s="157"/>
      <c r="R2124" s="157"/>
      <c r="S2124" s="157"/>
      <c r="T2124" s="157"/>
      <c r="U2124" s="157"/>
      <c r="V2124" s="157"/>
      <c r="W2124" s="157"/>
      <c r="X2124" s="157"/>
      <c r="Y2124" s="147"/>
      <c r="Z2124" s="147"/>
      <c r="AA2124" s="147"/>
      <c r="AB2124" s="147"/>
      <c r="AC2124" s="147"/>
      <c r="AD2124" s="147"/>
      <c r="AE2124" s="147"/>
      <c r="AF2124" s="147"/>
      <c r="AG2124" s="147" t="s">
        <v>199</v>
      </c>
      <c r="AH2124" s="147">
        <v>0</v>
      </c>
      <c r="AI2124" s="147"/>
      <c r="AJ2124" s="147"/>
      <c r="AK2124" s="147"/>
      <c r="AL2124" s="147"/>
      <c r="AM2124" s="147"/>
      <c r="AN2124" s="147"/>
      <c r="AO2124" s="147"/>
      <c r="AP2124" s="147"/>
      <c r="AQ2124" s="147"/>
      <c r="AR2124" s="147"/>
      <c r="AS2124" s="147"/>
      <c r="AT2124" s="147"/>
      <c r="AU2124" s="147"/>
      <c r="AV2124" s="147"/>
      <c r="AW2124" s="147"/>
      <c r="AX2124" s="147"/>
      <c r="AY2124" s="147"/>
      <c r="AZ2124" s="147"/>
      <c r="BA2124" s="147"/>
      <c r="BB2124" s="147"/>
      <c r="BC2124" s="147"/>
      <c r="BD2124" s="147"/>
      <c r="BE2124" s="147"/>
      <c r="BF2124" s="147"/>
      <c r="BG2124" s="147"/>
      <c r="BH2124" s="147"/>
    </row>
    <row r="2125" spans="1:60" outlineLevel="1" x14ac:dyDescent="0.25">
      <c r="A2125" s="154"/>
      <c r="B2125" s="155"/>
      <c r="C2125" s="190" t="s">
        <v>807</v>
      </c>
      <c r="D2125" s="159"/>
      <c r="E2125" s="160">
        <v>3.25</v>
      </c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7"/>
      <c r="T2125" s="157"/>
      <c r="U2125" s="157"/>
      <c r="V2125" s="157"/>
      <c r="W2125" s="157"/>
      <c r="X2125" s="157"/>
      <c r="Y2125" s="147"/>
      <c r="Z2125" s="147"/>
      <c r="AA2125" s="147"/>
      <c r="AB2125" s="147"/>
      <c r="AC2125" s="147"/>
      <c r="AD2125" s="147"/>
      <c r="AE2125" s="147"/>
      <c r="AF2125" s="147"/>
      <c r="AG2125" s="147" t="s">
        <v>199</v>
      </c>
      <c r="AH2125" s="147">
        <v>0</v>
      </c>
      <c r="AI2125" s="147"/>
      <c r="AJ2125" s="147"/>
      <c r="AK2125" s="147"/>
      <c r="AL2125" s="147"/>
      <c r="AM2125" s="147"/>
      <c r="AN2125" s="147"/>
      <c r="AO2125" s="147"/>
      <c r="AP2125" s="147"/>
      <c r="AQ2125" s="147"/>
      <c r="AR2125" s="147"/>
      <c r="AS2125" s="147"/>
      <c r="AT2125" s="147"/>
      <c r="AU2125" s="147"/>
      <c r="AV2125" s="147"/>
      <c r="AW2125" s="147"/>
      <c r="AX2125" s="147"/>
      <c r="AY2125" s="147"/>
      <c r="AZ2125" s="147"/>
      <c r="BA2125" s="147"/>
      <c r="BB2125" s="147"/>
      <c r="BC2125" s="147"/>
      <c r="BD2125" s="147"/>
      <c r="BE2125" s="147"/>
      <c r="BF2125" s="147"/>
      <c r="BG2125" s="147"/>
      <c r="BH2125" s="147"/>
    </row>
    <row r="2126" spans="1:60" outlineLevel="1" x14ac:dyDescent="0.25">
      <c r="A2126" s="174">
        <v>366</v>
      </c>
      <c r="B2126" s="175" t="s">
        <v>1707</v>
      </c>
      <c r="C2126" s="189" t="s">
        <v>1708</v>
      </c>
      <c r="D2126" s="176" t="s">
        <v>1646</v>
      </c>
      <c r="E2126" s="177">
        <v>212.90639999999999</v>
      </c>
      <c r="F2126" s="178"/>
      <c r="G2126" s="179">
        <f>ROUND(E2126*F2126,2)</f>
        <v>0</v>
      </c>
      <c r="H2126" s="158"/>
      <c r="I2126" s="157">
        <f>ROUND(E2126*H2126,2)</f>
        <v>0</v>
      </c>
      <c r="J2126" s="158"/>
      <c r="K2126" s="157">
        <f>ROUND(E2126*J2126,2)</f>
        <v>0</v>
      </c>
      <c r="L2126" s="157">
        <v>21</v>
      </c>
      <c r="M2126" s="157">
        <f>G2126*(1+L2126/100)</f>
        <v>0</v>
      </c>
      <c r="N2126" s="157">
        <v>1E-3</v>
      </c>
      <c r="O2126" s="157">
        <f>ROUND(E2126*N2126,2)</f>
        <v>0.21</v>
      </c>
      <c r="P2126" s="157">
        <v>0</v>
      </c>
      <c r="Q2126" s="157">
        <f>ROUND(E2126*P2126,2)</f>
        <v>0</v>
      </c>
      <c r="R2126" s="157" t="s">
        <v>226</v>
      </c>
      <c r="S2126" s="157" t="s">
        <v>195</v>
      </c>
      <c r="T2126" s="157" t="s">
        <v>195</v>
      </c>
      <c r="U2126" s="157">
        <v>0</v>
      </c>
      <c r="V2126" s="157">
        <f>ROUND(E2126*U2126,2)</f>
        <v>0</v>
      </c>
      <c r="W2126" s="157"/>
      <c r="X2126" s="157" t="s">
        <v>227</v>
      </c>
      <c r="Y2126" s="147"/>
      <c r="Z2126" s="147"/>
      <c r="AA2126" s="147"/>
      <c r="AB2126" s="147"/>
      <c r="AC2126" s="147"/>
      <c r="AD2126" s="147"/>
      <c r="AE2126" s="147"/>
      <c r="AF2126" s="147"/>
      <c r="AG2126" s="147" t="s">
        <v>228</v>
      </c>
      <c r="AH2126" s="147"/>
      <c r="AI2126" s="147"/>
      <c r="AJ2126" s="147"/>
      <c r="AK2126" s="147"/>
      <c r="AL2126" s="147"/>
      <c r="AM2126" s="147"/>
      <c r="AN2126" s="147"/>
      <c r="AO2126" s="147"/>
      <c r="AP2126" s="147"/>
      <c r="AQ2126" s="147"/>
      <c r="AR2126" s="147"/>
      <c r="AS2126" s="147"/>
      <c r="AT2126" s="147"/>
      <c r="AU2126" s="147"/>
      <c r="AV2126" s="147"/>
      <c r="AW2126" s="147"/>
      <c r="AX2126" s="147"/>
      <c r="AY2126" s="147"/>
      <c r="AZ2126" s="147"/>
      <c r="BA2126" s="147"/>
      <c r="BB2126" s="147"/>
      <c r="BC2126" s="147"/>
      <c r="BD2126" s="147"/>
      <c r="BE2126" s="147"/>
      <c r="BF2126" s="147"/>
      <c r="BG2126" s="147"/>
      <c r="BH2126" s="147"/>
    </row>
    <row r="2127" spans="1:60" outlineLevel="1" x14ac:dyDescent="0.25">
      <c r="A2127" s="154"/>
      <c r="B2127" s="155"/>
      <c r="C2127" s="191" t="s">
        <v>284</v>
      </c>
      <c r="D2127" s="161"/>
      <c r="E2127" s="162"/>
      <c r="F2127" s="157"/>
      <c r="G2127" s="157"/>
      <c r="H2127" s="157"/>
      <c r="I2127" s="157"/>
      <c r="J2127" s="157"/>
      <c r="K2127" s="157"/>
      <c r="L2127" s="157"/>
      <c r="M2127" s="157"/>
      <c r="N2127" s="157"/>
      <c r="O2127" s="157"/>
      <c r="P2127" s="157"/>
      <c r="Q2127" s="157"/>
      <c r="R2127" s="157"/>
      <c r="S2127" s="157"/>
      <c r="T2127" s="157"/>
      <c r="U2127" s="157"/>
      <c r="V2127" s="157"/>
      <c r="W2127" s="157"/>
      <c r="X2127" s="157"/>
      <c r="Y2127" s="147"/>
      <c r="Z2127" s="147"/>
      <c r="AA2127" s="147"/>
      <c r="AB2127" s="147"/>
      <c r="AC2127" s="147"/>
      <c r="AD2127" s="147"/>
      <c r="AE2127" s="147"/>
      <c r="AF2127" s="147"/>
      <c r="AG2127" s="147" t="s">
        <v>199</v>
      </c>
      <c r="AH2127" s="147"/>
      <c r="AI2127" s="147"/>
      <c r="AJ2127" s="147"/>
      <c r="AK2127" s="147"/>
      <c r="AL2127" s="147"/>
      <c r="AM2127" s="147"/>
      <c r="AN2127" s="147"/>
      <c r="AO2127" s="147"/>
      <c r="AP2127" s="147"/>
      <c r="AQ2127" s="147"/>
      <c r="AR2127" s="147"/>
      <c r="AS2127" s="147"/>
      <c r="AT2127" s="147"/>
      <c r="AU2127" s="147"/>
      <c r="AV2127" s="147"/>
      <c r="AW2127" s="147"/>
      <c r="AX2127" s="147"/>
      <c r="AY2127" s="147"/>
      <c r="AZ2127" s="147"/>
      <c r="BA2127" s="147"/>
      <c r="BB2127" s="147"/>
      <c r="BC2127" s="147"/>
      <c r="BD2127" s="147"/>
      <c r="BE2127" s="147"/>
      <c r="BF2127" s="147"/>
      <c r="BG2127" s="147"/>
      <c r="BH2127" s="147"/>
    </row>
    <row r="2128" spans="1:60" outlineLevel="1" x14ac:dyDescent="0.25">
      <c r="A2128" s="154"/>
      <c r="B2128" s="155"/>
      <c r="C2128" s="192" t="s">
        <v>1709</v>
      </c>
      <c r="D2128" s="161"/>
      <c r="E2128" s="162">
        <v>12.16</v>
      </c>
      <c r="F2128" s="157"/>
      <c r="G2128" s="157"/>
      <c r="H2128" s="157"/>
      <c r="I2128" s="157"/>
      <c r="J2128" s="157"/>
      <c r="K2128" s="157"/>
      <c r="L2128" s="157"/>
      <c r="M2128" s="157"/>
      <c r="N2128" s="157"/>
      <c r="O2128" s="157"/>
      <c r="P2128" s="157"/>
      <c r="Q2128" s="157"/>
      <c r="R2128" s="157"/>
      <c r="S2128" s="157"/>
      <c r="T2128" s="157"/>
      <c r="U2128" s="157"/>
      <c r="V2128" s="157"/>
      <c r="W2128" s="157"/>
      <c r="X2128" s="157"/>
      <c r="Y2128" s="147"/>
      <c r="Z2128" s="147"/>
      <c r="AA2128" s="147"/>
      <c r="AB2128" s="147"/>
      <c r="AC2128" s="147"/>
      <c r="AD2128" s="147"/>
      <c r="AE2128" s="147"/>
      <c r="AF2128" s="147"/>
      <c r="AG2128" s="147" t="s">
        <v>199</v>
      </c>
      <c r="AH2128" s="147">
        <v>2</v>
      </c>
      <c r="AI2128" s="147"/>
      <c r="AJ2128" s="147"/>
      <c r="AK2128" s="147"/>
      <c r="AL2128" s="147"/>
      <c r="AM2128" s="147"/>
      <c r="AN2128" s="147"/>
      <c r="AO2128" s="147"/>
      <c r="AP2128" s="147"/>
      <c r="AQ2128" s="147"/>
      <c r="AR2128" s="147"/>
      <c r="AS2128" s="147"/>
      <c r="AT2128" s="147"/>
      <c r="AU2128" s="147"/>
      <c r="AV2128" s="147"/>
      <c r="AW2128" s="147"/>
      <c r="AX2128" s="147"/>
      <c r="AY2128" s="147"/>
      <c r="AZ2128" s="147"/>
      <c r="BA2128" s="147"/>
      <c r="BB2128" s="147"/>
      <c r="BC2128" s="147"/>
      <c r="BD2128" s="147"/>
      <c r="BE2128" s="147"/>
      <c r="BF2128" s="147"/>
      <c r="BG2128" s="147"/>
      <c r="BH2128" s="147"/>
    </row>
    <row r="2129" spans="1:60" outlineLevel="1" x14ac:dyDescent="0.25">
      <c r="A2129" s="154"/>
      <c r="B2129" s="155"/>
      <c r="C2129" s="192" t="s">
        <v>1710</v>
      </c>
      <c r="D2129" s="161"/>
      <c r="E2129" s="162">
        <v>4.32</v>
      </c>
      <c r="F2129" s="157"/>
      <c r="G2129" s="157"/>
      <c r="H2129" s="157"/>
      <c r="I2129" s="157"/>
      <c r="J2129" s="157"/>
      <c r="K2129" s="157"/>
      <c r="L2129" s="157"/>
      <c r="M2129" s="157"/>
      <c r="N2129" s="157"/>
      <c r="O2129" s="157"/>
      <c r="P2129" s="157"/>
      <c r="Q2129" s="157"/>
      <c r="R2129" s="157"/>
      <c r="S2129" s="157"/>
      <c r="T2129" s="157"/>
      <c r="U2129" s="157"/>
      <c r="V2129" s="157"/>
      <c r="W2129" s="157"/>
      <c r="X2129" s="157"/>
      <c r="Y2129" s="147"/>
      <c r="Z2129" s="147"/>
      <c r="AA2129" s="147"/>
      <c r="AB2129" s="147"/>
      <c r="AC2129" s="147"/>
      <c r="AD2129" s="147"/>
      <c r="AE2129" s="147"/>
      <c r="AF2129" s="147"/>
      <c r="AG2129" s="147" t="s">
        <v>199</v>
      </c>
      <c r="AH2129" s="147">
        <v>2</v>
      </c>
      <c r="AI2129" s="147"/>
      <c r="AJ2129" s="147"/>
      <c r="AK2129" s="147"/>
      <c r="AL2129" s="147"/>
      <c r="AM2129" s="147"/>
      <c r="AN2129" s="147"/>
      <c r="AO2129" s="147"/>
      <c r="AP2129" s="147"/>
      <c r="AQ2129" s="147"/>
      <c r="AR2129" s="147"/>
      <c r="AS2129" s="147"/>
      <c r="AT2129" s="147"/>
      <c r="AU2129" s="147"/>
      <c r="AV2129" s="147"/>
      <c r="AW2129" s="147"/>
      <c r="AX2129" s="147"/>
      <c r="AY2129" s="147"/>
      <c r="AZ2129" s="147"/>
      <c r="BA2129" s="147"/>
      <c r="BB2129" s="147"/>
      <c r="BC2129" s="147"/>
      <c r="BD2129" s="147"/>
      <c r="BE2129" s="147"/>
      <c r="BF2129" s="147"/>
      <c r="BG2129" s="147"/>
      <c r="BH2129" s="147"/>
    </row>
    <row r="2130" spans="1:60" outlineLevel="1" x14ac:dyDescent="0.25">
      <c r="A2130" s="154"/>
      <c r="B2130" s="155"/>
      <c r="C2130" s="192" t="s">
        <v>1711</v>
      </c>
      <c r="D2130" s="161"/>
      <c r="E2130" s="162">
        <v>5.6159999999999997</v>
      </c>
      <c r="F2130" s="157"/>
      <c r="G2130" s="157"/>
      <c r="H2130" s="157"/>
      <c r="I2130" s="157"/>
      <c r="J2130" s="157"/>
      <c r="K2130" s="157"/>
      <c r="L2130" s="157"/>
      <c r="M2130" s="157"/>
      <c r="N2130" s="157"/>
      <c r="O2130" s="157"/>
      <c r="P2130" s="157"/>
      <c r="Q2130" s="157"/>
      <c r="R2130" s="157"/>
      <c r="S2130" s="157"/>
      <c r="T2130" s="157"/>
      <c r="U2130" s="157"/>
      <c r="V2130" s="157"/>
      <c r="W2130" s="157"/>
      <c r="X2130" s="157"/>
      <c r="Y2130" s="147"/>
      <c r="Z2130" s="147"/>
      <c r="AA2130" s="147"/>
      <c r="AB2130" s="147"/>
      <c r="AC2130" s="147"/>
      <c r="AD2130" s="147"/>
      <c r="AE2130" s="147"/>
      <c r="AF2130" s="147"/>
      <c r="AG2130" s="147" t="s">
        <v>199</v>
      </c>
      <c r="AH2130" s="147">
        <v>2</v>
      </c>
      <c r="AI2130" s="147"/>
      <c r="AJ2130" s="147"/>
      <c r="AK2130" s="147"/>
      <c r="AL2130" s="147"/>
      <c r="AM2130" s="147"/>
      <c r="AN2130" s="147"/>
      <c r="AO2130" s="147"/>
      <c r="AP2130" s="147"/>
      <c r="AQ2130" s="147"/>
      <c r="AR2130" s="147"/>
      <c r="AS2130" s="147"/>
      <c r="AT2130" s="147"/>
      <c r="AU2130" s="147"/>
      <c r="AV2130" s="147"/>
      <c r="AW2130" s="147"/>
      <c r="AX2130" s="147"/>
      <c r="AY2130" s="147"/>
      <c r="AZ2130" s="147"/>
      <c r="BA2130" s="147"/>
      <c r="BB2130" s="147"/>
      <c r="BC2130" s="147"/>
      <c r="BD2130" s="147"/>
      <c r="BE2130" s="147"/>
      <c r="BF2130" s="147"/>
      <c r="BG2130" s="147"/>
      <c r="BH2130" s="147"/>
    </row>
    <row r="2131" spans="1:60" outlineLevel="1" x14ac:dyDescent="0.25">
      <c r="A2131" s="154"/>
      <c r="B2131" s="155"/>
      <c r="C2131" s="192" t="s">
        <v>1712</v>
      </c>
      <c r="D2131" s="161"/>
      <c r="E2131" s="162">
        <v>3.25</v>
      </c>
      <c r="F2131" s="157"/>
      <c r="G2131" s="157"/>
      <c r="H2131" s="157"/>
      <c r="I2131" s="157"/>
      <c r="J2131" s="157"/>
      <c r="K2131" s="157"/>
      <c r="L2131" s="157"/>
      <c r="M2131" s="157"/>
      <c r="N2131" s="157"/>
      <c r="O2131" s="157"/>
      <c r="P2131" s="157"/>
      <c r="Q2131" s="157"/>
      <c r="R2131" s="157"/>
      <c r="S2131" s="157"/>
      <c r="T2131" s="157"/>
      <c r="U2131" s="157"/>
      <c r="V2131" s="157"/>
      <c r="W2131" s="157"/>
      <c r="X2131" s="157"/>
      <c r="Y2131" s="147"/>
      <c r="Z2131" s="147"/>
      <c r="AA2131" s="147"/>
      <c r="AB2131" s="147"/>
      <c r="AC2131" s="147"/>
      <c r="AD2131" s="147"/>
      <c r="AE2131" s="147"/>
      <c r="AF2131" s="147"/>
      <c r="AG2131" s="147" t="s">
        <v>199</v>
      </c>
      <c r="AH2131" s="147">
        <v>2</v>
      </c>
      <c r="AI2131" s="147"/>
      <c r="AJ2131" s="147"/>
      <c r="AK2131" s="147"/>
      <c r="AL2131" s="147"/>
      <c r="AM2131" s="147"/>
      <c r="AN2131" s="147"/>
      <c r="AO2131" s="147"/>
      <c r="AP2131" s="147"/>
      <c r="AQ2131" s="147"/>
      <c r="AR2131" s="147"/>
      <c r="AS2131" s="147"/>
      <c r="AT2131" s="147"/>
      <c r="AU2131" s="147"/>
      <c r="AV2131" s="147"/>
      <c r="AW2131" s="147"/>
      <c r="AX2131" s="147"/>
      <c r="AY2131" s="147"/>
      <c r="AZ2131" s="147"/>
      <c r="BA2131" s="147"/>
      <c r="BB2131" s="147"/>
      <c r="BC2131" s="147"/>
      <c r="BD2131" s="147"/>
      <c r="BE2131" s="147"/>
      <c r="BF2131" s="147"/>
      <c r="BG2131" s="147"/>
      <c r="BH2131" s="147"/>
    </row>
    <row r="2132" spans="1:60" outlineLevel="1" x14ac:dyDescent="0.25">
      <c r="A2132" s="154"/>
      <c r="B2132" s="155"/>
      <c r="C2132" s="193" t="s">
        <v>293</v>
      </c>
      <c r="D2132" s="163"/>
      <c r="E2132" s="164">
        <v>25.346</v>
      </c>
      <c r="F2132" s="157"/>
      <c r="G2132" s="157"/>
      <c r="H2132" s="157"/>
      <c r="I2132" s="157"/>
      <c r="J2132" s="157"/>
      <c r="K2132" s="157"/>
      <c r="L2132" s="157"/>
      <c r="M2132" s="157"/>
      <c r="N2132" s="157"/>
      <c r="O2132" s="157"/>
      <c r="P2132" s="157"/>
      <c r="Q2132" s="157"/>
      <c r="R2132" s="157"/>
      <c r="S2132" s="157"/>
      <c r="T2132" s="157"/>
      <c r="U2132" s="157"/>
      <c r="V2132" s="157"/>
      <c r="W2132" s="157"/>
      <c r="X2132" s="157"/>
      <c r="Y2132" s="147"/>
      <c r="Z2132" s="147"/>
      <c r="AA2132" s="147"/>
      <c r="AB2132" s="147"/>
      <c r="AC2132" s="147"/>
      <c r="AD2132" s="147"/>
      <c r="AE2132" s="147"/>
      <c r="AF2132" s="147"/>
      <c r="AG2132" s="147" t="s">
        <v>199</v>
      </c>
      <c r="AH2132" s="147">
        <v>3</v>
      </c>
      <c r="AI2132" s="147"/>
      <c r="AJ2132" s="147"/>
      <c r="AK2132" s="147"/>
      <c r="AL2132" s="147"/>
      <c r="AM2132" s="147"/>
      <c r="AN2132" s="147"/>
      <c r="AO2132" s="147"/>
      <c r="AP2132" s="147"/>
      <c r="AQ2132" s="147"/>
      <c r="AR2132" s="147"/>
      <c r="AS2132" s="147"/>
      <c r="AT2132" s="147"/>
      <c r="AU2132" s="147"/>
      <c r="AV2132" s="147"/>
      <c r="AW2132" s="147"/>
      <c r="AX2132" s="147"/>
      <c r="AY2132" s="147"/>
      <c r="AZ2132" s="147"/>
      <c r="BA2132" s="147"/>
      <c r="BB2132" s="147"/>
      <c r="BC2132" s="147"/>
      <c r="BD2132" s="147"/>
      <c r="BE2132" s="147"/>
      <c r="BF2132" s="147"/>
      <c r="BG2132" s="147"/>
      <c r="BH2132" s="147"/>
    </row>
    <row r="2133" spans="1:60" outlineLevel="1" x14ac:dyDescent="0.25">
      <c r="A2133" s="154"/>
      <c r="B2133" s="155"/>
      <c r="C2133" s="191" t="s">
        <v>294</v>
      </c>
      <c r="D2133" s="161"/>
      <c r="E2133" s="162"/>
      <c r="F2133" s="157"/>
      <c r="G2133" s="157"/>
      <c r="H2133" s="157"/>
      <c r="I2133" s="157"/>
      <c r="J2133" s="157"/>
      <c r="K2133" s="157"/>
      <c r="L2133" s="157"/>
      <c r="M2133" s="157"/>
      <c r="N2133" s="157"/>
      <c r="O2133" s="157"/>
      <c r="P2133" s="157"/>
      <c r="Q2133" s="157"/>
      <c r="R2133" s="157"/>
      <c r="S2133" s="157"/>
      <c r="T2133" s="157"/>
      <c r="U2133" s="157"/>
      <c r="V2133" s="157"/>
      <c r="W2133" s="157"/>
      <c r="X2133" s="157"/>
      <c r="Y2133" s="147"/>
      <c r="Z2133" s="147"/>
      <c r="AA2133" s="147"/>
      <c r="AB2133" s="147"/>
      <c r="AC2133" s="147"/>
      <c r="AD2133" s="147"/>
      <c r="AE2133" s="147"/>
      <c r="AF2133" s="147"/>
      <c r="AG2133" s="147" t="s">
        <v>199</v>
      </c>
      <c r="AH2133" s="147"/>
      <c r="AI2133" s="147"/>
      <c r="AJ2133" s="147"/>
      <c r="AK2133" s="147"/>
      <c r="AL2133" s="147"/>
      <c r="AM2133" s="147"/>
      <c r="AN2133" s="147"/>
      <c r="AO2133" s="147"/>
      <c r="AP2133" s="147"/>
      <c r="AQ2133" s="147"/>
      <c r="AR2133" s="147"/>
      <c r="AS2133" s="147"/>
      <c r="AT2133" s="147"/>
      <c r="AU2133" s="147"/>
      <c r="AV2133" s="147"/>
      <c r="AW2133" s="147"/>
      <c r="AX2133" s="147"/>
      <c r="AY2133" s="147"/>
      <c r="AZ2133" s="147"/>
      <c r="BA2133" s="147"/>
      <c r="BB2133" s="147"/>
      <c r="BC2133" s="147"/>
      <c r="BD2133" s="147"/>
      <c r="BE2133" s="147"/>
      <c r="BF2133" s="147"/>
      <c r="BG2133" s="147"/>
      <c r="BH2133" s="147"/>
    </row>
    <row r="2134" spans="1:60" outlineLevel="1" x14ac:dyDescent="0.25">
      <c r="A2134" s="154"/>
      <c r="B2134" s="155"/>
      <c r="C2134" s="190" t="s">
        <v>1713</v>
      </c>
      <c r="D2134" s="159"/>
      <c r="E2134" s="160">
        <v>212.90639999999999</v>
      </c>
      <c r="F2134" s="157"/>
      <c r="G2134" s="157"/>
      <c r="H2134" s="157"/>
      <c r="I2134" s="157"/>
      <c r="J2134" s="157"/>
      <c r="K2134" s="157"/>
      <c r="L2134" s="157"/>
      <c r="M2134" s="157"/>
      <c r="N2134" s="157"/>
      <c r="O2134" s="157"/>
      <c r="P2134" s="157"/>
      <c r="Q2134" s="157"/>
      <c r="R2134" s="157"/>
      <c r="S2134" s="157"/>
      <c r="T2134" s="157"/>
      <c r="U2134" s="157"/>
      <c r="V2134" s="157"/>
      <c r="W2134" s="157"/>
      <c r="X2134" s="157"/>
      <c r="Y2134" s="147"/>
      <c r="Z2134" s="147"/>
      <c r="AA2134" s="147"/>
      <c r="AB2134" s="147"/>
      <c r="AC2134" s="147"/>
      <c r="AD2134" s="147"/>
      <c r="AE2134" s="147"/>
      <c r="AF2134" s="147"/>
      <c r="AG2134" s="147" t="s">
        <v>199</v>
      </c>
      <c r="AH2134" s="147">
        <v>0</v>
      </c>
      <c r="AI2134" s="147"/>
      <c r="AJ2134" s="147"/>
      <c r="AK2134" s="147"/>
      <c r="AL2134" s="147"/>
      <c r="AM2134" s="147"/>
      <c r="AN2134" s="147"/>
      <c r="AO2134" s="147"/>
      <c r="AP2134" s="147"/>
      <c r="AQ2134" s="147"/>
      <c r="AR2134" s="147"/>
      <c r="AS2134" s="147"/>
      <c r="AT2134" s="147"/>
      <c r="AU2134" s="147"/>
      <c r="AV2134" s="147"/>
      <c r="AW2134" s="147"/>
      <c r="AX2134" s="147"/>
      <c r="AY2134" s="147"/>
      <c r="AZ2134" s="147"/>
      <c r="BA2134" s="147"/>
      <c r="BB2134" s="147"/>
      <c r="BC2134" s="147"/>
      <c r="BD2134" s="147"/>
      <c r="BE2134" s="147"/>
      <c r="BF2134" s="147"/>
      <c r="BG2134" s="147"/>
      <c r="BH2134" s="147"/>
    </row>
    <row r="2135" spans="1:60" outlineLevel="1" x14ac:dyDescent="0.25">
      <c r="A2135" s="174">
        <v>367</v>
      </c>
      <c r="B2135" s="175" t="s">
        <v>1714</v>
      </c>
      <c r="C2135" s="189" t="s">
        <v>1715</v>
      </c>
      <c r="D2135" s="176" t="s">
        <v>194</v>
      </c>
      <c r="E2135" s="177">
        <v>27.37368</v>
      </c>
      <c r="F2135" s="178"/>
      <c r="G2135" s="179">
        <f>ROUND(E2135*F2135,2)</f>
        <v>0</v>
      </c>
      <c r="H2135" s="158"/>
      <c r="I2135" s="157">
        <f>ROUND(E2135*H2135,2)</f>
        <v>0</v>
      </c>
      <c r="J2135" s="158"/>
      <c r="K2135" s="157">
        <f>ROUND(E2135*J2135,2)</f>
        <v>0</v>
      </c>
      <c r="L2135" s="157">
        <v>21</v>
      </c>
      <c r="M2135" s="157">
        <f>G2135*(1+L2135/100)</f>
        <v>0</v>
      </c>
      <c r="N2135" s="157">
        <v>5.5E-2</v>
      </c>
      <c r="O2135" s="157">
        <f>ROUND(E2135*N2135,2)</f>
        <v>1.51</v>
      </c>
      <c r="P2135" s="157">
        <v>0</v>
      </c>
      <c r="Q2135" s="157">
        <f>ROUND(E2135*P2135,2)</f>
        <v>0</v>
      </c>
      <c r="R2135" s="157" t="s">
        <v>226</v>
      </c>
      <c r="S2135" s="157" t="s">
        <v>195</v>
      </c>
      <c r="T2135" s="157" t="s">
        <v>195</v>
      </c>
      <c r="U2135" s="157">
        <v>0</v>
      </c>
      <c r="V2135" s="157">
        <f>ROUND(E2135*U2135,2)</f>
        <v>0</v>
      </c>
      <c r="W2135" s="157"/>
      <c r="X2135" s="157" t="s">
        <v>227</v>
      </c>
      <c r="Y2135" s="147"/>
      <c r="Z2135" s="147"/>
      <c r="AA2135" s="147"/>
      <c r="AB2135" s="147"/>
      <c r="AC2135" s="147"/>
      <c r="AD2135" s="147"/>
      <c r="AE2135" s="147"/>
      <c r="AF2135" s="147"/>
      <c r="AG2135" s="147" t="s">
        <v>228</v>
      </c>
      <c r="AH2135" s="147"/>
      <c r="AI2135" s="147"/>
      <c r="AJ2135" s="147"/>
      <c r="AK2135" s="147"/>
      <c r="AL2135" s="147"/>
      <c r="AM2135" s="147"/>
      <c r="AN2135" s="147"/>
      <c r="AO2135" s="147"/>
      <c r="AP2135" s="147"/>
      <c r="AQ2135" s="147"/>
      <c r="AR2135" s="147"/>
      <c r="AS2135" s="147"/>
      <c r="AT2135" s="147"/>
      <c r="AU2135" s="147"/>
      <c r="AV2135" s="147"/>
      <c r="AW2135" s="147"/>
      <c r="AX2135" s="147"/>
      <c r="AY2135" s="147"/>
      <c r="AZ2135" s="147"/>
      <c r="BA2135" s="147"/>
      <c r="BB2135" s="147"/>
      <c r="BC2135" s="147"/>
      <c r="BD2135" s="147"/>
      <c r="BE2135" s="147"/>
      <c r="BF2135" s="147"/>
      <c r="BG2135" s="147"/>
      <c r="BH2135" s="147"/>
    </row>
    <row r="2136" spans="1:60" outlineLevel="1" x14ac:dyDescent="0.25">
      <c r="A2136" s="154"/>
      <c r="B2136" s="155"/>
      <c r="C2136" s="191" t="s">
        <v>284</v>
      </c>
      <c r="D2136" s="161"/>
      <c r="E2136" s="162"/>
      <c r="F2136" s="157"/>
      <c r="G2136" s="157"/>
      <c r="H2136" s="157"/>
      <c r="I2136" s="157"/>
      <c r="J2136" s="157"/>
      <c r="K2136" s="157"/>
      <c r="L2136" s="157"/>
      <c r="M2136" s="157"/>
      <c r="N2136" s="157"/>
      <c r="O2136" s="157"/>
      <c r="P2136" s="157"/>
      <c r="Q2136" s="157"/>
      <c r="R2136" s="157"/>
      <c r="S2136" s="157"/>
      <c r="T2136" s="157"/>
      <c r="U2136" s="157"/>
      <c r="V2136" s="157"/>
      <c r="W2136" s="157"/>
      <c r="X2136" s="157"/>
      <c r="Y2136" s="147"/>
      <c r="Z2136" s="147"/>
      <c r="AA2136" s="147"/>
      <c r="AB2136" s="147"/>
      <c r="AC2136" s="147"/>
      <c r="AD2136" s="147"/>
      <c r="AE2136" s="147"/>
      <c r="AF2136" s="147"/>
      <c r="AG2136" s="147" t="s">
        <v>199</v>
      </c>
      <c r="AH2136" s="147"/>
      <c r="AI2136" s="147"/>
      <c r="AJ2136" s="147"/>
      <c r="AK2136" s="147"/>
      <c r="AL2136" s="147"/>
      <c r="AM2136" s="147"/>
      <c r="AN2136" s="147"/>
      <c r="AO2136" s="147"/>
      <c r="AP2136" s="147"/>
      <c r="AQ2136" s="147"/>
      <c r="AR2136" s="147"/>
      <c r="AS2136" s="147"/>
      <c r="AT2136" s="147"/>
      <c r="AU2136" s="147"/>
      <c r="AV2136" s="147"/>
      <c r="AW2136" s="147"/>
      <c r="AX2136" s="147"/>
      <c r="AY2136" s="147"/>
      <c r="AZ2136" s="147"/>
      <c r="BA2136" s="147"/>
      <c r="BB2136" s="147"/>
      <c r="BC2136" s="147"/>
      <c r="BD2136" s="147"/>
      <c r="BE2136" s="147"/>
      <c r="BF2136" s="147"/>
      <c r="BG2136" s="147"/>
      <c r="BH2136" s="147"/>
    </row>
    <row r="2137" spans="1:60" outlineLevel="1" x14ac:dyDescent="0.25">
      <c r="A2137" s="154"/>
      <c r="B2137" s="155"/>
      <c r="C2137" s="192" t="s">
        <v>1709</v>
      </c>
      <c r="D2137" s="161"/>
      <c r="E2137" s="162">
        <v>12.16</v>
      </c>
      <c r="F2137" s="157"/>
      <c r="G2137" s="157"/>
      <c r="H2137" s="157"/>
      <c r="I2137" s="157"/>
      <c r="J2137" s="157"/>
      <c r="K2137" s="157"/>
      <c r="L2137" s="157"/>
      <c r="M2137" s="157"/>
      <c r="N2137" s="157"/>
      <c r="O2137" s="157"/>
      <c r="P2137" s="157"/>
      <c r="Q2137" s="157"/>
      <c r="R2137" s="157"/>
      <c r="S2137" s="157"/>
      <c r="T2137" s="157"/>
      <c r="U2137" s="157"/>
      <c r="V2137" s="157"/>
      <c r="W2137" s="157"/>
      <c r="X2137" s="157"/>
      <c r="Y2137" s="147"/>
      <c r="Z2137" s="147"/>
      <c r="AA2137" s="147"/>
      <c r="AB2137" s="147"/>
      <c r="AC2137" s="147"/>
      <c r="AD2137" s="147"/>
      <c r="AE2137" s="147"/>
      <c r="AF2137" s="147"/>
      <c r="AG2137" s="147" t="s">
        <v>199</v>
      </c>
      <c r="AH2137" s="147">
        <v>2</v>
      </c>
      <c r="AI2137" s="147"/>
      <c r="AJ2137" s="147"/>
      <c r="AK2137" s="147"/>
      <c r="AL2137" s="147"/>
      <c r="AM2137" s="147"/>
      <c r="AN2137" s="147"/>
      <c r="AO2137" s="147"/>
      <c r="AP2137" s="147"/>
      <c r="AQ2137" s="147"/>
      <c r="AR2137" s="147"/>
      <c r="AS2137" s="147"/>
      <c r="AT2137" s="147"/>
      <c r="AU2137" s="147"/>
      <c r="AV2137" s="147"/>
      <c r="AW2137" s="147"/>
      <c r="AX2137" s="147"/>
      <c r="AY2137" s="147"/>
      <c r="AZ2137" s="147"/>
      <c r="BA2137" s="147"/>
      <c r="BB2137" s="147"/>
      <c r="BC2137" s="147"/>
      <c r="BD2137" s="147"/>
      <c r="BE2137" s="147"/>
      <c r="BF2137" s="147"/>
      <c r="BG2137" s="147"/>
      <c r="BH2137" s="147"/>
    </row>
    <row r="2138" spans="1:60" outlineLevel="1" x14ac:dyDescent="0.25">
      <c r="A2138" s="154"/>
      <c r="B2138" s="155"/>
      <c r="C2138" s="192" t="s">
        <v>1710</v>
      </c>
      <c r="D2138" s="161"/>
      <c r="E2138" s="162">
        <v>4.32</v>
      </c>
      <c r="F2138" s="157"/>
      <c r="G2138" s="157"/>
      <c r="H2138" s="157"/>
      <c r="I2138" s="157"/>
      <c r="J2138" s="157"/>
      <c r="K2138" s="157"/>
      <c r="L2138" s="157"/>
      <c r="M2138" s="157"/>
      <c r="N2138" s="157"/>
      <c r="O2138" s="157"/>
      <c r="P2138" s="157"/>
      <c r="Q2138" s="157"/>
      <c r="R2138" s="157"/>
      <c r="S2138" s="157"/>
      <c r="T2138" s="157"/>
      <c r="U2138" s="157"/>
      <c r="V2138" s="157"/>
      <c r="W2138" s="157"/>
      <c r="X2138" s="157"/>
      <c r="Y2138" s="147"/>
      <c r="Z2138" s="147"/>
      <c r="AA2138" s="147"/>
      <c r="AB2138" s="147"/>
      <c r="AC2138" s="147"/>
      <c r="AD2138" s="147"/>
      <c r="AE2138" s="147"/>
      <c r="AF2138" s="147"/>
      <c r="AG2138" s="147" t="s">
        <v>199</v>
      </c>
      <c r="AH2138" s="147">
        <v>2</v>
      </c>
      <c r="AI2138" s="147"/>
      <c r="AJ2138" s="147"/>
      <c r="AK2138" s="147"/>
      <c r="AL2138" s="147"/>
      <c r="AM2138" s="147"/>
      <c r="AN2138" s="147"/>
      <c r="AO2138" s="147"/>
      <c r="AP2138" s="147"/>
      <c r="AQ2138" s="147"/>
      <c r="AR2138" s="147"/>
      <c r="AS2138" s="147"/>
      <c r="AT2138" s="147"/>
      <c r="AU2138" s="147"/>
      <c r="AV2138" s="147"/>
      <c r="AW2138" s="147"/>
      <c r="AX2138" s="147"/>
      <c r="AY2138" s="147"/>
      <c r="AZ2138" s="147"/>
      <c r="BA2138" s="147"/>
      <c r="BB2138" s="147"/>
      <c r="BC2138" s="147"/>
      <c r="BD2138" s="147"/>
      <c r="BE2138" s="147"/>
      <c r="BF2138" s="147"/>
      <c r="BG2138" s="147"/>
      <c r="BH2138" s="147"/>
    </row>
    <row r="2139" spans="1:60" outlineLevel="1" x14ac:dyDescent="0.25">
      <c r="A2139" s="154"/>
      <c r="B2139" s="155"/>
      <c r="C2139" s="192" t="s">
        <v>1711</v>
      </c>
      <c r="D2139" s="161"/>
      <c r="E2139" s="162">
        <v>5.6159999999999997</v>
      </c>
      <c r="F2139" s="157"/>
      <c r="G2139" s="157"/>
      <c r="H2139" s="157"/>
      <c r="I2139" s="157"/>
      <c r="J2139" s="157"/>
      <c r="K2139" s="157"/>
      <c r="L2139" s="157"/>
      <c r="M2139" s="157"/>
      <c r="N2139" s="157"/>
      <c r="O2139" s="157"/>
      <c r="P2139" s="157"/>
      <c r="Q2139" s="157"/>
      <c r="R2139" s="157"/>
      <c r="S2139" s="157"/>
      <c r="T2139" s="157"/>
      <c r="U2139" s="157"/>
      <c r="V2139" s="157"/>
      <c r="W2139" s="157"/>
      <c r="X2139" s="157"/>
      <c r="Y2139" s="147"/>
      <c r="Z2139" s="147"/>
      <c r="AA2139" s="147"/>
      <c r="AB2139" s="147"/>
      <c r="AC2139" s="147"/>
      <c r="AD2139" s="147"/>
      <c r="AE2139" s="147"/>
      <c r="AF2139" s="147"/>
      <c r="AG2139" s="147" t="s">
        <v>199</v>
      </c>
      <c r="AH2139" s="147">
        <v>2</v>
      </c>
      <c r="AI2139" s="147"/>
      <c r="AJ2139" s="147"/>
      <c r="AK2139" s="147"/>
      <c r="AL2139" s="147"/>
      <c r="AM2139" s="147"/>
      <c r="AN2139" s="147"/>
      <c r="AO2139" s="147"/>
      <c r="AP2139" s="147"/>
      <c r="AQ2139" s="147"/>
      <c r="AR2139" s="147"/>
      <c r="AS2139" s="147"/>
      <c r="AT2139" s="147"/>
      <c r="AU2139" s="147"/>
      <c r="AV2139" s="147"/>
      <c r="AW2139" s="147"/>
      <c r="AX2139" s="147"/>
      <c r="AY2139" s="147"/>
      <c r="AZ2139" s="147"/>
      <c r="BA2139" s="147"/>
      <c r="BB2139" s="147"/>
      <c r="BC2139" s="147"/>
      <c r="BD2139" s="147"/>
      <c r="BE2139" s="147"/>
      <c r="BF2139" s="147"/>
      <c r="BG2139" s="147"/>
      <c r="BH2139" s="147"/>
    </row>
    <row r="2140" spans="1:60" outlineLevel="1" x14ac:dyDescent="0.25">
      <c r="A2140" s="154"/>
      <c r="B2140" s="155"/>
      <c r="C2140" s="192" t="s">
        <v>1712</v>
      </c>
      <c r="D2140" s="161"/>
      <c r="E2140" s="162">
        <v>3.25</v>
      </c>
      <c r="F2140" s="157"/>
      <c r="G2140" s="157"/>
      <c r="H2140" s="157"/>
      <c r="I2140" s="157"/>
      <c r="J2140" s="157"/>
      <c r="K2140" s="157"/>
      <c r="L2140" s="157"/>
      <c r="M2140" s="157"/>
      <c r="N2140" s="157"/>
      <c r="O2140" s="157"/>
      <c r="P2140" s="157"/>
      <c r="Q2140" s="157"/>
      <c r="R2140" s="157"/>
      <c r="S2140" s="157"/>
      <c r="T2140" s="157"/>
      <c r="U2140" s="157"/>
      <c r="V2140" s="157"/>
      <c r="W2140" s="157"/>
      <c r="X2140" s="157"/>
      <c r="Y2140" s="147"/>
      <c r="Z2140" s="147"/>
      <c r="AA2140" s="147"/>
      <c r="AB2140" s="147"/>
      <c r="AC2140" s="147"/>
      <c r="AD2140" s="147"/>
      <c r="AE2140" s="147"/>
      <c r="AF2140" s="147"/>
      <c r="AG2140" s="147" t="s">
        <v>199</v>
      </c>
      <c r="AH2140" s="147">
        <v>2</v>
      </c>
      <c r="AI2140" s="147"/>
      <c r="AJ2140" s="147"/>
      <c r="AK2140" s="147"/>
      <c r="AL2140" s="147"/>
      <c r="AM2140" s="147"/>
      <c r="AN2140" s="147"/>
      <c r="AO2140" s="147"/>
      <c r="AP2140" s="147"/>
      <c r="AQ2140" s="147"/>
      <c r="AR2140" s="147"/>
      <c r="AS2140" s="147"/>
      <c r="AT2140" s="147"/>
      <c r="AU2140" s="147"/>
      <c r="AV2140" s="147"/>
      <c r="AW2140" s="147"/>
      <c r="AX2140" s="147"/>
      <c r="AY2140" s="147"/>
      <c r="AZ2140" s="147"/>
      <c r="BA2140" s="147"/>
      <c r="BB2140" s="147"/>
      <c r="BC2140" s="147"/>
      <c r="BD2140" s="147"/>
      <c r="BE2140" s="147"/>
      <c r="BF2140" s="147"/>
      <c r="BG2140" s="147"/>
      <c r="BH2140" s="147"/>
    </row>
    <row r="2141" spans="1:60" outlineLevel="1" x14ac:dyDescent="0.25">
      <c r="A2141" s="154"/>
      <c r="B2141" s="155"/>
      <c r="C2141" s="193" t="s">
        <v>293</v>
      </c>
      <c r="D2141" s="163"/>
      <c r="E2141" s="164">
        <v>25.346</v>
      </c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7"/>
      <c r="T2141" s="157"/>
      <c r="U2141" s="157"/>
      <c r="V2141" s="157"/>
      <c r="W2141" s="157"/>
      <c r="X2141" s="157"/>
      <c r="Y2141" s="147"/>
      <c r="Z2141" s="147"/>
      <c r="AA2141" s="147"/>
      <c r="AB2141" s="147"/>
      <c r="AC2141" s="147"/>
      <c r="AD2141" s="147"/>
      <c r="AE2141" s="147"/>
      <c r="AF2141" s="147"/>
      <c r="AG2141" s="147" t="s">
        <v>199</v>
      </c>
      <c r="AH2141" s="147">
        <v>3</v>
      </c>
      <c r="AI2141" s="147"/>
      <c r="AJ2141" s="147"/>
      <c r="AK2141" s="147"/>
      <c r="AL2141" s="147"/>
      <c r="AM2141" s="147"/>
      <c r="AN2141" s="147"/>
      <c r="AO2141" s="147"/>
      <c r="AP2141" s="147"/>
      <c r="AQ2141" s="147"/>
      <c r="AR2141" s="147"/>
      <c r="AS2141" s="147"/>
      <c r="AT2141" s="147"/>
      <c r="AU2141" s="147"/>
      <c r="AV2141" s="147"/>
      <c r="AW2141" s="147"/>
      <c r="AX2141" s="147"/>
      <c r="AY2141" s="147"/>
      <c r="AZ2141" s="147"/>
      <c r="BA2141" s="147"/>
      <c r="BB2141" s="147"/>
      <c r="BC2141" s="147"/>
      <c r="BD2141" s="147"/>
      <c r="BE2141" s="147"/>
      <c r="BF2141" s="147"/>
      <c r="BG2141" s="147"/>
      <c r="BH2141" s="147"/>
    </row>
    <row r="2142" spans="1:60" outlineLevel="1" x14ac:dyDescent="0.25">
      <c r="A2142" s="154"/>
      <c r="B2142" s="155"/>
      <c r="C2142" s="191" t="s">
        <v>294</v>
      </c>
      <c r="D2142" s="161"/>
      <c r="E2142" s="162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7"/>
      <c r="T2142" s="157"/>
      <c r="U2142" s="157"/>
      <c r="V2142" s="157"/>
      <c r="W2142" s="157"/>
      <c r="X2142" s="157"/>
      <c r="Y2142" s="147"/>
      <c r="Z2142" s="147"/>
      <c r="AA2142" s="147"/>
      <c r="AB2142" s="147"/>
      <c r="AC2142" s="147"/>
      <c r="AD2142" s="147"/>
      <c r="AE2142" s="147"/>
      <c r="AF2142" s="147"/>
      <c r="AG2142" s="147" t="s">
        <v>199</v>
      </c>
      <c r="AH2142" s="147"/>
      <c r="AI2142" s="147"/>
      <c r="AJ2142" s="147"/>
      <c r="AK2142" s="147"/>
      <c r="AL2142" s="147"/>
      <c r="AM2142" s="147"/>
      <c r="AN2142" s="147"/>
      <c r="AO2142" s="147"/>
      <c r="AP2142" s="147"/>
      <c r="AQ2142" s="147"/>
      <c r="AR2142" s="147"/>
      <c r="AS2142" s="147"/>
      <c r="AT2142" s="147"/>
      <c r="AU2142" s="147"/>
      <c r="AV2142" s="147"/>
      <c r="AW2142" s="147"/>
      <c r="AX2142" s="147"/>
      <c r="AY2142" s="147"/>
      <c r="AZ2142" s="147"/>
      <c r="BA2142" s="147"/>
      <c r="BB2142" s="147"/>
      <c r="BC2142" s="147"/>
      <c r="BD2142" s="147"/>
      <c r="BE2142" s="147"/>
      <c r="BF2142" s="147"/>
      <c r="BG2142" s="147"/>
      <c r="BH2142" s="147"/>
    </row>
    <row r="2143" spans="1:60" outlineLevel="1" x14ac:dyDescent="0.25">
      <c r="A2143" s="154"/>
      <c r="B2143" s="155"/>
      <c r="C2143" s="190" t="s">
        <v>1716</v>
      </c>
      <c r="D2143" s="159"/>
      <c r="E2143" s="160">
        <v>27.37368</v>
      </c>
      <c r="F2143" s="157"/>
      <c r="G2143" s="157"/>
      <c r="H2143" s="157"/>
      <c r="I2143" s="157"/>
      <c r="J2143" s="157"/>
      <c r="K2143" s="157"/>
      <c r="L2143" s="157"/>
      <c r="M2143" s="157"/>
      <c r="N2143" s="157"/>
      <c r="O2143" s="157"/>
      <c r="P2143" s="157"/>
      <c r="Q2143" s="157"/>
      <c r="R2143" s="157"/>
      <c r="S2143" s="157"/>
      <c r="T2143" s="157"/>
      <c r="U2143" s="157"/>
      <c r="V2143" s="157"/>
      <c r="W2143" s="157"/>
      <c r="X2143" s="157"/>
      <c r="Y2143" s="147"/>
      <c r="Z2143" s="147"/>
      <c r="AA2143" s="147"/>
      <c r="AB2143" s="147"/>
      <c r="AC2143" s="147"/>
      <c r="AD2143" s="147"/>
      <c r="AE2143" s="147"/>
      <c r="AF2143" s="147"/>
      <c r="AG2143" s="147" t="s">
        <v>199</v>
      </c>
      <c r="AH2143" s="147">
        <v>0</v>
      </c>
      <c r="AI2143" s="147"/>
      <c r="AJ2143" s="147"/>
      <c r="AK2143" s="147"/>
      <c r="AL2143" s="147"/>
      <c r="AM2143" s="147"/>
      <c r="AN2143" s="147"/>
      <c r="AO2143" s="147"/>
      <c r="AP2143" s="147"/>
      <c r="AQ2143" s="147"/>
      <c r="AR2143" s="147"/>
      <c r="AS2143" s="147"/>
      <c r="AT2143" s="147"/>
      <c r="AU2143" s="147"/>
      <c r="AV2143" s="147"/>
      <c r="AW2143" s="147"/>
      <c r="AX2143" s="147"/>
      <c r="AY2143" s="147"/>
      <c r="AZ2143" s="147"/>
      <c r="BA2143" s="147"/>
      <c r="BB2143" s="147"/>
      <c r="BC2143" s="147"/>
      <c r="BD2143" s="147"/>
      <c r="BE2143" s="147"/>
      <c r="BF2143" s="147"/>
      <c r="BG2143" s="147"/>
      <c r="BH2143" s="147"/>
    </row>
    <row r="2144" spans="1:60" outlineLevel="1" x14ac:dyDescent="0.25">
      <c r="A2144" s="174">
        <v>368</v>
      </c>
      <c r="B2144" s="175" t="s">
        <v>1717</v>
      </c>
      <c r="C2144" s="189" t="s">
        <v>1718</v>
      </c>
      <c r="D2144" s="176" t="s">
        <v>239</v>
      </c>
      <c r="E2144" s="177">
        <v>163.94399999999999</v>
      </c>
      <c r="F2144" s="178"/>
      <c r="G2144" s="179">
        <f>ROUND(E2144*F2144,2)</f>
        <v>0</v>
      </c>
      <c r="H2144" s="158"/>
      <c r="I2144" s="157">
        <f>ROUND(E2144*H2144,2)</f>
        <v>0</v>
      </c>
      <c r="J2144" s="158"/>
      <c r="K2144" s="157">
        <f>ROUND(E2144*J2144,2)</f>
        <v>0</v>
      </c>
      <c r="L2144" s="157">
        <v>21</v>
      </c>
      <c r="M2144" s="157">
        <f>G2144*(1+L2144/100)</f>
        <v>0</v>
      </c>
      <c r="N2144" s="157">
        <v>5.0000000000000001E-4</v>
      </c>
      <c r="O2144" s="157">
        <f>ROUND(E2144*N2144,2)</f>
        <v>0.08</v>
      </c>
      <c r="P2144" s="157">
        <v>0</v>
      </c>
      <c r="Q2144" s="157">
        <f>ROUND(E2144*P2144,2)</f>
        <v>0</v>
      </c>
      <c r="R2144" s="157" t="s">
        <v>226</v>
      </c>
      <c r="S2144" s="157" t="s">
        <v>195</v>
      </c>
      <c r="T2144" s="157" t="s">
        <v>195</v>
      </c>
      <c r="U2144" s="157">
        <v>0</v>
      </c>
      <c r="V2144" s="157">
        <f>ROUND(E2144*U2144,2)</f>
        <v>0</v>
      </c>
      <c r="W2144" s="157"/>
      <c r="X2144" s="157" t="s">
        <v>227</v>
      </c>
      <c r="Y2144" s="147"/>
      <c r="Z2144" s="147"/>
      <c r="AA2144" s="147"/>
      <c r="AB2144" s="147"/>
      <c r="AC2144" s="147"/>
      <c r="AD2144" s="147"/>
      <c r="AE2144" s="147"/>
      <c r="AF2144" s="147"/>
      <c r="AG2144" s="147" t="s">
        <v>228</v>
      </c>
      <c r="AH2144" s="147"/>
      <c r="AI2144" s="147"/>
      <c r="AJ2144" s="147"/>
      <c r="AK2144" s="147"/>
      <c r="AL2144" s="147"/>
      <c r="AM2144" s="147"/>
      <c r="AN2144" s="147"/>
      <c r="AO2144" s="147"/>
      <c r="AP2144" s="147"/>
      <c r="AQ2144" s="147"/>
      <c r="AR2144" s="147"/>
      <c r="AS2144" s="147"/>
      <c r="AT2144" s="147"/>
      <c r="AU2144" s="147"/>
      <c r="AV2144" s="147"/>
      <c r="AW2144" s="147"/>
      <c r="AX2144" s="147"/>
      <c r="AY2144" s="147"/>
      <c r="AZ2144" s="147"/>
      <c r="BA2144" s="147"/>
      <c r="BB2144" s="147"/>
      <c r="BC2144" s="147"/>
      <c r="BD2144" s="147"/>
      <c r="BE2144" s="147"/>
      <c r="BF2144" s="147"/>
      <c r="BG2144" s="147"/>
      <c r="BH2144" s="147"/>
    </row>
    <row r="2145" spans="1:60" outlineLevel="1" x14ac:dyDescent="0.25">
      <c r="A2145" s="154"/>
      <c r="B2145" s="155"/>
      <c r="C2145" s="191" t="s">
        <v>284</v>
      </c>
      <c r="D2145" s="161"/>
      <c r="E2145" s="162"/>
      <c r="F2145" s="157"/>
      <c r="G2145" s="157"/>
      <c r="H2145" s="157"/>
      <c r="I2145" s="157"/>
      <c r="J2145" s="157"/>
      <c r="K2145" s="157"/>
      <c r="L2145" s="157"/>
      <c r="M2145" s="157"/>
      <c r="N2145" s="157"/>
      <c r="O2145" s="157"/>
      <c r="P2145" s="157"/>
      <c r="Q2145" s="157"/>
      <c r="R2145" s="157"/>
      <c r="S2145" s="157"/>
      <c r="T2145" s="157"/>
      <c r="U2145" s="157"/>
      <c r="V2145" s="157"/>
      <c r="W2145" s="157"/>
      <c r="X2145" s="157"/>
      <c r="Y2145" s="147"/>
      <c r="Z2145" s="147"/>
      <c r="AA2145" s="147"/>
      <c r="AB2145" s="147"/>
      <c r="AC2145" s="147"/>
      <c r="AD2145" s="147"/>
      <c r="AE2145" s="147"/>
      <c r="AF2145" s="147"/>
      <c r="AG2145" s="147" t="s">
        <v>199</v>
      </c>
      <c r="AH2145" s="147"/>
      <c r="AI2145" s="147"/>
      <c r="AJ2145" s="147"/>
      <c r="AK2145" s="147"/>
      <c r="AL2145" s="147"/>
      <c r="AM2145" s="147"/>
      <c r="AN2145" s="147"/>
      <c r="AO2145" s="147"/>
      <c r="AP2145" s="147"/>
      <c r="AQ2145" s="147"/>
      <c r="AR2145" s="147"/>
      <c r="AS2145" s="147"/>
      <c r="AT2145" s="147"/>
      <c r="AU2145" s="147"/>
      <c r="AV2145" s="147"/>
      <c r="AW2145" s="147"/>
      <c r="AX2145" s="147"/>
      <c r="AY2145" s="147"/>
      <c r="AZ2145" s="147"/>
      <c r="BA2145" s="147"/>
      <c r="BB2145" s="147"/>
      <c r="BC2145" s="147"/>
      <c r="BD2145" s="147"/>
      <c r="BE2145" s="147"/>
      <c r="BF2145" s="147"/>
      <c r="BG2145" s="147"/>
      <c r="BH2145" s="147"/>
    </row>
    <row r="2146" spans="1:60" outlineLevel="1" x14ac:dyDescent="0.25">
      <c r="A2146" s="154"/>
      <c r="B2146" s="155"/>
      <c r="C2146" s="192" t="s">
        <v>1719</v>
      </c>
      <c r="D2146" s="161"/>
      <c r="E2146" s="162">
        <v>26.6</v>
      </c>
      <c r="F2146" s="157"/>
      <c r="G2146" s="157"/>
      <c r="H2146" s="157"/>
      <c r="I2146" s="157"/>
      <c r="J2146" s="157"/>
      <c r="K2146" s="157"/>
      <c r="L2146" s="157"/>
      <c r="M2146" s="157"/>
      <c r="N2146" s="157"/>
      <c r="O2146" s="157"/>
      <c r="P2146" s="157"/>
      <c r="Q2146" s="157"/>
      <c r="R2146" s="157"/>
      <c r="S2146" s="157"/>
      <c r="T2146" s="157"/>
      <c r="U2146" s="157"/>
      <c r="V2146" s="157"/>
      <c r="W2146" s="157"/>
      <c r="X2146" s="157"/>
      <c r="Y2146" s="147"/>
      <c r="Z2146" s="147"/>
      <c r="AA2146" s="147"/>
      <c r="AB2146" s="147"/>
      <c r="AC2146" s="147"/>
      <c r="AD2146" s="147"/>
      <c r="AE2146" s="147"/>
      <c r="AF2146" s="147"/>
      <c r="AG2146" s="147" t="s">
        <v>199</v>
      </c>
      <c r="AH2146" s="147">
        <v>2</v>
      </c>
      <c r="AI2146" s="147"/>
      <c r="AJ2146" s="147"/>
      <c r="AK2146" s="147"/>
      <c r="AL2146" s="147"/>
      <c r="AM2146" s="147"/>
      <c r="AN2146" s="147"/>
      <c r="AO2146" s="147"/>
      <c r="AP2146" s="147"/>
      <c r="AQ2146" s="147"/>
      <c r="AR2146" s="147"/>
      <c r="AS2146" s="147"/>
      <c r="AT2146" s="147"/>
      <c r="AU2146" s="147"/>
      <c r="AV2146" s="147"/>
      <c r="AW2146" s="147"/>
      <c r="AX2146" s="147"/>
      <c r="AY2146" s="147"/>
      <c r="AZ2146" s="147"/>
      <c r="BA2146" s="147"/>
      <c r="BB2146" s="147"/>
      <c r="BC2146" s="147"/>
      <c r="BD2146" s="147"/>
      <c r="BE2146" s="147"/>
      <c r="BF2146" s="147"/>
      <c r="BG2146" s="147"/>
      <c r="BH2146" s="147"/>
    </row>
    <row r="2147" spans="1:60" outlineLevel="1" x14ac:dyDescent="0.25">
      <c r="A2147" s="154"/>
      <c r="B2147" s="155"/>
      <c r="C2147" s="192" t="s">
        <v>1720</v>
      </c>
      <c r="D2147" s="161"/>
      <c r="E2147" s="162">
        <v>7.6</v>
      </c>
      <c r="F2147" s="157"/>
      <c r="G2147" s="157"/>
      <c r="H2147" s="157"/>
      <c r="I2147" s="157"/>
      <c r="J2147" s="157"/>
      <c r="K2147" s="157"/>
      <c r="L2147" s="157"/>
      <c r="M2147" s="157"/>
      <c r="N2147" s="157"/>
      <c r="O2147" s="157"/>
      <c r="P2147" s="157"/>
      <c r="Q2147" s="157"/>
      <c r="R2147" s="157"/>
      <c r="S2147" s="157"/>
      <c r="T2147" s="157"/>
      <c r="U2147" s="157"/>
      <c r="V2147" s="157"/>
      <c r="W2147" s="157"/>
      <c r="X2147" s="157"/>
      <c r="Y2147" s="147"/>
      <c r="Z2147" s="147"/>
      <c r="AA2147" s="147"/>
      <c r="AB2147" s="147"/>
      <c r="AC2147" s="147"/>
      <c r="AD2147" s="147"/>
      <c r="AE2147" s="147"/>
      <c r="AF2147" s="147"/>
      <c r="AG2147" s="147" t="s">
        <v>199</v>
      </c>
      <c r="AH2147" s="147">
        <v>2</v>
      </c>
      <c r="AI2147" s="147"/>
      <c r="AJ2147" s="147"/>
      <c r="AK2147" s="147"/>
      <c r="AL2147" s="147"/>
      <c r="AM2147" s="147"/>
      <c r="AN2147" s="147"/>
      <c r="AO2147" s="147"/>
      <c r="AP2147" s="147"/>
      <c r="AQ2147" s="147"/>
      <c r="AR2147" s="147"/>
      <c r="AS2147" s="147"/>
      <c r="AT2147" s="147"/>
      <c r="AU2147" s="147"/>
      <c r="AV2147" s="147"/>
      <c r="AW2147" s="147"/>
      <c r="AX2147" s="147"/>
      <c r="AY2147" s="147"/>
      <c r="AZ2147" s="147"/>
      <c r="BA2147" s="147"/>
      <c r="BB2147" s="147"/>
      <c r="BC2147" s="147"/>
      <c r="BD2147" s="147"/>
      <c r="BE2147" s="147"/>
      <c r="BF2147" s="147"/>
      <c r="BG2147" s="147"/>
      <c r="BH2147" s="147"/>
    </row>
    <row r="2148" spans="1:60" outlineLevel="1" x14ac:dyDescent="0.25">
      <c r="A2148" s="154"/>
      <c r="B2148" s="155"/>
      <c r="C2148" s="192" t="s">
        <v>1721</v>
      </c>
      <c r="D2148" s="161"/>
      <c r="E2148" s="162">
        <v>2.7</v>
      </c>
      <c r="F2148" s="157"/>
      <c r="G2148" s="157"/>
      <c r="H2148" s="157"/>
      <c r="I2148" s="157"/>
      <c r="J2148" s="157"/>
      <c r="K2148" s="157"/>
      <c r="L2148" s="157"/>
      <c r="M2148" s="157"/>
      <c r="N2148" s="157"/>
      <c r="O2148" s="157"/>
      <c r="P2148" s="157"/>
      <c r="Q2148" s="157"/>
      <c r="R2148" s="157"/>
      <c r="S2148" s="157"/>
      <c r="T2148" s="157"/>
      <c r="U2148" s="157"/>
      <c r="V2148" s="157"/>
      <c r="W2148" s="157"/>
      <c r="X2148" s="157"/>
      <c r="Y2148" s="147"/>
      <c r="Z2148" s="147"/>
      <c r="AA2148" s="147"/>
      <c r="AB2148" s="147"/>
      <c r="AC2148" s="147"/>
      <c r="AD2148" s="147"/>
      <c r="AE2148" s="147"/>
      <c r="AF2148" s="147"/>
      <c r="AG2148" s="147" t="s">
        <v>199</v>
      </c>
      <c r="AH2148" s="147">
        <v>2</v>
      </c>
      <c r="AI2148" s="147"/>
      <c r="AJ2148" s="147"/>
      <c r="AK2148" s="147"/>
      <c r="AL2148" s="147"/>
      <c r="AM2148" s="147"/>
      <c r="AN2148" s="147"/>
      <c r="AO2148" s="147"/>
      <c r="AP2148" s="147"/>
      <c r="AQ2148" s="147"/>
      <c r="AR2148" s="147"/>
      <c r="AS2148" s="147"/>
      <c r="AT2148" s="147"/>
      <c r="AU2148" s="147"/>
      <c r="AV2148" s="147"/>
      <c r="AW2148" s="147"/>
      <c r="AX2148" s="147"/>
      <c r="AY2148" s="147"/>
      <c r="AZ2148" s="147"/>
      <c r="BA2148" s="147"/>
      <c r="BB2148" s="147"/>
      <c r="BC2148" s="147"/>
      <c r="BD2148" s="147"/>
      <c r="BE2148" s="147"/>
      <c r="BF2148" s="147"/>
      <c r="BG2148" s="147"/>
      <c r="BH2148" s="147"/>
    </row>
    <row r="2149" spans="1:60" outlineLevel="1" x14ac:dyDescent="0.25">
      <c r="A2149" s="154"/>
      <c r="B2149" s="155"/>
      <c r="C2149" s="192" t="s">
        <v>1722</v>
      </c>
      <c r="D2149" s="161"/>
      <c r="E2149" s="162">
        <v>8.64</v>
      </c>
      <c r="F2149" s="157"/>
      <c r="G2149" s="157"/>
      <c r="H2149" s="157"/>
      <c r="I2149" s="157"/>
      <c r="J2149" s="157"/>
      <c r="K2149" s="157"/>
      <c r="L2149" s="157"/>
      <c r="M2149" s="157"/>
      <c r="N2149" s="157"/>
      <c r="O2149" s="157"/>
      <c r="P2149" s="157"/>
      <c r="Q2149" s="157"/>
      <c r="R2149" s="157"/>
      <c r="S2149" s="157"/>
      <c r="T2149" s="157"/>
      <c r="U2149" s="157"/>
      <c r="V2149" s="157"/>
      <c r="W2149" s="157"/>
      <c r="X2149" s="157"/>
      <c r="Y2149" s="147"/>
      <c r="Z2149" s="147"/>
      <c r="AA2149" s="147"/>
      <c r="AB2149" s="147"/>
      <c r="AC2149" s="147"/>
      <c r="AD2149" s="147"/>
      <c r="AE2149" s="147"/>
      <c r="AF2149" s="147"/>
      <c r="AG2149" s="147" t="s">
        <v>199</v>
      </c>
      <c r="AH2149" s="147">
        <v>2</v>
      </c>
      <c r="AI2149" s="147"/>
      <c r="AJ2149" s="147"/>
      <c r="AK2149" s="147"/>
      <c r="AL2149" s="147"/>
      <c r="AM2149" s="147"/>
      <c r="AN2149" s="147"/>
      <c r="AO2149" s="147"/>
      <c r="AP2149" s="147"/>
      <c r="AQ2149" s="147"/>
      <c r="AR2149" s="147"/>
      <c r="AS2149" s="147"/>
      <c r="AT2149" s="147"/>
      <c r="AU2149" s="147"/>
      <c r="AV2149" s="147"/>
      <c r="AW2149" s="147"/>
      <c r="AX2149" s="147"/>
      <c r="AY2149" s="147"/>
      <c r="AZ2149" s="147"/>
      <c r="BA2149" s="147"/>
      <c r="BB2149" s="147"/>
      <c r="BC2149" s="147"/>
      <c r="BD2149" s="147"/>
      <c r="BE2149" s="147"/>
      <c r="BF2149" s="147"/>
      <c r="BG2149" s="147"/>
      <c r="BH2149" s="147"/>
    </row>
    <row r="2150" spans="1:60" outlineLevel="1" x14ac:dyDescent="0.25">
      <c r="A2150" s="154"/>
      <c r="B2150" s="155"/>
      <c r="C2150" s="193" t="s">
        <v>293</v>
      </c>
      <c r="D2150" s="163"/>
      <c r="E2150" s="164">
        <v>45.54</v>
      </c>
      <c r="F2150" s="157"/>
      <c r="G2150" s="157"/>
      <c r="H2150" s="157"/>
      <c r="I2150" s="157"/>
      <c r="J2150" s="157"/>
      <c r="K2150" s="157"/>
      <c r="L2150" s="157"/>
      <c r="M2150" s="157"/>
      <c r="N2150" s="157"/>
      <c r="O2150" s="157"/>
      <c r="P2150" s="157"/>
      <c r="Q2150" s="157"/>
      <c r="R2150" s="157"/>
      <c r="S2150" s="157"/>
      <c r="T2150" s="157"/>
      <c r="U2150" s="157"/>
      <c r="V2150" s="157"/>
      <c r="W2150" s="157"/>
      <c r="X2150" s="157"/>
      <c r="Y2150" s="147"/>
      <c r="Z2150" s="147"/>
      <c r="AA2150" s="147"/>
      <c r="AB2150" s="147"/>
      <c r="AC2150" s="147"/>
      <c r="AD2150" s="147"/>
      <c r="AE2150" s="147"/>
      <c r="AF2150" s="147"/>
      <c r="AG2150" s="147" t="s">
        <v>199</v>
      </c>
      <c r="AH2150" s="147">
        <v>3</v>
      </c>
      <c r="AI2150" s="147"/>
      <c r="AJ2150" s="147"/>
      <c r="AK2150" s="147"/>
      <c r="AL2150" s="147"/>
      <c r="AM2150" s="147"/>
      <c r="AN2150" s="147"/>
      <c r="AO2150" s="147"/>
      <c r="AP2150" s="147"/>
      <c r="AQ2150" s="147"/>
      <c r="AR2150" s="147"/>
      <c r="AS2150" s="147"/>
      <c r="AT2150" s="147"/>
      <c r="AU2150" s="147"/>
      <c r="AV2150" s="147"/>
      <c r="AW2150" s="147"/>
      <c r="AX2150" s="147"/>
      <c r="AY2150" s="147"/>
      <c r="AZ2150" s="147"/>
      <c r="BA2150" s="147"/>
      <c r="BB2150" s="147"/>
      <c r="BC2150" s="147"/>
      <c r="BD2150" s="147"/>
      <c r="BE2150" s="147"/>
      <c r="BF2150" s="147"/>
      <c r="BG2150" s="147"/>
      <c r="BH2150" s="147"/>
    </row>
    <row r="2151" spans="1:60" outlineLevel="1" x14ac:dyDescent="0.25">
      <c r="A2151" s="154"/>
      <c r="B2151" s="155"/>
      <c r="C2151" s="191" t="s">
        <v>294</v>
      </c>
      <c r="D2151" s="161"/>
      <c r="E2151" s="162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7"/>
      <c r="T2151" s="157"/>
      <c r="U2151" s="157"/>
      <c r="V2151" s="157"/>
      <c r="W2151" s="157"/>
      <c r="X2151" s="157"/>
      <c r="Y2151" s="147"/>
      <c r="Z2151" s="147"/>
      <c r="AA2151" s="147"/>
      <c r="AB2151" s="147"/>
      <c r="AC2151" s="147"/>
      <c r="AD2151" s="147"/>
      <c r="AE2151" s="147"/>
      <c r="AF2151" s="147"/>
      <c r="AG2151" s="147" t="s">
        <v>199</v>
      </c>
      <c r="AH2151" s="147"/>
      <c r="AI2151" s="147"/>
      <c r="AJ2151" s="147"/>
      <c r="AK2151" s="147"/>
      <c r="AL2151" s="147"/>
      <c r="AM2151" s="147"/>
      <c r="AN2151" s="147"/>
      <c r="AO2151" s="147"/>
      <c r="AP2151" s="147"/>
      <c r="AQ2151" s="147"/>
      <c r="AR2151" s="147"/>
      <c r="AS2151" s="147"/>
      <c r="AT2151" s="147"/>
      <c r="AU2151" s="147"/>
      <c r="AV2151" s="147"/>
      <c r="AW2151" s="147"/>
      <c r="AX2151" s="147"/>
      <c r="AY2151" s="147"/>
      <c r="AZ2151" s="147"/>
      <c r="BA2151" s="147"/>
      <c r="BB2151" s="147"/>
      <c r="BC2151" s="147"/>
      <c r="BD2151" s="147"/>
      <c r="BE2151" s="147"/>
      <c r="BF2151" s="147"/>
      <c r="BG2151" s="147"/>
      <c r="BH2151" s="147"/>
    </row>
    <row r="2152" spans="1:60" outlineLevel="1" x14ac:dyDescent="0.25">
      <c r="A2152" s="154"/>
      <c r="B2152" s="155"/>
      <c r="C2152" s="190" t="s">
        <v>1723</v>
      </c>
      <c r="D2152" s="159"/>
      <c r="E2152" s="160">
        <v>163.94399999999999</v>
      </c>
      <c r="F2152" s="157"/>
      <c r="G2152" s="157"/>
      <c r="H2152" s="157"/>
      <c r="I2152" s="157"/>
      <c r="J2152" s="157"/>
      <c r="K2152" s="157"/>
      <c r="L2152" s="157"/>
      <c r="M2152" s="157"/>
      <c r="N2152" s="157"/>
      <c r="O2152" s="157"/>
      <c r="P2152" s="157"/>
      <c r="Q2152" s="157"/>
      <c r="R2152" s="157"/>
      <c r="S2152" s="157"/>
      <c r="T2152" s="157"/>
      <c r="U2152" s="157"/>
      <c r="V2152" s="157"/>
      <c r="W2152" s="157"/>
      <c r="X2152" s="157"/>
      <c r="Y2152" s="147"/>
      <c r="Z2152" s="147"/>
      <c r="AA2152" s="147"/>
      <c r="AB2152" s="147"/>
      <c r="AC2152" s="147"/>
      <c r="AD2152" s="147"/>
      <c r="AE2152" s="147"/>
      <c r="AF2152" s="147"/>
      <c r="AG2152" s="147" t="s">
        <v>199</v>
      </c>
      <c r="AH2152" s="147">
        <v>0</v>
      </c>
      <c r="AI2152" s="147"/>
      <c r="AJ2152" s="147"/>
      <c r="AK2152" s="147"/>
      <c r="AL2152" s="147"/>
      <c r="AM2152" s="147"/>
      <c r="AN2152" s="147"/>
      <c r="AO2152" s="147"/>
      <c r="AP2152" s="147"/>
      <c r="AQ2152" s="147"/>
      <c r="AR2152" s="147"/>
      <c r="AS2152" s="147"/>
      <c r="AT2152" s="147"/>
      <c r="AU2152" s="147"/>
      <c r="AV2152" s="147"/>
      <c r="AW2152" s="147"/>
      <c r="AX2152" s="147"/>
      <c r="AY2152" s="147"/>
      <c r="AZ2152" s="147"/>
      <c r="BA2152" s="147"/>
      <c r="BB2152" s="147"/>
      <c r="BC2152" s="147"/>
      <c r="BD2152" s="147"/>
      <c r="BE2152" s="147"/>
      <c r="BF2152" s="147"/>
      <c r="BG2152" s="147"/>
      <c r="BH2152" s="147"/>
    </row>
    <row r="2153" spans="1:60" outlineLevel="1" x14ac:dyDescent="0.25">
      <c r="A2153" s="154">
        <v>369</v>
      </c>
      <c r="B2153" s="155" t="s">
        <v>1724</v>
      </c>
      <c r="C2153" s="196" t="s">
        <v>1725</v>
      </c>
      <c r="D2153" s="156" t="s">
        <v>0</v>
      </c>
      <c r="E2153" s="186"/>
      <c r="F2153" s="158"/>
      <c r="G2153" s="157">
        <f>ROUND(E2153*F2153,2)</f>
        <v>0</v>
      </c>
      <c r="H2153" s="158"/>
      <c r="I2153" s="157">
        <f>ROUND(E2153*H2153,2)</f>
        <v>0</v>
      </c>
      <c r="J2153" s="158"/>
      <c r="K2153" s="157">
        <f>ROUND(E2153*J2153,2)</f>
        <v>0</v>
      </c>
      <c r="L2153" s="157">
        <v>21</v>
      </c>
      <c r="M2153" s="157">
        <f>G2153*(1+L2153/100)</f>
        <v>0</v>
      </c>
      <c r="N2153" s="157">
        <v>0</v>
      </c>
      <c r="O2153" s="157">
        <f>ROUND(E2153*N2153,2)</f>
        <v>0</v>
      </c>
      <c r="P2153" s="157">
        <v>0</v>
      </c>
      <c r="Q2153" s="157">
        <f>ROUND(E2153*P2153,2)</f>
        <v>0</v>
      </c>
      <c r="R2153" s="157"/>
      <c r="S2153" s="157" t="s">
        <v>195</v>
      </c>
      <c r="T2153" s="157" t="s">
        <v>195</v>
      </c>
      <c r="U2153" s="157">
        <v>0</v>
      </c>
      <c r="V2153" s="157">
        <f>ROUND(E2153*U2153,2)</f>
        <v>0</v>
      </c>
      <c r="W2153" s="157"/>
      <c r="X2153" s="157" t="s">
        <v>1170</v>
      </c>
      <c r="Y2153" s="147"/>
      <c r="Z2153" s="147"/>
      <c r="AA2153" s="147"/>
      <c r="AB2153" s="147"/>
      <c r="AC2153" s="147"/>
      <c r="AD2153" s="147"/>
      <c r="AE2153" s="147"/>
      <c r="AF2153" s="147"/>
      <c r="AG2153" s="147" t="s">
        <v>1171</v>
      </c>
      <c r="AH2153" s="147"/>
      <c r="AI2153" s="147"/>
      <c r="AJ2153" s="147"/>
      <c r="AK2153" s="147"/>
      <c r="AL2153" s="147"/>
      <c r="AM2153" s="147"/>
      <c r="AN2153" s="147"/>
      <c r="AO2153" s="147"/>
      <c r="AP2153" s="147"/>
      <c r="AQ2153" s="147"/>
      <c r="AR2153" s="147"/>
      <c r="AS2153" s="147"/>
      <c r="AT2153" s="147"/>
      <c r="AU2153" s="147"/>
      <c r="AV2153" s="147"/>
      <c r="AW2153" s="147"/>
      <c r="AX2153" s="147"/>
      <c r="AY2153" s="147"/>
      <c r="AZ2153" s="147"/>
      <c r="BA2153" s="147"/>
      <c r="BB2153" s="147"/>
      <c r="BC2153" s="147"/>
      <c r="BD2153" s="147"/>
      <c r="BE2153" s="147"/>
      <c r="BF2153" s="147"/>
      <c r="BG2153" s="147"/>
      <c r="BH2153" s="147"/>
    </row>
    <row r="2154" spans="1:60" x14ac:dyDescent="0.25">
      <c r="A2154" s="168" t="s">
        <v>190</v>
      </c>
      <c r="B2154" s="169" t="s">
        <v>126</v>
      </c>
      <c r="C2154" s="188" t="s">
        <v>127</v>
      </c>
      <c r="D2154" s="170"/>
      <c r="E2154" s="171"/>
      <c r="F2154" s="172"/>
      <c r="G2154" s="173">
        <f>SUMIF(AG2155:AG2159,"&lt;&gt;NOR",G2155:G2159)</f>
        <v>0</v>
      </c>
      <c r="H2154" s="167"/>
      <c r="I2154" s="167">
        <f>SUM(I2155:I2159)</f>
        <v>0</v>
      </c>
      <c r="J2154" s="167"/>
      <c r="K2154" s="167">
        <f>SUM(K2155:K2159)</f>
        <v>0</v>
      </c>
      <c r="L2154" s="167"/>
      <c r="M2154" s="167">
        <f>SUM(M2155:M2159)</f>
        <v>0</v>
      </c>
      <c r="N2154" s="167"/>
      <c r="O2154" s="167">
        <f>SUM(O2155:O2159)</f>
        <v>0.01</v>
      </c>
      <c r="P2154" s="167"/>
      <c r="Q2154" s="167">
        <f>SUM(Q2155:Q2159)</f>
        <v>0</v>
      </c>
      <c r="R2154" s="167"/>
      <c r="S2154" s="167"/>
      <c r="T2154" s="167"/>
      <c r="U2154" s="167"/>
      <c r="V2154" s="167">
        <f>SUM(V2155:V2159)</f>
        <v>0.76</v>
      </c>
      <c r="W2154" s="167"/>
      <c r="X2154" s="167"/>
      <c r="AG2154" t="s">
        <v>191</v>
      </c>
    </row>
    <row r="2155" spans="1:60" outlineLevel="1" x14ac:dyDescent="0.25">
      <c r="A2155" s="174">
        <v>370</v>
      </c>
      <c r="B2155" s="175" t="s">
        <v>1726</v>
      </c>
      <c r="C2155" s="189" t="s">
        <v>1727</v>
      </c>
      <c r="D2155" s="176" t="s">
        <v>194</v>
      </c>
      <c r="E2155" s="177">
        <v>0.72</v>
      </c>
      <c r="F2155" s="178"/>
      <c r="G2155" s="179">
        <f>ROUND(E2155*F2155,2)</f>
        <v>0</v>
      </c>
      <c r="H2155" s="158"/>
      <c r="I2155" s="157">
        <f>ROUND(E2155*H2155,2)</f>
        <v>0</v>
      </c>
      <c r="J2155" s="158"/>
      <c r="K2155" s="157">
        <f>ROUND(E2155*J2155,2)</f>
        <v>0</v>
      </c>
      <c r="L2155" s="157">
        <v>21</v>
      </c>
      <c r="M2155" s="157">
        <f>G2155*(1+L2155/100)</f>
        <v>0</v>
      </c>
      <c r="N2155" s="157">
        <v>1.7999999999999999E-2</v>
      </c>
      <c r="O2155" s="157">
        <f>ROUND(E2155*N2155,2)</f>
        <v>0.01</v>
      </c>
      <c r="P2155" s="157">
        <v>0</v>
      </c>
      <c r="Q2155" s="157">
        <f>ROUND(E2155*P2155,2)</f>
        <v>0</v>
      </c>
      <c r="R2155" s="157"/>
      <c r="S2155" s="157" t="s">
        <v>195</v>
      </c>
      <c r="T2155" s="157" t="s">
        <v>195</v>
      </c>
      <c r="U2155" s="157">
        <v>0.05</v>
      </c>
      <c r="V2155" s="157">
        <f>ROUND(E2155*U2155,2)</f>
        <v>0.04</v>
      </c>
      <c r="W2155" s="157"/>
      <c r="X2155" s="157" t="s">
        <v>196</v>
      </c>
      <c r="Y2155" s="147"/>
      <c r="Z2155" s="147"/>
      <c r="AA2155" s="147"/>
      <c r="AB2155" s="147"/>
      <c r="AC2155" s="147"/>
      <c r="AD2155" s="147"/>
      <c r="AE2155" s="147"/>
      <c r="AF2155" s="147"/>
      <c r="AG2155" s="147" t="s">
        <v>197</v>
      </c>
      <c r="AH2155" s="147"/>
      <c r="AI2155" s="147"/>
      <c r="AJ2155" s="147"/>
      <c r="AK2155" s="147"/>
      <c r="AL2155" s="147"/>
      <c r="AM2155" s="147"/>
      <c r="AN2155" s="147"/>
      <c r="AO2155" s="147"/>
      <c r="AP2155" s="147"/>
      <c r="AQ2155" s="147"/>
      <c r="AR2155" s="147"/>
      <c r="AS2155" s="147"/>
      <c r="AT2155" s="147"/>
      <c r="AU2155" s="147"/>
      <c r="AV2155" s="147"/>
      <c r="AW2155" s="147"/>
      <c r="AX2155" s="147"/>
      <c r="AY2155" s="147"/>
      <c r="AZ2155" s="147"/>
      <c r="BA2155" s="147"/>
      <c r="BB2155" s="147"/>
      <c r="BC2155" s="147"/>
      <c r="BD2155" s="147"/>
      <c r="BE2155" s="147"/>
      <c r="BF2155" s="147"/>
      <c r="BG2155" s="147"/>
      <c r="BH2155" s="147"/>
    </row>
    <row r="2156" spans="1:60" outlineLevel="1" x14ac:dyDescent="0.25">
      <c r="A2156" s="154"/>
      <c r="B2156" s="155"/>
      <c r="C2156" s="190" t="s">
        <v>1728</v>
      </c>
      <c r="D2156" s="159"/>
      <c r="E2156" s="160">
        <v>0.72</v>
      </c>
      <c r="F2156" s="157"/>
      <c r="G2156" s="157"/>
      <c r="H2156" s="157"/>
      <c r="I2156" s="157"/>
      <c r="J2156" s="157"/>
      <c r="K2156" s="157"/>
      <c r="L2156" s="157"/>
      <c r="M2156" s="157"/>
      <c r="N2156" s="157"/>
      <c r="O2156" s="157"/>
      <c r="P2156" s="157"/>
      <c r="Q2156" s="157"/>
      <c r="R2156" s="157"/>
      <c r="S2156" s="157"/>
      <c r="T2156" s="157"/>
      <c r="U2156" s="157"/>
      <c r="V2156" s="157"/>
      <c r="W2156" s="157"/>
      <c r="X2156" s="157"/>
      <c r="Y2156" s="147"/>
      <c r="Z2156" s="147"/>
      <c r="AA2156" s="147"/>
      <c r="AB2156" s="147"/>
      <c r="AC2156" s="147"/>
      <c r="AD2156" s="147"/>
      <c r="AE2156" s="147"/>
      <c r="AF2156" s="147"/>
      <c r="AG2156" s="147" t="s">
        <v>199</v>
      </c>
      <c r="AH2156" s="147">
        <v>0</v>
      </c>
      <c r="AI2156" s="147"/>
      <c r="AJ2156" s="147"/>
      <c r="AK2156" s="147"/>
      <c r="AL2156" s="147"/>
      <c r="AM2156" s="147"/>
      <c r="AN2156" s="147"/>
      <c r="AO2156" s="147"/>
      <c r="AP2156" s="147"/>
      <c r="AQ2156" s="147"/>
      <c r="AR2156" s="147"/>
      <c r="AS2156" s="147"/>
      <c r="AT2156" s="147"/>
      <c r="AU2156" s="147"/>
      <c r="AV2156" s="147"/>
      <c r="AW2156" s="147"/>
      <c r="AX2156" s="147"/>
      <c r="AY2156" s="147"/>
      <c r="AZ2156" s="147"/>
      <c r="BA2156" s="147"/>
      <c r="BB2156" s="147"/>
      <c r="BC2156" s="147"/>
      <c r="BD2156" s="147"/>
      <c r="BE2156" s="147"/>
      <c r="BF2156" s="147"/>
      <c r="BG2156" s="147"/>
      <c r="BH2156" s="147"/>
    </row>
    <row r="2157" spans="1:60" outlineLevel="1" x14ac:dyDescent="0.25">
      <c r="A2157" s="174">
        <v>371</v>
      </c>
      <c r="B2157" s="175" t="s">
        <v>1729</v>
      </c>
      <c r="C2157" s="189" t="s">
        <v>1730</v>
      </c>
      <c r="D2157" s="176" t="s">
        <v>1731</v>
      </c>
      <c r="E2157" s="177">
        <v>3.6</v>
      </c>
      <c r="F2157" s="178"/>
      <c r="G2157" s="179">
        <f>ROUND(E2157*F2157,2)</f>
        <v>0</v>
      </c>
      <c r="H2157" s="158"/>
      <c r="I2157" s="157">
        <f>ROUND(E2157*H2157,2)</f>
        <v>0</v>
      </c>
      <c r="J2157" s="158"/>
      <c r="K2157" s="157">
        <f>ROUND(E2157*J2157,2)</f>
        <v>0</v>
      </c>
      <c r="L2157" s="157">
        <v>21</v>
      </c>
      <c r="M2157" s="157">
        <f>G2157*(1+L2157/100)</f>
        <v>0</v>
      </c>
      <c r="N2157" s="157">
        <v>3.6999999999999999E-4</v>
      </c>
      <c r="O2157" s="157">
        <f>ROUND(E2157*N2157,2)</f>
        <v>0</v>
      </c>
      <c r="P2157" s="157">
        <v>0</v>
      </c>
      <c r="Q2157" s="157">
        <f>ROUND(E2157*P2157,2)</f>
        <v>0</v>
      </c>
      <c r="R2157" s="157"/>
      <c r="S2157" s="157" t="s">
        <v>195</v>
      </c>
      <c r="T2157" s="157" t="s">
        <v>195</v>
      </c>
      <c r="U2157" s="157">
        <v>0.2</v>
      </c>
      <c r="V2157" s="157">
        <f>ROUND(E2157*U2157,2)</f>
        <v>0.72</v>
      </c>
      <c r="W2157" s="157"/>
      <c r="X2157" s="157" t="s">
        <v>196</v>
      </c>
      <c r="Y2157" s="147"/>
      <c r="Z2157" s="147"/>
      <c r="AA2157" s="147"/>
      <c r="AB2157" s="147"/>
      <c r="AC2157" s="147"/>
      <c r="AD2157" s="147"/>
      <c r="AE2157" s="147"/>
      <c r="AF2157" s="147"/>
      <c r="AG2157" s="147" t="s">
        <v>197</v>
      </c>
      <c r="AH2157" s="147"/>
      <c r="AI2157" s="147"/>
      <c r="AJ2157" s="147"/>
      <c r="AK2157" s="147"/>
      <c r="AL2157" s="147"/>
      <c r="AM2157" s="147"/>
      <c r="AN2157" s="147"/>
      <c r="AO2157" s="147"/>
      <c r="AP2157" s="147"/>
      <c r="AQ2157" s="147"/>
      <c r="AR2157" s="147"/>
      <c r="AS2157" s="147"/>
      <c r="AT2157" s="147"/>
      <c r="AU2157" s="147"/>
      <c r="AV2157" s="147"/>
      <c r="AW2157" s="147"/>
      <c r="AX2157" s="147"/>
      <c r="AY2157" s="147"/>
      <c r="AZ2157" s="147"/>
      <c r="BA2157" s="147"/>
      <c r="BB2157" s="147"/>
      <c r="BC2157" s="147"/>
      <c r="BD2157" s="147"/>
      <c r="BE2157" s="147"/>
      <c r="BF2157" s="147"/>
      <c r="BG2157" s="147"/>
      <c r="BH2157" s="147"/>
    </row>
    <row r="2158" spans="1:60" outlineLevel="1" x14ac:dyDescent="0.25">
      <c r="A2158" s="154"/>
      <c r="B2158" s="155"/>
      <c r="C2158" s="190" t="s">
        <v>1732</v>
      </c>
      <c r="D2158" s="159"/>
      <c r="E2158" s="160">
        <v>3.6</v>
      </c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7"/>
      <c r="T2158" s="157"/>
      <c r="U2158" s="157"/>
      <c r="V2158" s="157"/>
      <c r="W2158" s="157"/>
      <c r="X2158" s="157"/>
      <c r="Y2158" s="147"/>
      <c r="Z2158" s="147"/>
      <c r="AA2158" s="147"/>
      <c r="AB2158" s="147"/>
      <c r="AC2158" s="147"/>
      <c r="AD2158" s="147"/>
      <c r="AE2158" s="147"/>
      <c r="AF2158" s="147"/>
      <c r="AG2158" s="147" t="s">
        <v>199</v>
      </c>
      <c r="AH2158" s="147">
        <v>0</v>
      </c>
      <c r="AI2158" s="147"/>
      <c r="AJ2158" s="147"/>
      <c r="AK2158" s="147"/>
      <c r="AL2158" s="147"/>
      <c r="AM2158" s="147"/>
      <c r="AN2158" s="147"/>
      <c r="AO2158" s="147"/>
      <c r="AP2158" s="147"/>
      <c r="AQ2158" s="147"/>
      <c r="AR2158" s="147"/>
      <c r="AS2158" s="147"/>
      <c r="AT2158" s="147"/>
      <c r="AU2158" s="147"/>
      <c r="AV2158" s="147"/>
      <c r="AW2158" s="147"/>
      <c r="AX2158" s="147"/>
      <c r="AY2158" s="147"/>
      <c r="AZ2158" s="147"/>
      <c r="BA2158" s="147"/>
      <c r="BB2158" s="147"/>
      <c r="BC2158" s="147"/>
      <c r="BD2158" s="147"/>
      <c r="BE2158" s="147"/>
      <c r="BF2158" s="147"/>
      <c r="BG2158" s="147"/>
      <c r="BH2158" s="147"/>
    </row>
    <row r="2159" spans="1:60" outlineLevel="1" x14ac:dyDescent="0.25">
      <c r="A2159" s="154">
        <v>372</v>
      </c>
      <c r="B2159" s="155" t="s">
        <v>1733</v>
      </c>
      <c r="C2159" s="196" t="s">
        <v>1734</v>
      </c>
      <c r="D2159" s="156" t="s">
        <v>0</v>
      </c>
      <c r="E2159" s="186"/>
      <c r="F2159" s="158"/>
      <c r="G2159" s="157">
        <f>ROUND(E2159*F2159,2)</f>
        <v>0</v>
      </c>
      <c r="H2159" s="158"/>
      <c r="I2159" s="157">
        <f>ROUND(E2159*H2159,2)</f>
        <v>0</v>
      </c>
      <c r="J2159" s="158"/>
      <c r="K2159" s="157">
        <f>ROUND(E2159*J2159,2)</f>
        <v>0</v>
      </c>
      <c r="L2159" s="157">
        <v>21</v>
      </c>
      <c r="M2159" s="157">
        <f>G2159*(1+L2159/100)</f>
        <v>0</v>
      </c>
      <c r="N2159" s="157">
        <v>0</v>
      </c>
      <c r="O2159" s="157">
        <f>ROUND(E2159*N2159,2)</f>
        <v>0</v>
      </c>
      <c r="P2159" s="157">
        <v>0</v>
      </c>
      <c r="Q2159" s="157">
        <f>ROUND(E2159*P2159,2)</f>
        <v>0</v>
      </c>
      <c r="R2159" s="157"/>
      <c r="S2159" s="157" t="s">
        <v>195</v>
      </c>
      <c r="T2159" s="157" t="s">
        <v>195</v>
      </c>
      <c r="U2159" s="157">
        <v>0</v>
      </c>
      <c r="V2159" s="157">
        <f>ROUND(E2159*U2159,2)</f>
        <v>0</v>
      </c>
      <c r="W2159" s="157"/>
      <c r="X2159" s="157" t="s">
        <v>1170</v>
      </c>
      <c r="Y2159" s="147"/>
      <c r="Z2159" s="147"/>
      <c r="AA2159" s="147"/>
      <c r="AB2159" s="147"/>
      <c r="AC2159" s="147"/>
      <c r="AD2159" s="147"/>
      <c r="AE2159" s="147"/>
      <c r="AF2159" s="147"/>
      <c r="AG2159" s="147" t="s">
        <v>1171</v>
      </c>
      <c r="AH2159" s="147"/>
      <c r="AI2159" s="147"/>
      <c r="AJ2159" s="147"/>
      <c r="AK2159" s="147"/>
      <c r="AL2159" s="147"/>
      <c r="AM2159" s="147"/>
      <c r="AN2159" s="147"/>
      <c r="AO2159" s="147"/>
      <c r="AP2159" s="147"/>
      <c r="AQ2159" s="147"/>
      <c r="AR2159" s="147"/>
      <c r="AS2159" s="147"/>
      <c r="AT2159" s="147"/>
      <c r="AU2159" s="147"/>
      <c r="AV2159" s="147"/>
      <c r="AW2159" s="147"/>
      <c r="AX2159" s="147"/>
      <c r="AY2159" s="147"/>
      <c r="AZ2159" s="147"/>
      <c r="BA2159" s="147"/>
      <c r="BB2159" s="147"/>
      <c r="BC2159" s="147"/>
      <c r="BD2159" s="147"/>
      <c r="BE2159" s="147"/>
      <c r="BF2159" s="147"/>
      <c r="BG2159" s="147"/>
      <c r="BH2159" s="147"/>
    </row>
    <row r="2160" spans="1:60" x14ac:dyDescent="0.25">
      <c r="A2160" s="168" t="s">
        <v>190</v>
      </c>
      <c r="B2160" s="169" t="s">
        <v>128</v>
      </c>
      <c r="C2160" s="188" t="s">
        <v>129</v>
      </c>
      <c r="D2160" s="170"/>
      <c r="E2160" s="171"/>
      <c r="F2160" s="172"/>
      <c r="G2160" s="173">
        <f>SUMIF(AG2161:AG2213,"&lt;&gt;NOR",G2161:G2213)</f>
        <v>0</v>
      </c>
      <c r="H2160" s="167"/>
      <c r="I2160" s="167">
        <f>SUM(I2161:I2213)</f>
        <v>0</v>
      </c>
      <c r="J2160" s="167"/>
      <c r="K2160" s="167">
        <f>SUM(K2161:K2213)</f>
        <v>0</v>
      </c>
      <c r="L2160" s="167"/>
      <c r="M2160" s="167">
        <f>SUM(M2161:M2213)</f>
        <v>0</v>
      </c>
      <c r="N2160" s="167"/>
      <c r="O2160" s="167">
        <f>SUM(O2161:O2213)</f>
        <v>1.7400000000000002</v>
      </c>
      <c r="P2160" s="167"/>
      <c r="Q2160" s="167">
        <f>SUM(Q2161:Q2213)</f>
        <v>0</v>
      </c>
      <c r="R2160" s="167"/>
      <c r="S2160" s="167"/>
      <c r="T2160" s="167"/>
      <c r="U2160" s="167"/>
      <c r="V2160" s="167">
        <f>SUM(V2161:V2213)</f>
        <v>115.64999999999999</v>
      </c>
      <c r="W2160" s="167"/>
      <c r="X2160" s="167"/>
      <c r="AG2160" t="s">
        <v>191</v>
      </c>
    </row>
    <row r="2161" spans="1:60" outlineLevel="1" x14ac:dyDescent="0.25">
      <c r="A2161" s="174">
        <v>373</v>
      </c>
      <c r="B2161" s="175" t="s">
        <v>1735</v>
      </c>
      <c r="C2161" s="189" t="s">
        <v>1736</v>
      </c>
      <c r="D2161" s="176" t="s">
        <v>194</v>
      </c>
      <c r="E2161" s="177">
        <v>187.749</v>
      </c>
      <c r="F2161" s="178"/>
      <c r="G2161" s="179">
        <f>ROUND(E2161*F2161,2)</f>
        <v>0</v>
      </c>
      <c r="H2161" s="158"/>
      <c r="I2161" s="157">
        <f>ROUND(E2161*H2161,2)</f>
        <v>0</v>
      </c>
      <c r="J2161" s="158"/>
      <c r="K2161" s="157">
        <f>ROUND(E2161*J2161,2)</f>
        <v>0</v>
      </c>
      <c r="L2161" s="157">
        <v>21</v>
      </c>
      <c r="M2161" s="157">
        <f>G2161*(1+L2161/100)</f>
        <v>0</v>
      </c>
      <c r="N2161" s="157">
        <v>0</v>
      </c>
      <c r="O2161" s="157">
        <f>ROUND(E2161*N2161,2)</f>
        <v>0</v>
      </c>
      <c r="P2161" s="157">
        <v>0</v>
      </c>
      <c r="Q2161" s="157">
        <f>ROUND(E2161*P2161,2)</f>
        <v>0</v>
      </c>
      <c r="R2161" s="157"/>
      <c r="S2161" s="157" t="s">
        <v>195</v>
      </c>
      <c r="T2161" s="157" t="s">
        <v>195</v>
      </c>
      <c r="U2161" s="157">
        <v>1.6E-2</v>
      </c>
      <c r="V2161" s="157">
        <f>ROUND(E2161*U2161,2)</f>
        <v>3</v>
      </c>
      <c r="W2161" s="157"/>
      <c r="X2161" s="157" t="s">
        <v>196</v>
      </c>
      <c r="Y2161" s="147"/>
      <c r="Z2161" s="147"/>
      <c r="AA2161" s="147"/>
      <c r="AB2161" s="147"/>
      <c r="AC2161" s="147"/>
      <c r="AD2161" s="147"/>
      <c r="AE2161" s="147"/>
      <c r="AF2161" s="147"/>
      <c r="AG2161" s="147" t="s">
        <v>197</v>
      </c>
      <c r="AH2161" s="147"/>
      <c r="AI2161" s="147"/>
      <c r="AJ2161" s="147"/>
      <c r="AK2161" s="147"/>
      <c r="AL2161" s="147"/>
      <c r="AM2161" s="147"/>
      <c r="AN2161" s="147"/>
      <c r="AO2161" s="147"/>
      <c r="AP2161" s="147"/>
      <c r="AQ2161" s="147"/>
      <c r="AR2161" s="147"/>
      <c r="AS2161" s="147"/>
      <c r="AT2161" s="147"/>
      <c r="AU2161" s="147"/>
      <c r="AV2161" s="147"/>
      <c r="AW2161" s="147"/>
      <c r="AX2161" s="147"/>
      <c r="AY2161" s="147"/>
      <c r="AZ2161" s="147"/>
      <c r="BA2161" s="147"/>
      <c r="BB2161" s="147"/>
      <c r="BC2161" s="147"/>
      <c r="BD2161" s="147"/>
      <c r="BE2161" s="147"/>
      <c r="BF2161" s="147"/>
      <c r="BG2161" s="147"/>
      <c r="BH2161" s="147"/>
    </row>
    <row r="2162" spans="1:60" outlineLevel="1" x14ac:dyDescent="0.25">
      <c r="A2162" s="154"/>
      <c r="B2162" s="155"/>
      <c r="C2162" s="190" t="s">
        <v>1737</v>
      </c>
      <c r="D2162" s="159"/>
      <c r="E2162" s="160">
        <v>7.59</v>
      </c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7"/>
      <c r="T2162" s="157"/>
      <c r="U2162" s="157"/>
      <c r="V2162" s="157"/>
      <c r="W2162" s="157"/>
      <c r="X2162" s="157"/>
      <c r="Y2162" s="147"/>
      <c r="Z2162" s="147"/>
      <c r="AA2162" s="147"/>
      <c r="AB2162" s="147"/>
      <c r="AC2162" s="147"/>
      <c r="AD2162" s="147"/>
      <c r="AE2162" s="147"/>
      <c r="AF2162" s="147"/>
      <c r="AG2162" s="147" t="s">
        <v>199</v>
      </c>
      <c r="AH2162" s="147">
        <v>5</v>
      </c>
      <c r="AI2162" s="147"/>
      <c r="AJ2162" s="147"/>
      <c r="AK2162" s="147"/>
      <c r="AL2162" s="147"/>
      <c r="AM2162" s="147"/>
      <c r="AN2162" s="147"/>
      <c r="AO2162" s="147"/>
      <c r="AP2162" s="147"/>
      <c r="AQ2162" s="147"/>
      <c r="AR2162" s="147"/>
      <c r="AS2162" s="147"/>
      <c r="AT2162" s="147"/>
      <c r="AU2162" s="147"/>
      <c r="AV2162" s="147"/>
      <c r="AW2162" s="147"/>
      <c r="AX2162" s="147"/>
      <c r="AY2162" s="147"/>
      <c r="AZ2162" s="147"/>
      <c r="BA2162" s="147"/>
      <c r="BB2162" s="147"/>
      <c r="BC2162" s="147"/>
      <c r="BD2162" s="147"/>
      <c r="BE2162" s="147"/>
      <c r="BF2162" s="147"/>
      <c r="BG2162" s="147"/>
      <c r="BH2162" s="147"/>
    </row>
    <row r="2163" spans="1:60" outlineLevel="1" x14ac:dyDescent="0.25">
      <c r="A2163" s="154"/>
      <c r="B2163" s="155"/>
      <c r="C2163" s="190" t="s">
        <v>1738</v>
      </c>
      <c r="D2163" s="159"/>
      <c r="E2163" s="160">
        <v>52.823999999999998</v>
      </c>
      <c r="F2163" s="157"/>
      <c r="G2163" s="157"/>
      <c r="H2163" s="157"/>
      <c r="I2163" s="157"/>
      <c r="J2163" s="157"/>
      <c r="K2163" s="157"/>
      <c r="L2163" s="157"/>
      <c r="M2163" s="157"/>
      <c r="N2163" s="157"/>
      <c r="O2163" s="157"/>
      <c r="P2163" s="157"/>
      <c r="Q2163" s="157"/>
      <c r="R2163" s="157"/>
      <c r="S2163" s="157"/>
      <c r="T2163" s="157"/>
      <c r="U2163" s="157"/>
      <c r="V2163" s="157"/>
      <c r="W2163" s="157"/>
      <c r="X2163" s="157"/>
      <c r="Y2163" s="147"/>
      <c r="Z2163" s="147"/>
      <c r="AA2163" s="147"/>
      <c r="AB2163" s="147"/>
      <c r="AC2163" s="147"/>
      <c r="AD2163" s="147"/>
      <c r="AE2163" s="147"/>
      <c r="AF2163" s="147"/>
      <c r="AG2163" s="147" t="s">
        <v>199</v>
      </c>
      <c r="AH2163" s="147">
        <v>5</v>
      </c>
      <c r="AI2163" s="147"/>
      <c r="AJ2163" s="147"/>
      <c r="AK2163" s="147"/>
      <c r="AL2163" s="147"/>
      <c r="AM2163" s="147"/>
      <c r="AN2163" s="147"/>
      <c r="AO2163" s="147"/>
      <c r="AP2163" s="147"/>
      <c r="AQ2163" s="147"/>
      <c r="AR2163" s="147"/>
      <c r="AS2163" s="147"/>
      <c r="AT2163" s="147"/>
      <c r="AU2163" s="147"/>
      <c r="AV2163" s="147"/>
      <c r="AW2163" s="147"/>
      <c r="AX2163" s="147"/>
      <c r="AY2163" s="147"/>
      <c r="AZ2163" s="147"/>
      <c r="BA2163" s="147"/>
      <c r="BB2163" s="147"/>
      <c r="BC2163" s="147"/>
      <c r="BD2163" s="147"/>
      <c r="BE2163" s="147"/>
      <c r="BF2163" s="147"/>
      <c r="BG2163" s="147"/>
      <c r="BH2163" s="147"/>
    </row>
    <row r="2164" spans="1:60" outlineLevel="1" x14ac:dyDescent="0.25">
      <c r="A2164" s="154"/>
      <c r="B2164" s="155"/>
      <c r="C2164" s="190" t="s">
        <v>1739</v>
      </c>
      <c r="D2164" s="159"/>
      <c r="E2164" s="160">
        <v>127.33499999999999</v>
      </c>
      <c r="F2164" s="157"/>
      <c r="G2164" s="157"/>
      <c r="H2164" s="157"/>
      <c r="I2164" s="157"/>
      <c r="J2164" s="157"/>
      <c r="K2164" s="157"/>
      <c r="L2164" s="157"/>
      <c r="M2164" s="157"/>
      <c r="N2164" s="157"/>
      <c r="O2164" s="157"/>
      <c r="P2164" s="157"/>
      <c r="Q2164" s="157"/>
      <c r="R2164" s="157"/>
      <c r="S2164" s="157"/>
      <c r="T2164" s="157"/>
      <c r="U2164" s="157"/>
      <c r="V2164" s="157"/>
      <c r="W2164" s="157"/>
      <c r="X2164" s="157"/>
      <c r="Y2164" s="147"/>
      <c r="Z2164" s="147"/>
      <c r="AA2164" s="147"/>
      <c r="AB2164" s="147"/>
      <c r="AC2164" s="147"/>
      <c r="AD2164" s="147"/>
      <c r="AE2164" s="147"/>
      <c r="AF2164" s="147"/>
      <c r="AG2164" s="147" t="s">
        <v>199</v>
      </c>
      <c r="AH2164" s="147">
        <v>5</v>
      </c>
      <c r="AI2164" s="147"/>
      <c r="AJ2164" s="147"/>
      <c r="AK2164" s="147"/>
      <c r="AL2164" s="147"/>
      <c r="AM2164" s="147"/>
      <c r="AN2164" s="147"/>
      <c r="AO2164" s="147"/>
      <c r="AP2164" s="147"/>
      <c r="AQ2164" s="147"/>
      <c r="AR2164" s="147"/>
      <c r="AS2164" s="147"/>
      <c r="AT2164" s="147"/>
      <c r="AU2164" s="147"/>
      <c r="AV2164" s="147"/>
      <c r="AW2164" s="147"/>
      <c r="AX2164" s="147"/>
      <c r="AY2164" s="147"/>
      <c r="AZ2164" s="147"/>
      <c r="BA2164" s="147"/>
      <c r="BB2164" s="147"/>
      <c r="BC2164" s="147"/>
      <c r="BD2164" s="147"/>
      <c r="BE2164" s="147"/>
      <c r="BF2164" s="147"/>
      <c r="BG2164" s="147"/>
      <c r="BH2164" s="147"/>
    </row>
    <row r="2165" spans="1:60" outlineLevel="1" x14ac:dyDescent="0.25">
      <c r="A2165" s="174">
        <v>374</v>
      </c>
      <c r="B2165" s="175" t="s">
        <v>1740</v>
      </c>
      <c r="C2165" s="189" t="s">
        <v>1741</v>
      </c>
      <c r="D2165" s="176" t="s">
        <v>194</v>
      </c>
      <c r="E2165" s="177">
        <v>7.59</v>
      </c>
      <c r="F2165" s="178"/>
      <c r="G2165" s="179">
        <f>ROUND(E2165*F2165,2)</f>
        <v>0</v>
      </c>
      <c r="H2165" s="158"/>
      <c r="I2165" s="157">
        <f>ROUND(E2165*H2165,2)</f>
        <v>0</v>
      </c>
      <c r="J2165" s="158"/>
      <c r="K2165" s="157">
        <f>ROUND(E2165*J2165,2)</f>
        <v>0</v>
      </c>
      <c r="L2165" s="157">
        <v>21</v>
      </c>
      <c r="M2165" s="157">
        <f>G2165*(1+L2165/100)</f>
        <v>0</v>
      </c>
      <c r="N2165" s="157">
        <v>4.6100000000000004E-3</v>
      </c>
      <c r="O2165" s="157">
        <f>ROUND(E2165*N2165,2)</f>
        <v>0.03</v>
      </c>
      <c r="P2165" s="157">
        <v>0</v>
      </c>
      <c r="Q2165" s="157">
        <f>ROUND(E2165*P2165,2)</f>
        <v>0</v>
      </c>
      <c r="R2165" s="157"/>
      <c r="S2165" s="157" t="s">
        <v>195</v>
      </c>
      <c r="T2165" s="157" t="s">
        <v>195</v>
      </c>
      <c r="U2165" s="157">
        <v>0.4</v>
      </c>
      <c r="V2165" s="157">
        <f>ROUND(E2165*U2165,2)</f>
        <v>3.04</v>
      </c>
      <c r="W2165" s="157"/>
      <c r="X2165" s="157" t="s">
        <v>196</v>
      </c>
      <c r="Y2165" s="147"/>
      <c r="Z2165" s="147"/>
      <c r="AA2165" s="147"/>
      <c r="AB2165" s="147"/>
      <c r="AC2165" s="147"/>
      <c r="AD2165" s="147"/>
      <c r="AE2165" s="147"/>
      <c r="AF2165" s="147"/>
      <c r="AG2165" s="147" t="s">
        <v>197</v>
      </c>
      <c r="AH2165" s="147"/>
      <c r="AI2165" s="147"/>
      <c r="AJ2165" s="147"/>
      <c r="AK2165" s="147"/>
      <c r="AL2165" s="147"/>
      <c r="AM2165" s="147"/>
      <c r="AN2165" s="147"/>
      <c r="AO2165" s="147"/>
      <c r="AP2165" s="147"/>
      <c r="AQ2165" s="147"/>
      <c r="AR2165" s="147"/>
      <c r="AS2165" s="147"/>
      <c r="AT2165" s="147"/>
      <c r="AU2165" s="147"/>
      <c r="AV2165" s="147"/>
      <c r="AW2165" s="147"/>
      <c r="AX2165" s="147"/>
      <c r="AY2165" s="147"/>
      <c r="AZ2165" s="147"/>
      <c r="BA2165" s="147"/>
      <c r="BB2165" s="147"/>
      <c r="BC2165" s="147"/>
      <c r="BD2165" s="147"/>
      <c r="BE2165" s="147"/>
      <c r="BF2165" s="147"/>
      <c r="BG2165" s="147"/>
      <c r="BH2165" s="147"/>
    </row>
    <row r="2166" spans="1:60" ht="20.399999999999999" outlineLevel="1" x14ac:dyDescent="0.25">
      <c r="A2166" s="154"/>
      <c r="B2166" s="155"/>
      <c r="C2166" s="190" t="s">
        <v>877</v>
      </c>
      <c r="D2166" s="159"/>
      <c r="E2166" s="160">
        <v>3.04</v>
      </c>
      <c r="F2166" s="157"/>
      <c r="G2166" s="157"/>
      <c r="H2166" s="157"/>
      <c r="I2166" s="157"/>
      <c r="J2166" s="157"/>
      <c r="K2166" s="157"/>
      <c r="L2166" s="157"/>
      <c r="M2166" s="157"/>
      <c r="N2166" s="157"/>
      <c r="O2166" s="157"/>
      <c r="P2166" s="157"/>
      <c r="Q2166" s="157"/>
      <c r="R2166" s="157"/>
      <c r="S2166" s="157"/>
      <c r="T2166" s="157"/>
      <c r="U2166" s="157"/>
      <c r="V2166" s="157"/>
      <c r="W2166" s="157"/>
      <c r="X2166" s="157"/>
      <c r="Y2166" s="147"/>
      <c r="Z2166" s="147"/>
      <c r="AA2166" s="147"/>
      <c r="AB2166" s="147"/>
      <c r="AC2166" s="147"/>
      <c r="AD2166" s="147"/>
      <c r="AE2166" s="147"/>
      <c r="AF2166" s="147"/>
      <c r="AG2166" s="147" t="s">
        <v>199</v>
      </c>
      <c r="AH2166" s="147">
        <v>0</v>
      </c>
      <c r="AI2166" s="147"/>
      <c r="AJ2166" s="147"/>
      <c r="AK2166" s="147"/>
      <c r="AL2166" s="147"/>
      <c r="AM2166" s="147"/>
      <c r="AN2166" s="147"/>
      <c r="AO2166" s="147"/>
      <c r="AP2166" s="147"/>
      <c r="AQ2166" s="147"/>
      <c r="AR2166" s="147"/>
      <c r="AS2166" s="147"/>
      <c r="AT2166" s="147"/>
      <c r="AU2166" s="147"/>
      <c r="AV2166" s="147"/>
      <c r="AW2166" s="147"/>
      <c r="AX2166" s="147"/>
      <c r="AY2166" s="147"/>
      <c r="AZ2166" s="147"/>
      <c r="BA2166" s="147"/>
      <c r="BB2166" s="147"/>
      <c r="BC2166" s="147"/>
      <c r="BD2166" s="147"/>
      <c r="BE2166" s="147"/>
      <c r="BF2166" s="147"/>
      <c r="BG2166" s="147"/>
      <c r="BH2166" s="147"/>
    </row>
    <row r="2167" spans="1:60" ht="20.399999999999999" outlineLevel="1" x14ac:dyDescent="0.25">
      <c r="A2167" s="154"/>
      <c r="B2167" s="155"/>
      <c r="C2167" s="190" t="s">
        <v>878</v>
      </c>
      <c r="D2167" s="159"/>
      <c r="E2167" s="160">
        <v>4.55</v>
      </c>
      <c r="F2167" s="157"/>
      <c r="G2167" s="157"/>
      <c r="H2167" s="157"/>
      <c r="I2167" s="157"/>
      <c r="J2167" s="157"/>
      <c r="K2167" s="157"/>
      <c r="L2167" s="157"/>
      <c r="M2167" s="157"/>
      <c r="N2167" s="157"/>
      <c r="O2167" s="157"/>
      <c r="P2167" s="157"/>
      <c r="Q2167" s="157"/>
      <c r="R2167" s="157"/>
      <c r="S2167" s="157"/>
      <c r="T2167" s="157"/>
      <c r="U2167" s="157"/>
      <c r="V2167" s="157"/>
      <c r="W2167" s="157"/>
      <c r="X2167" s="157"/>
      <c r="Y2167" s="147"/>
      <c r="Z2167" s="147"/>
      <c r="AA2167" s="147"/>
      <c r="AB2167" s="147"/>
      <c r="AC2167" s="147"/>
      <c r="AD2167" s="147"/>
      <c r="AE2167" s="147"/>
      <c r="AF2167" s="147"/>
      <c r="AG2167" s="147" t="s">
        <v>199</v>
      </c>
      <c r="AH2167" s="147">
        <v>0</v>
      </c>
      <c r="AI2167" s="147"/>
      <c r="AJ2167" s="147"/>
      <c r="AK2167" s="147"/>
      <c r="AL2167" s="147"/>
      <c r="AM2167" s="147"/>
      <c r="AN2167" s="147"/>
      <c r="AO2167" s="147"/>
      <c r="AP2167" s="147"/>
      <c r="AQ2167" s="147"/>
      <c r="AR2167" s="147"/>
      <c r="AS2167" s="147"/>
      <c r="AT2167" s="147"/>
      <c r="AU2167" s="147"/>
      <c r="AV2167" s="147"/>
      <c r="AW2167" s="147"/>
      <c r="AX2167" s="147"/>
      <c r="AY2167" s="147"/>
      <c r="AZ2167" s="147"/>
      <c r="BA2167" s="147"/>
      <c r="BB2167" s="147"/>
      <c r="BC2167" s="147"/>
      <c r="BD2167" s="147"/>
      <c r="BE2167" s="147"/>
      <c r="BF2167" s="147"/>
      <c r="BG2167" s="147"/>
      <c r="BH2167" s="147"/>
    </row>
    <row r="2168" spans="1:60" outlineLevel="1" x14ac:dyDescent="0.25">
      <c r="A2168" s="154"/>
      <c r="B2168" s="155"/>
      <c r="C2168" s="195" t="s">
        <v>879</v>
      </c>
      <c r="D2168" s="165"/>
      <c r="E2168" s="166">
        <v>7.59</v>
      </c>
      <c r="F2168" s="157"/>
      <c r="G2168" s="157"/>
      <c r="H2168" s="157"/>
      <c r="I2168" s="157"/>
      <c r="J2168" s="157"/>
      <c r="K2168" s="157"/>
      <c r="L2168" s="157"/>
      <c r="M2168" s="157"/>
      <c r="N2168" s="157"/>
      <c r="O2168" s="157"/>
      <c r="P2168" s="157"/>
      <c r="Q2168" s="157"/>
      <c r="R2168" s="157"/>
      <c r="S2168" s="157"/>
      <c r="T2168" s="157"/>
      <c r="U2168" s="157"/>
      <c r="V2168" s="157"/>
      <c r="W2168" s="157"/>
      <c r="X2168" s="157"/>
      <c r="Y2168" s="147"/>
      <c r="Z2168" s="147"/>
      <c r="AA2168" s="147"/>
      <c r="AB2168" s="147"/>
      <c r="AC2168" s="147"/>
      <c r="AD2168" s="147"/>
      <c r="AE2168" s="147"/>
      <c r="AF2168" s="147"/>
      <c r="AG2168" s="147" t="s">
        <v>199</v>
      </c>
      <c r="AH2168" s="147">
        <v>1</v>
      </c>
      <c r="AI2168" s="147"/>
      <c r="AJ2168" s="147"/>
      <c r="AK2168" s="147"/>
      <c r="AL2168" s="147"/>
      <c r="AM2168" s="147"/>
      <c r="AN2168" s="147"/>
      <c r="AO2168" s="147"/>
      <c r="AP2168" s="147"/>
      <c r="AQ2168" s="147"/>
      <c r="AR2168" s="147"/>
      <c r="AS2168" s="147"/>
      <c r="AT2168" s="147"/>
      <c r="AU2168" s="147"/>
      <c r="AV2168" s="147"/>
      <c r="AW2168" s="147"/>
      <c r="AX2168" s="147"/>
      <c r="AY2168" s="147"/>
      <c r="AZ2168" s="147"/>
      <c r="BA2168" s="147"/>
      <c r="BB2168" s="147"/>
      <c r="BC2168" s="147"/>
      <c r="BD2168" s="147"/>
      <c r="BE2168" s="147"/>
      <c r="BF2168" s="147"/>
      <c r="BG2168" s="147"/>
      <c r="BH2168" s="147"/>
    </row>
    <row r="2169" spans="1:60" outlineLevel="1" x14ac:dyDescent="0.25">
      <c r="A2169" s="174">
        <v>375</v>
      </c>
      <c r="B2169" s="175" t="s">
        <v>1742</v>
      </c>
      <c r="C2169" s="189" t="s">
        <v>1743</v>
      </c>
      <c r="D2169" s="176" t="s">
        <v>232</v>
      </c>
      <c r="E2169" s="177">
        <v>156.78</v>
      </c>
      <c r="F2169" s="178"/>
      <c r="G2169" s="179">
        <f>ROUND(E2169*F2169,2)</f>
        <v>0</v>
      </c>
      <c r="H2169" s="158"/>
      <c r="I2169" s="157">
        <f>ROUND(E2169*H2169,2)</f>
        <v>0</v>
      </c>
      <c r="J2169" s="158"/>
      <c r="K2169" s="157">
        <f>ROUND(E2169*J2169,2)</f>
        <v>0</v>
      </c>
      <c r="L2169" s="157">
        <v>21</v>
      </c>
      <c r="M2169" s="157">
        <f>G2169*(1+L2169/100)</f>
        <v>0</v>
      </c>
      <c r="N2169" s="157">
        <v>2.0899999999999998E-3</v>
      </c>
      <c r="O2169" s="157">
        <f>ROUND(E2169*N2169,2)</f>
        <v>0.33</v>
      </c>
      <c r="P2169" s="157">
        <v>0</v>
      </c>
      <c r="Q2169" s="157">
        <f>ROUND(E2169*P2169,2)</f>
        <v>0</v>
      </c>
      <c r="R2169" s="157"/>
      <c r="S2169" s="157" t="s">
        <v>195</v>
      </c>
      <c r="T2169" s="157" t="s">
        <v>195</v>
      </c>
      <c r="U2169" s="157">
        <v>0.11</v>
      </c>
      <c r="V2169" s="157">
        <f>ROUND(E2169*U2169,2)</f>
        <v>17.25</v>
      </c>
      <c r="W2169" s="157"/>
      <c r="X2169" s="157" t="s">
        <v>196</v>
      </c>
      <c r="Y2169" s="147"/>
      <c r="Z2169" s="147"/>
      <c r="AA2169" s="147"/>
      <c r="AB2169" s="147"/>
      <c r="AC2169" s="147"/>
      <c r="AD2169" s="147"/>
      <c r="AE2169" s="147"/>
      <c r="AF2169" s="147"/>
      <c r="AG2169" s="147" t="s">
        <v>197</v>
      </c>
      <c r="AH2169" s="147"/>
      <c r="AI2169" s="147"/>
      <c r="AJ2169" s="147"/>
      <c r="AK2169" s="147"/>
      <c r="AL2169" s="147"/>
      <c r="AM2169" s="147"/>
      <c r="AN2169" s="147"/>
      <c r="AO2169" s="147"/>
      <c r="AP2169" s="147"/>
      <c r="AQ2169" s="147"/>
      <c r="AR2169" s="147"/>
      <c r="AS2169" s="147"/>
      <c r="AT2169" s="147"/>
      <c r="AU2169" s="147"/>
      <c r="AV2169" s="147"/>
      <c r="AW2169" s="147"/>
      <c r="AX2169" s="147"/>
      <c r="AY2169" s="147"/>
      <c r="AZ2169" s="147"/>
      <c r="BA2169" s="147"/>
      <c r="BB2169" s="147"/>
      <c r="BC2169" s="147"/>
      <c r="BD2169" s="147"/>
      <c r="BE2169" s="147"/>
      <c r="BF2169" s="147"/>
      <c r="BG2169" s="147"/>
      <c r="BH2169" s="147"/>
    </row>
    <row r="2170" spans="1:60" ht="20.399999999999999" outlineLevel="1" x14ac:dyDescent="0.25">
      <c r="A2170" s="154"/>
      <c r="B2170" s="155"/>
      <c r="C2170" s="190" t="s">
        <v>905</v>
      </c>
      <c r="D2170" s="159"/>
      <c r="E2170" s="160">
        <v>6.84</v>
      </c>
      <c r="F2170" s="157"/>
      <c r="G2170" s="157"/>
      <c r="H2170" s="157"/>
      <c r="I2170" s="157"/>
      <c r="J2170" s="157"/>
      <c r="K2170" s="157"/>
      <c r="L2170" s="157"/>
      <c r="M2170" s="157"/>
      <c r="N2170" s="157"/>
      <c r="O2170" s="157"/>
      <c r="P2170" s="157"/>
      <c r="Q2170" s="157"/>
      <c r="R2170" s="157"/>
      <c r="S2170" s="157"/>
      <c r="T2170" s="157"/>
      <c r="U2170" s="157"/>
      <c r="V2170" s="157"/>
      <c r="W2170" s="157"/>
      <c r="X2170" s="157"/>
      <c r="Y2170" s="147"/>
      <c r="Z2170" s="147"/>
      <c r="AA2170" s="147"/>
      <c r="AB2170" s="147"/>
      <c r="AC2170" s="147"/>
      <c r="AD2170" s="147"/>
      <c r="AE2170" s="147"/>
      <c r="AF2170" s="147"/>
      <c r="AG2170" s="147" t="s">
        <v>199</v>
      </c>
      <c r="AH2170" s="147">
        <v>0</v>
      </c>
      <c r="AI2170" s="147"/>
      <c r="AJ2170" s="147"/>
      <c r="AK2170" s="147"/>
      <c r="AL2170" s="147"/>
      <c r="AM2170" s="147"/>
      <c r="AN2170" s="147"/>
      <c r="AO2170" s="147"/>
      <c r="AP2170" s="147"/>
      <c r="AQ2170" s="147"/>
      <c r="AR2170" s="147"/>
      <c r="AS2170" s="147"/>
      <c r="AT2170" s="147"/>
      <c r="AU2170" s="147"/>
      <c r="AV2170" s="147"/>
      <c r="AW2170" s="147"/>
      <c r="AX2170" s="147"/>
      <c r="AY2170" s="147"/>
      <c r="AZ2170" s="147"/>
      <c r="BA2170" s="147"/>
      <c r="BB2170" s="147"/>
      <c r="BC2170" s="147"/>
      <c r="BD2170" s="147"/>
      <c r="BE2170" s="147"/>
      <c r="BF2170" s="147"/>
      <c r="BG2170" s="147"/>
      <c r="BH2170" s="147"/>
    </row>
    <row r="2171" spans="1:60" ht="20.399999999999999" outlineLevel="1" x14ac:dyDescent="0.25">
      <c r="A2171" s="154"/>
      <c r="B2171" s="155"/>
      <c r="C2171" s="190" t="s">
        <v>576</v>
      </c>
      <c r="D2171" s="159"/>
      <c r="E2171" s="160">
        <v>9.6</v>
      </c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7"/>
      <c r="T2171" s="157"/>
      <c r="U2171" s="157"/>
      <c r="V2171" s="157"/>
      <c r="W2171" s="157"/>
      <c r="X2171" s="157"/>
      <c r="Y2171" s="147"/>
      <c r="Z2171" s="147"/>
      <c r="AA2171" s="147"/>
      <c r="AB2171" s="147"/>
      <c r="AC2171" s="147"/>
      <c r="AD2171" s="147"/>
      <c r="AE2171" s="147"/>
      <c r="AF2171" s="147"/>
      <c r="AG2171" s="147" t="s">
        <v>199</v>
      </c>
      <c r="AH2171" s="147">
        <v>0</v>
      </c>
      <c r="AI2171" s="147"/>
      <c r="AJ2171" s="147"/>
      <c r="AK2171" s="147"/>
      <c r="AL2171" s="147"/>
      <c r="AM2171" s="147"/>
      <c r="AN2171" s="147"/>
      <c r="AO2171" s="147"/>
      <c r="AP2171" s="147"/>
      <c r="AQ2171" s="147"/>
      <c r="AR2171" s="147"/>
      <c r="AS2171" s="147"/>
      <c r="AT2171" s="147"/>
      <c r="AU2171" s="147"/>
      <c r="AV2171" s="147"/>
      <c r="AW2171" s="147"/>
      <c r="AX2171" s="147"/>
      <c r="AY2171" s="147"/>
      <c r="AZ2171" s="147"/>
      <c r="BA2171" s="147"/>
      <c r="BB2171" s="147"/>
      <c r="BC2171" s="147"/>
      <c r="BD2171" s="147"/>
      <c r="BE2171" s="147"/>
      <c r="BF2171" s="147"/>
      <c r="BG2171" s="147"/>
      <c r="BH2171" s="147"/>
    </row>
    <row r="2172" spans="1:60" outlineLevel="1" x14ac:dyDescent="0.25">
      <c r="A2172" s="154"/>
      <c r="B2172" s="155"/>
      <c r="C2172" s="195" t="s">
        <v>879</v>
      </c>
      <c r="D2172" s="165"/>
      <c r="E2172" s="166">
        <v>16.440000000000001</v>
      </c>
      <c r="F2172" s="157"/>
      <c r="G2172" s="157"/>
      <c r="H2172" s="157"/>
      <c r="I2172" s="157"/>
      <c r="J2172" s="157"/>
      <c r="K2172" s="157"/>
      <c r="L2172" s="157"/>
      <c r="M2172" s="157"/>
      <c r="N2172" s="157"/>
      <c r="O2172" s="157"/>
      <c r="P2172" s="157"/>
      <c r="Q2172" s="157"/>
      <c r="R2172" s="157"/>
      <c r="S2172" s="157"/>
      <c r="T2172" s="157"/>
      <c r="U2172" s="157"/>
      <c r="V2172" s="157"/>
      <c r="W2172" s="157"/>
      <c r="X2172" s="157"/>
      <c r="Y2172" s="147"/>
      <c r="Z2172" s="147"/>
      <c r="AA2172" s="147"/>
      <c r="AB2172" s="147"/>
      <c r="AC2172" s="147"/>
      <c r="AD2172" s="147"/>
      <c r="AE2172" s="147"/>
      <c r="AF2172" s="147"/>
      <c r="AG2172" s="147" t="s">
        <v>199</v>
      </c>
      <c r="AH2172" s="147">
        <v>1</v>
      </c>
      <c r="AI2172" s="147"/>
      <c r="AJ2172" s="147"/>
      <c r="AK2172" s="147"/>
      <c r="AL2172" s="147"/>
      <c r="AM2172" s="147"/>
      <c r="AN2172" s="147"/>
      <c r="AO2172" s="147"/>
      <c r="AP2172" s="147"/>
      <c r="AQ2172" s="147"/>
      <c r="AR2172" s="147"/>
      <c r="AS2172" s="147"/>
      <c r="AT2172" s="147"/>
      <c r="AU2172" s="147"/>
      <c r="AV2172" s="147"/>
      <c r="AW2172" s="147"/>
      <c r="AX2172" s="147"/>
      <c r="AY2172" s="147"/>
      <c r="AZ2172" s="147"/>
      <c r="BA2172" s="147"/>
      <c r="BB2172" s="147"/>
      <c r="BC2172" s="147"/>
      <c r="BD2172" s="147"/>
      <c r="BE2172" s="147"/>
      <c r="BF2172" s="147"/>
      <c r="BG2172" s="147"/>
      <c r="BH2172" s="147"/>
    </row>
    <row r="2173" spans="1:60" ht="20.399999999999999" outlineLevel="1" x14ac:dyDescent="0.25">
      <c r="A2173" s="154"/>
      <c r="B2173" s="155"/>
      <c r="C2173" s="190" t="s">
        <v>906</v>
      </c>
      <c r="D2173" s="159"/>
      <c r="E2173" s="160">
        <v>16.7</v>
      </c>
      <c r="F2173" s="157"/>
      <c r="G2173" s="157"/>
      <c r="H2173" s="157"/>
      <c r="I2173" s="157"/>
      <c r="J2173" s="157"/>
      <c r="K2173" s="157"/>
      <c r="L2173" s="157"/>
      <c r="M2173" s="157"/>
      <c r="N2173" s="157"/>
      <c r="O2173" s="157"/>
      <c r="P2173" s="157"/>
      <c r="Q2173" s="157"/>
      <c r="R2173" s="157"/>
      <c r="S2173" s="157"/>
      <c r="T2173" s="157"/>
      <c r="U2173" s="157"/>
      <c r="V2173" s="157"/>
      <c r="W2173" s="157"/>
      <c r="X2173" s="157"/>
      <c r="Y2173" s="147"/>
      <c r="Z2173" s="147"/>
      <c r="AA2173" s="147"/>
      <c r="AB2173" s="147"/>
      <c r="AC2173" s="147"/>
      <c r="AD2173" s="147"/>
      <c r="AE2173" s="147"/>
      <c r="AF2173" s="147"/>
      <c r="AG2173" s="147" t="s">
        <v>199</v>
      </c>
      <c r="AH2173" s="147">
        <v>0</v>
      </c>
      <c r="AI2173" s="147"/>
      <c r="AJ2173" s="147"/>
      <c r="AK2173" s="147"/>
      <c r="AL2173" s="147"/>
      <c r="AM2173" s="147"/>
      <c r="AN2173" s="147"/>
      <c r="AO2173" s="147"/>
      <c r="AP2173" s="147"/>
      <c r="AQ2173" s="147"/>
      <c r="AR2173" s="147"/>
      <c r="AS2173" s="147"/>
      <c r="AT2173" s="147"/>
      <c r="AU2173" s="147"/>
      <c r="AV2173" s="147"/>
      <c r="AW2173" s="147"/>
      <c r="AX2173" s="147"/>
      <c r="AY2173" s="147"/>
      <c r="AZ2173" s="147"/>
      <c r="BA2173" s="147"/>
      <c r="BB2173" s="147"/>
      <c r="BC2173" s="147"/>
      <c r="BD2173" s="147"/>
      <c r="BE2173" s="147"/>
      <c r="BF2173" s="147"/>
      <c r="BG2173" s="147"/>
      <c r="BH2173" s="147"/>
    </row>
    <row r="2174" spans="1:60" ht="20.399999999999999" outlineLevel="1" x14ac:dyDescent="0.25">
      <c r="A2174" s="154"/>
      <c r="B2174" s="155"/>
      <c r="C2174" s="190" t="s">
        <v>907</v>
      </c>
      <c r="D2174" s="159"/>
      <c r="E2174" s="160">
        <v>24.22</v>
      </c>
      <c r="F2174" s="157"/>
      <c r="G2174" s="157"/>
      <c r="H2174" s="157"/>
      <c r="I2174" s="157"/>
      <c r="J2174" s="157"/>
      <c r="K2174" s="157"/>
      <c r="L2174" s="157"/>
      <c r="M2174" s="157"/>
      <c r="N2174" s="157"/>
      <c r="O2174" s="157"/>
      <c r="P2174" s="157"/>
      <c r="Q2174" s="157"/>
      <c r="R2174" s="157"/>
      <c r="S2174" s="157"/>
      <c r="T2174" s="157"/>
      <c r="U2174" s="157"/>
      <c r="V2174" s="157"/>
      <c r="W2174" s="157"/>
      <c r="X2174" s="157"/>
      <c r="Y2174" s="147"/>
      <c r="Z2174" s="147"/>
      <c r="AA2174" s="147"/>
      <c r="AB2174" s="147"/>
      <c r="AC2174" s="147"/>
      <c r="AD2174" s="147"/>
      <c r="AE2174" s="147"/>
      <c r="AF2174" s="147"/>
      <c r="AG2174" s="147" t="s">
        <v>199</v>
      </c>
      <c r="AH2174" s="147">
        <v>0</v>
      </c>
      <c r="AI2174" s="147"/>
      <c r="AJ2174" s="147"/>
      <c r="AK2174" s="147"/>
      <c r="AL2174" s="147"/>
      <c r="AM2174" s="147"/>
      <c r="AN2174" s="147"/>
      <c r="AO2174" s="147"/>
      <c r="AP2174" s="147"/>
      <c r="AQ2174" s="147"/>
      <c r="AR2174" s="147"/>
      <c r="AS2174" s="147"/>
      <c r="AT2174" s="147"/>
      <c r="AU2174" s="147"/>
      <c r="AV2174" s="147"/>
      <c r="AW2174" s="147"/>
      <c r="AX2174" s="147"/>
      <c r="AY2174" s="147"/>
      <c r="AZ2174" s="147"/>
      <c r="BA2174" s="147"/>
      <c r="BB2174" s="147"/>
      <c r="BC2174" s="147"/>
      <c r="BD2174" s="147"/>
      <c r="BE2174" s="147"/>
      <c r="BF2174" s="147"/>
      <c r="BG2174" s="147"/>
      <c r="BH2174" s="147"/>
    </row>
    <row r="2175" spans="1:60" ht="20.399999999999999" outlineLevel="1" x14ac:dyDescent="0.25">
      <c r="A2175" s="154"/>
      <c r="B2175" s="155"/>
      <c r="C2175" s="190" t="s">
        <v>908</v>
      </c>
      <c r="D2175" s="159"/>
      <c r="E2175" s="160">
        <v>21.5</v>
      </c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7"/>
      <c r="T2175" s="157"/>
      <c r="U2175" s="157"/>
      <c r="V2175" s="157"/>
      <c r="W2175" s="157"/>
      <c r="X2175" s="157"/>
      <c r="Y2175" s="147"/>
      <c r="Z2175" s="147"/>
      <c r="AA2175" s="147"/>
      <c r="AB2175" s="147"/>
      <c r="AC2175" s="147"/>
      <c r="AD2175" s="147"/>
      <c r="AE2175" s="147"/>
      <c r="AF2175" s="147"/>
      <c r="AG2175" s="147" t="s">
        <v>199</v>
      </c>
      <c r="AH2175" s="147">
        <v>0</v>
      </c>
      <c r="AI2175" s="147"/>
      <c r="AJ2175" s="147"/>
      <c r="AK2175" s="147"/>
      <c r="AL2175" s="147"/>
      <c r="AM2175" s="147"/>
      <c r="AN2175" s="147"/>
      <c r="AO2175" s="147"/>
      <c r="AP2175" s="147"/>
      <c r="AQ2175" s="147"/>
      <c r="AR2175" s="147"/>
      <c r="AS2175" s="147"/>
      <c r="AT2175" s="147"/>
      <c r="AU2175" s="147"/>
      <c r="AV2175" s="147"/>
      <c r="AW2175" s="147"/>
      <c r="AX2175" s="147"/>
      <c r="AY2175" s="147"/>
      <c r="AZ2175" s="147"/>
      <c r="BA2175" s="147"/>
      <c r="BB2175" s="147"/>
      <c r="BC2175" s="147"/>
      <c r="BD2175" s="147"/>
      <c r="BE2175" s="147"/>
      <c r="BF2175" s="147"/>
      <c r="BG2175" s="147"/>
      <c r="BH2175" s="147"/>
    </row>
    <row r="2176" spans="1:60" ht="20.399999999999999" outlineLevel="1" x14ac:dyDescent="0.25">
      <c r="A2176" s="154"/>
      <c r="B2176" s="155"/>
      <c r="C2176" s="190" t="s">
        <v>909</v>
      </c>
      <c r="D2176" s="159"/>
      <c r="E2176" s="160">
        <v>28.32</v>
      </c>
      <c r="F2176" s="157"/>
      <c r="G2176" s="157"/>
      <c r="H2176" s="157"/>
      <c r="I2176" s="157"/>
      <c r="J2176" s="157"/>
      <c r="K2176" s="157"/>
      <c r="L2176" s="157"/>
      <c r="M2176" s="157"/>
      <c r="N2176" s="157"/>
      <c r="O2176" s="157"/>
      <c r="P2176" s="157"/>
      <c r="Q2176" s="157"/>
      <c r="R2176" s="157"/>
      <c r="S2176" s="157"/>
      <c r="T2176" s="157"/>
      <c r="U2176" s="157"/>
      <c r="V2176" s="157"/>
      <c r="W2176" s="157"/>
      <c r="X2176" s="157"/>
      <c r="Y2176" s="147"/>
      <c r="Z2176" s="147"/>
      <c r="AA2176" s="147"/>
      <c r="AB2176" s="147"/>
      <c r="AC2176" s="147"/>
      <c r="AD2176" s="147"/>
      <c r="AE2176" s="147"/>
      <c r="AF2176" s="147"/>
      <c r="AG2176" s="147" t="s">
        <v>199</v>
      </c>
      <c r="AH2176" s="147">
        <v>0</v>
      </c>
      <c r="AI2176" s="147"/>
      <c r="AJ2176" s="147"/>
      <c r="AK2176" s="147"/>
      <c r="AL2176" s="147"/>
      <c r="AM2176" s="147"/>
      <c r="AN2176" s="147"/>
      <c r="AO2176" s="147"/>
      <c r="AP2176" s="147"/>
      <c r="AQ2176" s="147"/>
      <c r="AR2176" s="147"/>
      <c r="AS2176" s="147"/>
      <c r="AT2176" s="147"/>
      <c r="AU2176" s="147"/>
      <c r="AV2176" s="147"/>
      <c r="AW2176" s="147"/>
      <c r="AX2176" s="147"/>
      <c r="AY2176" s="147"/>
      <c r="AZ2176" s="147"/>
      <c r="BA2176" s="147"/>
      <c r="BB2176" s="147"/>
      <c r="BC2176" s="147"/>
      <c r="BD2176" s="147"/>
      <c r="BE2176" s="147"/>
      <c r="BF2176" s="147"/>
      <c r="BG2176" s="147"/>
      <c r="BH2176" s="147"/>
    </row>
    <row r="2177" spans="1:60" ht="20.399999999999999" outlineLevel="1" x14ac:dyDescent="0.25">
      <c r="A2177" s="154"/>
      <c r="B2177" s="155"/>
      <c r="C2177" s="190" t="s">
        <v>910</v>
      </c>
      <c r="D2177" s="159"/>
      <c r="E2177" s="160">
        <v>12.3</v>
      </c>
      <c r="F2177" s="157"/>
      <c r="G2177" s="157"/>
      <c r="H2177" s="157"/>
      <c r="I2177" s="157"/>
      <c r="J2177" s="157"/>
      <c r="K2177" s="157"/>
      <c r="L2177" s="157"/>
      <c r="M2177" s="157"/>
      <c r="N2177" s="157"/>
      <c r="O2177" s="157"/>
      <c r="P2177" s="157"/>
      <c r="Q2177" s="157"/>
      <c r="R2177" s="157"/>
      <c r="S2177" s="157"/>
      <c r="T2177" s="157"/>
      <c r="U2177" s="157"/>
      <c r="V2177" s="157"/>
      <c r="W2177" s="157"/>
      <c r="X2177" s="157"/>
      <c r="Y2177" s="147"/>
      <c r="Z2177" s="147"/>
      <c r="AA2177" s="147"/>
      <c r="AB2177" s="147"/>
      <c r="AC2177" s="147"/>
      <c r="AD2177" s="147"/>
      <c r="AE2177" s="147"/>
      <c r="AF2177" s="147"/>
      <c r="AG2177" s="147" t="s">
        <v>199</v>
      </c>
      <c r="AH2177" s="147">
        <v>0</v>
      </c>
      <c r="AI2177" s="147"/>
      <c r="AJ2177" s="147"/>
      <c r="AK2177" s="147"/>
      <c r="AL2177" s="147"/>
      <c r="AM2177" s="147"/>
      <c r="AN2177" s="147"/>
      <c r="AO2177" s="147"/>
      <c r="AP2177" s="147"/>
      <c r="AQ2177" s="147"/>
      <c r="AR2177" s="147"/>
      <c r="AS2177" s="147"/>
      <c r="AT2177" s="147"/>
      <c r="AU2177" s="147"/>
      <c r="AV2177" s="147"/>
      <c r="AW2177" s="147"/>
      <c r="AX2177" s="147"/>
      <c r="AY2177" s="147"/>
      <c r="AZ2177" s="147"/>
      <c r="BA2177" s="147"/>
      <c r="BB2177" s="147"/>
      <c r="BC2177" s="147"/>
      <c r="BD2177" s="147"/>
      <c r="BE2177" s="147"/>
      <c r="BF2177" s="147"/>
      <c r="BG2177" s="147"/>
      <c r="BH2177" s="147"/>
    </row>
    <row r="2178" spans="1:60" ht="20.399999999999999" outlineLevel="1" x14ac:dyDescent="0.25">
      <c r="A2178" s="154"/>
      <c r="B2178" s="155"/>
      <c r="C2178" s="190" t="s">
        <v>911</v>
      </c>
      <c r="D2178" s="159"/>
      <c r="E2178" s="160">
        <v>4.9000000000000004</v>
      </c>
      <c r="F2178" s="157"/>
      <c r="G2178" s="157"/>
      <c r="H2178" s="157"/>
      <c r="I2178" s="157"/>
      <c r="J2178" s="157"/>
      <c r="K2178" s="157"/>
      <c r="L2178" s="157"/>
      <c r="M2178" s="157"/>
      <c r="N2178" s="157"/>
      <c r="O2178" s="157"/>
      <c r="P2178" s="157"/>
      <c r="Q2178" s="157"/>
      <c r="R2178" s="157"/>
      <c r="S2178" s="157"/>
      <c r="T2178" s="157"/>
      <c r="U2178" s="157"/>
      <c r="V2178" s="157"/>
      <c r="W2178" s="157"/>
      <c r="X2178" s="157"/>
      <c r="Y2178" s="147"/>
      <c r="Z2178" s="147"/>
      <c r="AA2178" s="147"/>
      <c r="AB2178" s="147"/>
      <c r="AC2178" s="147"/>
      <c r="AD2178" s="147"/>
      <c r="AE2178" s="147"/>
      <c r="AF2178" s="147"/>
      <c r="AG2178" s="147" t="s">
        <v>199</v>
      </c>
      <c r="AH2178" s="147">
        <v>0</v>
      </c>
      <c r="AI2178" s="147"/>
      <c r="AJ2178" s="147"/>
      <c r="AK2178" s="147"/>
      <c r="AL2178" s="147"/>
      <c r="AM2178" s="147"/>
      <c r="AN2178" s="147"/>
      <c r="AO2178" s="147"/>
      <c r="AP2178" s="147"/>
      <c r="AQ2178" s="147"/>
      <c r="AR2178" s="147"/>
      <c r="AS2178" s="147"/>
      <c r="AT2178" s="147"/>
      <c r="AU2178" s="147"/>
      <c r="AV2178" s="147"/>
      <c r="AW2178" s="147"/>
      <c r="AX2178" s="147"/>
      <c r="AY2178" s="147"/>
      <c r="AZ2178" s="147"/>
      <c r="BA2178" s="147"/>
      <c r="BB2178" s="147"/>
      <c r="BC2178" s="147"/>
      <c r="BD2178" s="147"/>
      <c r="BE2178" s="147"/>
      <c r="BF2178" s="147"/>
      <c r="BG2178" s="147"/>
      <c r="BH2178" s="147"/>
    </row>
    <row r="2179" spans="1:60" ht="20.399999999999999" outlineLevel="1" x14ac:dyDescent="0.25">
      <c r="A2179" s="154"/>
      <c r="B2179" s="155"/>
      <c r="C2179" s="190" t="s">
        <v>912</v>
      </c>
      <c r="D2179" s="159"/>
      <c r="E2179" s="160">
        <v>5.4</v>
      </c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7"/>
      <c r="T2179" s="157"/>
      <c r="U2179" s="157"/>
      <c r="V2179" s="157"/>
      <c r="W2179" s="157"/>
      <c r="X2179" s="157"/>
      <c r="Y2179" s="147"/>
      <c r="Z2179" s="147"/>
      <c r="AA2179" s="147"/>
      <c r="AB2179" s="147"/>
      <c r="AC2179" s="147"/>
      <c r="AD2179" s="147"/>
      <c r="AE2179" s="147"/>
      <c r="AF2179" s="147"/>
      <c r="AG2179" s="147" t="s">
        <v>199</v>
      </c>
      <c r="AH2179" s="147">
        <v>0</v>
      </c>
      <c r="AI2179" s="147"/>
      <c r="AJ2179" s="147"/>
      <c r="AK2179" s="147"/>
      <c r="AL2179" s="147"/>
      <c r="AM2179" s="147"/>
      <c r="AN2179" s="147"/>
      <c r="AO2179" s="147"/>
      <c r="AP2179" s="147"/>
      <c r="AQ2179" s="147"/>
      <c r="AR2179" s="147"/>
      <c r="AS2179" s="147"/>
      <c r="AT2179" s="147"/>
      <c r="AU2179" s="147"/>
      <c r="AV2179" s="147"/>
      <c r="AW2179" s="147"/>
      <c r="AX2179" s="147"/>
      <c r="AY2179" s="147"/>
      <c r="AZ2179" s="147"/>
      <c r="BA2179" s="147"/>
      <c r="BB2179" s="147"/>
      <c r="BC2179" s="147"/>
      <c r="BD2179" s="147"/>
      <c r="BE2179" s="147"/>
      <c r="BF2179" s="147"/>
      <c r="BG2179" s="147"/>
      <c r="BH2179" s="147"/>
    </row>
    <row r="2180" spans="1:60" ht="20.399999999999999" outlineLevel="1" x14ac:dyDescent="0.25">
      <c r="A2180" s="154"/>
      <c r="B2180" s="155"/>
      <c r="C2180" s="190" t="s">
        <v>913</v>
      </c>
      <c r="D2180" s="159"/>
      <c r="E2180" s="160">
        <v>5.8</v>
      </c>
      <c r="F2180" s="157"/>
      <c r="G2180" s="157"/>
      <c r="H2180" s="157"/>
      <c r="I2180" s="157"/>
      <c r="J2180" s="157"/>
      <c r="K2180" s="157"/>
      <c r="L2180" s="157"/>
      <c r="M2180" s="157"/>
      <c r="N2180" s="157"/>
      <c r="O2180" s="157"/>
      <c r="P2180" s="157"/>
      <c r="Q2180" s="157"/>
      <c r="R2180" s="157"/>
      <c r="S2180" s="157"/>
      <c r="T2180" s="157"/>
      <c r="U2180" s="157"/>
      <c r="V2180" s="157"/>
      <c r="W2180" s="157"/>
      <c r="X2180" s="157"/>
      <c r="Y2180" s="147"/>
      <c r="Z2180" s="147"/>
      <c r="AA2180" s="147"/>
      <c r="AB2180" s="147"/>
      <c r="AC2180" s="147"/>
      <c r="AD2180" s="147"/>
      <c r="AE2180" s="147"/>
      <c r="AF2180" s="147"/>
      <c r="AG2180" s="147" t="s">
        <v>199</v>
      </c>
      <c r="AH2180" s="147">
        <v>0</v>
      </c>
      <c r="AI2180" s="147"/>
      <c r="AJ2180" s="147"/>
      <c r="AK2180" s="147"/>
      <c r="AL2180" s="147"/>
      <c r="AM2180" s="147"/>
      <c r="AN2180" s="147"/>
      <c r="AO2180" s="147"/>
      <c r="AP2180" s="147"/>
      <c r="AQ2180" s="147"/>
      <c r="AR2180" s="147"/>
      <c r="AS2180" s="147"/>
      <c r="AT2180" s="147"/>
      <c r="AU2180" s="147"/>
      <c r="AV2180" s="147"/>
      <c r="AW2180" s="147"/>
      <c r="AX2180" s="147"/>
      <c r="AY2180" s="147"/>
      <c r="AZ2180" s="147"/>
      <c r="BA2180" s="147"/>
      <c r="BB2180" s="147"/>
      <c r="BC2180" s="147"/>
      <c r="BD2180" s="147"/>
      <c r="BE2180" s="147"/>
      <c r="BF2180" s="147"/>
      <c r="BG2180" s="147"/>
      <c r="BH2180" s="147"/>
    </row>
    <row r="2181" spans="1:60" ht="20.399999999999999" outlineLevel="1" x14ac:dyDescent="0.25">
      <c r="A2181" s="154"/>
      <c r="B2181" s="155"/>
      <c r="C2181" s="190" t="s">
        <v>914</v>
      </c>
      <c r="D2181" s="159"/>
      <c r="E2181" s="160">
        <v>4.4000000000000004</v>
      </c>
      <c r="F2181" s="157"/>
      <c r="G2181" s="157"/>
      <c r="H2181" s="157"/>
      <c r="I2181" s="157"/>
      <c r="J2181" s="157"/>
      <c r="K2181" s="157"/>
      <c r="L2181" s="157"/>
      <c r="M2181" s="157"/>
      <c r="N2181" s="157"/>
      <c r="O2181" s="157"/>
      <c r="P2181" s="157"/>
      <c r="Q2181" s="157"/>
      <c r="R2181" s="157"/>
      <c r="S2181" s="157"/>
      <c r="T2181" s="157"/>
      <c r="U2181" s="157"/>
      <c r="V2181" s="157"/>
      <c r="W2181" s="157"/>
      <c r="X2181" s="157"/>
      <c r="Y2181" s="147"/>
      <c r="Z2181" s="147"/>
      <c r="AA2181" s="147"/>
      <c r="AB2181" s="147"/>
      <c r="AC2181" s="147"/>
      <c r="AD2181" s="147"/>
      <c r="AE2181" s="147"/>
      <c r="AF2181" s="147"/>
      <c r="AG2181" s="147" t="s">
        <v>199</v>
      </c>
      <c r="AH2181" s="147">
        <v>0</v>
      </c>
      <c r="AI2181" s="147"/>
      <c r="AJ2181" s="147"/>
      <c r="AK2181" s="147"/>
      <c r="AL2181" s="147"/>
      <c r="AM2181" s="147"/>
      <c r="AN2181" s="147"/>
      <c r="AO2181" s="147"/>
      <c r="AP2181" s="147"/>
      <c r="AQ2181" s="147"/>
      <c r="AR2181" s="147"/>
      <c r="AS2181" s="147"/>
      <c r="AT2181" s="147"/>
      <c r="AU2181" s="147"/>
      <c r="AV2181" s="147"/>
      <c r="AW2181" s="147"/>
      <c r="AX2181" s="147"/>
      <c r="AY2181" s="147"/>
      <c r="AZ2181" s="147"/>
      <c r="BA2181" s="147"/>
      <c r="BB2181" s="147"/>
      <c r="BC2181" s="147"/>
      <c r="BD2181" s="147"/>
      <c r="BE2181" s="147"/>
      <c r="BF2181" s="147"/>
      <c r="BG2181" s="147"/>
      <c r="BH2181" s="147"/>
    </row>
    <row r="2182" spans="1:60" ht="20.399999999999999" outlineLevel="1" x14ac:dyDescent="0.25">
      <c r="A2182" s="154"/>
      <c r="B2182" s="155"/>
      <c r="C2182" s="190" t="s">
        <v>915</v>
      </c>
      <c r="D2182" s="159"/>
      <c r="E2182" s="160">
        <v>5.8</v>
      </c>
      <c r="F2182" s="157"/>
      <c r="G2182" s="157"/>
      <c r="H2182" s="157"/>
      <c r="I2182" s="157"/>
      <c r="J2182" s="157"/>
      <c r="K2182" s="157"/>
      <c r="L2182" s="157"/>
      <c r="M2182" s="157"/>
      <c r="N2182" s="157"/>
      <c r="O2182" s="157"/>
      <c r="P2182" s="157"/>
      <c r="Q2182" s="157"/>
      <c r="R2182" s="157"/>
      <c r="S2182" s="157"/>
      <c r="T2182" s="157"/>
      <c r="U2182" s="157"/>
      <c r="V2182" s="157"/>
      <c r="W2182" s="157"/>
      <c r="X2182" s="157"/>
      <c r="Y2182" s="147"/>
      <c r="Z2182" s="147"/>
      <c r="AA2182" s="147"/>
      <c r="AB2182" s="147"/>
      <c r="AC2182" s="147"/>
      <c r="AD2182" s="147"/>
      <c r="AE2182" s="147"/>
      <c r="AF2182" s="147"/>
      <c r="AG2182" s="147" t="s">
        <v>199</v>
      </c>
      <c r="AH2182" s="147">
        <v>0</v>
      </c>
      <c r="AI2182" s="147"/>
      <c r="AJ2182" s="147"/>
      <c r="AK2182" s="147"/>
      <c r="AL2182" s="147"/>
      <c r="AM2182" s="147"/>
      <c r="AN2182" s="147"/>
      <c r="AO2182" s="147"/>
      <c r="AP2182" s="147"/>
      <c r="AQ2182" s="147"/>
      <c r="AR2182" s="147"/>
      <c r="AS2182" s="147"/>
      <c r="AT2182" s="147"/>
      <c r="AU2182" s="147"/>
      <c r="AV2182" s="147"/>
      <c r="AW2182" s="147"/>
      <c r="AX2182" s="147"/>
      <c r="AY2182" s="147"/>
      <c r="AZ2182" s="147"/>
      <c r="BA2182" s="147"/>
      <c r="BB2182" s="147"/>
      <c r="BC2182" s="147"/>
      <c r="BD2182" s="147"/>
      <c r="BE2182" s="147"/>
      <c r="BF2182" s="147"/>
      <c r="BG2182" s="147"/>
      <c r="BH2182" s="147"/>
    </row>
    <row r="2183" spans="1:60" ht="20.399999999999999" outlineLevel="1" x14ac:dyDescent="0.25">
      <c r="A2183" s="154"/>
      <c r="B2183" s="155"/>
      <c r="C2183" s="190" t="s">
        <v>916</v>
      </c>
      <c r="D2183" s="159"/>
      <c r="E2183" s="160">
        <v>4.4000000000000004</v>
      </c>
      <c r="F2183" s="157"/>
      <c r="G2183" s="157"/>
      <c r="H2183" s="157"/>
      <c r="I2183" s="157"/>
      <c r="J2183" s="157"/>
      <c r="K2183" s="157"/>
      <c r="L2183" s="157"/>
      <c r="M2183" s="157"/>
      <c r="N2183" s="157"/>
      <c r="O2183" s="157"/>
      <c r="P2183" s="157"/>
      <c r="Q2183" s="157"/>
      <c r="R2183" s="157"/>
      <c r="S2183" s="157"/>
      <c r="T2183" s="157"/>
      <c r="U2183" s="157"/>
      <c r="V2183" s="157"/>
      <c r="W2183" s="157"/>
      <c r="X2183" s="157"/>
      <c r="Y2183" s="147"/>
      <c r="Z2183" s="147"/>
      <c r="AA2183" s="147"/>
      <c r="AB2183" s="147"/>
      <c r="AC2183" s="147"/>
      <c r="AD2183" s="147"/>
      <c r="AE2183" s="147"/>
      <c r="AF2183" s="147"/>
      <c r="AG2183" s="147" t="s">
        <v>199</v>
      </c>
      <c r="AH2183" s="147">
        <v>0</v>
      </c>
      <c r="AI2183" s="147"/>
      <c r="AJ2183" s="147"/>
      <c r="AK2183" s="147"/>
      <c r="AL2183" s="147"/>
      <c r="AM2183" s="147"/>
      <c r="AN2183" s="147"/>
      <c r="AO2183" s="147"/>
      <c r="AP2183" s="147"/>
      <c r="AQ2183" s="147"/>
      <c r="AR2183" s="147"/>
      <c r="AS2183" s="147"/>
      <c r="AT2183" s="147"/>
      <c r="AU2183" s="147"/>
      <c r="AV2183" s="147"/>
      <c r="AW2183" s="147"/>
      <c r="AX2183" s="147"/>
      <c r="AY2183" s="147"/>
      <c r="AZ2183" s="147"/>
      <c r="BA2183" s="147"/>
      <c r="BB2183" s="147"/>
      <c r="BC2183" s="147"/>
      <c r="BD2183" s="147"/>
      <c r="BE2183" s="147"/>
      <c r="BF2183" s="147"/>
      <c r="BG2183" s="147"/>
      <c r="BH2183" s="147"/>
    </row>
    <row r="2184" spans="1:60" ht="20.399999999999999" outlineLevel="1" x14ac:dyDescent="0.25">
      <c r="A2184" s="154"/>
      <c r="B2184" s="155"/>
      <c r="C2184" s="190" t="s">
        <v>917</v>
      </c>
      <c r="D2184" s="159"/>
      <c r="E2184" s="160">
        <v>6.6</v>
      </c>
      <c r="F2184" s="157"/>
      <c r="G2184" s="157"/>
      <c r="H2184" s="157"/>
      <c r="I2184" s="157"/>
      <c r="J2184" s="157"/>
      <c r="K2184" s="157"/>
      <c r="L2184" s="157"/>
      <c r="M2184" s="157"/>
      <c r="N2184" s="157"/>
      <c r="O2184" s="157"/>
      <c r="P2184" s="157"/>
      <c r="Q2184" s="157"/>
      <c r="R2184" s="157"/>
      <c r="S2184" s="157"/>
      <c r="T2184" s="157"/>
      <c r="U2184" s="157"/>
      <c r="V2184" s="157"/>
      <c r="W2184" s="157"/>
      <c r="X2184" s="157"/>
      <c r="Y2184" s="147"/>
      <c r="Z2184" s="147"/>
      <c r="AA2184" s="147"/>
      <c r="AB2184" s="147"/>
      <c r="AC2184" s="147"/>
      <c r="AD2184" s="147"/>
      <c r="AE2184" s="147"/>
      <c r="AF2184" s="147"/>
      <c r="AG2184" s="147" t="s">
        <v>199</v>
      </c>
      <c r="AH2184" s="147">
        <v>0</v>
      </c>
      <c r="AI2184" s="147"/>
      <c r="AJ2184" s="147"/>
      <c r="AK2184" s="147"/>
      <c r="AL2184" s="147"/>
      <c r="AM2184" s="147"/>
      <c r="AN2184" s="147"/>
      <c r="AO2184" s="147"/>
      <c r="AP2184" s="147"/>
      <c r="AQ2184" s="147"/>
      <c r="AR2184" s="147"/>
      <c r="AS2184" s="147"/>
      <c r="AT2184" s="147"/>
      <c r="AU2184" s="147"/>
      <c r="AV2184" s="147"/>
      <c r="AW2184" s="147"/>
      <c r="AX2184" s="147"/>
      <c r="AY2184" s="147"/>
      <c r="AZ2184" s="147"/>
      <c r="BA2184" s="147"/>
      <c r="BB2184" s="147"/>
      <c r="BC2184" s="147"/>
      <c r="BD2184" s="147"/>
      <c r="BE2184" s="147"/>
      <c r="BF2184" s="147"/>
      <c r="BG2184" s="147"/>
      <c r="BH2184" s="147"/>
    </row>
    <row r="2185" spans="1:60" outlineLevel="1" x14ac:dyDescent="0.25">
      <c r="A2185" s="154"/>
      <c r="B2185" s="155"/>
      <c r="C2185" s="195" t="s">
        <v>879</v>
      </c>
      <c r="D2185" s="165"/>
      <c r="E2185" s="166">
        <v>140.34</v>
      </c>
      <c r="F2185" s="157"/>
      <c r="G2185" s="157"/>
      <c r="H2185" s="157"/>
      <c r="I2185" s="157"/>
      <c r="J2185" s="157"/>
      <c r="K2185" s="157"/>
      <c r="L2185" s="157"/>
      <c r="M2185" s="157"/>
      <c r="N2185" s="157"/>
      <c r="O2185" s="157"/>
      <c r="P2185" s="157"/>
      <c r="Q2185" s="157"/>
      <c r="R2185" s="157"/>
      <c r="S2185" s="157"/>
      <c r="T2185" s="157"/>
      <c r="U2185" s="157"/>
      <c r="V2185" s="157"/>
      <c r="W2185" s="157"/>
      <c r="X2185" s="157"/>
      <c r="Y2185" s="147"/>
      <c r="Z2185" s="147"/>
      <c r="AA2185" s="147"/>
      <c r="AB2185" s="147"/>
      <c r="AC2185" s="147"/>
      <c r="AD2185" s="147"/>
      <c r="AE2185" s="147"/>
      <c r="AF2185" s="147"/>
      <c r="AG2185" s="147" t="s">
        <v>199</v>
      </c>
      <c r="AH2185" s="147">
        <v>1</v>
      </c>
      <c r="AI2185" s="147"/>
      <c r="AJ2185" s="147"/>
      <c r="AK2185" s="147"/>
      <c r="AL2185" s="147"/>
      <c r="AM2185" s="147"/>
      <c r="AN2185" s="147"/>
      <c r="AO2185" s="147"/>
      <c r="AP2185" s="147"/>
      <c r="AQ2185" s="147"/>
      <c r="AR2185" s="147"/>
      <c r="AS2185" s="147"/>
      <c r="AT2185" s="147"/>
      <c r="AU2185" s="147"/>
      <c r="AV2185" s="147"/>
      <c r="AW2185" s="147"/>
      <c r="AX2185" s="147"/>
      <c r="AY2185" s="147"/>
      <c r="AZ2185" s="147"/>
      <c r="BA2185" s="147"/>
      <c r="BB2185" s="147"/>
      <c r="BC2185" s="147"/>
      <c r="BD2185" s="147"/>
      <c r="BE2185" s="147"/>
      <c r="BF2185" s="147"/>
      <c r="BG2185" s="147"/>
      <c r="BH2185" s="147"/>
    </row>
    <row r="2186" spans="1:60" outlineLevel="1" x14ac:dyDescent="0.25">
      <c r="A2186" s="174">
        <v>376</v>
      </c>
      <c r="B2186" s="175" t="s">
        <v>1744</v>
      </c>
      <c r="C2186" s="189" t="s">
        <v>1745</v>
      </c>
      <c r="D2186" s="176" t="s">
        <v>194</v>
      </c>
      <c r="E2186" s="177">
        <v>127.33499999999999</v>
      </c>
      <c r="F2186" s="178"/>
      <c r="G2186" s="179">
        <f>ROUND(E2186*F2186,2)</f>
        <v>0</v>
      </c>
      <c r="H2186" s="158"/>
      <c r="I2186" s="157">
        <f>ROUND(E2186*H2186,2)</f>
        <v>0</v>
      </c>
      <c r="J2186" s="158"/>
      <c r="K2186" s="157">
        <f>ROUND(E2186*J2186,2)</f>
        <v>0</v>
      </c>
      <c r="L2186" s="157">
        <v>21</v>
      </c>
      <c r="M2186" s="157">
        <f>G2186*(1+L2186/100)</f>
        <v>0</v>
      </c>
      <c r="N2186" s="157">
        <v>1.0710000000000001E-2</v>
      </c>
      <c r="O2186" s="157">
        <f>ROUND(E2186*N2186,2)</f>
        <v>1.36</v>
      </c>
      <c r="P2186" s="157">
        <v>0</v>
      </c>
      <c r="Q2186" s="157">
        <f>ROUND(E2186*P2186,2)</f>
        <v>0</v>
      </c>
      <c r="R2186" s="157"/>
      <c r="S2186" s="157" t="s">
        <v>195</v>
      </c>
      <c r="T2186" s="157" t="s">
        <v>195</v>
      </c>
      <c r="U2186" s="157">
        <v>0.627</v>
      </c>
      <c r="V2186" s="157">
        <f>ROUND(E2186*U2186,2)</f>
        <v>79.84</v>
      </c>
      <c r="W2186" s="157"/>
      <c r="X2186" s="157" t="s">
        <v>196</v>
      </c>
      <c r="Y2186" s="147"/>
      <c r="Z2186" s="147"/>
      <c r="AA2186" s="147"/>
      <c r="AB2186" s="147"/>
      <c r="AC2186" s="147"/>
      <c r="AD2186" s="147"/>
      <c r="AE2186" s="147"/>
      <c r="AF2186" s="147"/>
      <c r="AG2186" s="147" t="s">
        <v>197</v>
      </c>
      <c r="AH2186" s="147"/>
      <c r="AI2186" s="147"/>
      <c r="AJ2186" s="147"/>
      <c r="AK2186" s="147"/>
      <c r="AL2186" s="147"/>
      <c r="AM2186" s="147"/>
      <c r="AN2186" s="147"/>
      <c r="AO2186" s="147"/>
      <c r="AP2186" s="147"/>
      <c r="AQ2186" s="147"/>
      <c r="AR2186" s="147"/>
      <c r="AS2186" s="147"/>
      <c r="AT2186" s="147"/>
      <c r="AU2186" s="147"/>
      <c r="AV2186" s="147"/>
      <c r="AW2186" s="147"/>
      <c r="AX2186" s="147"/>
      <c r="AY2186" s="147"/>
      <c r="AZ2186" s="147"/>
      <c r="BA2186" s="147"/>
      <c r="BB2186" s="147"/>
      <c r="BC2186" s="147"/>
      <c r="BD2186" s="147"/>
      <c r="BE2186" s="147"/>
      <c r="BF2186" s="147"/>
      <c r="BG2186" s="147"/>
      <c r="BH2186" s="147"/>
    </row>
    <row r="2187" spans="1:60" outlineLevel="1" x14ac:dyDescent="0.25">
      <c r="A2187" s="154"/>
      <c r="B2187" s="155"/>
      <c r="C2187" s="190" t="s">
        <v>880</v>
      </c>
      <c r="D2187" s="159"/>
      <c r="E2187" s="160">
        <v>15.75</v>
      </c>
      <c r="F2187" s="157"/>
      <c r="G2187" s="157"/>
      <c r="H2187" s="157"/>
      <c r="I2187" s="157"/>
      <c r="J2187" s="157"/>
      <c r="K2187" s="157"/>
      <c r="L2187" s="157"/>
      <c r="M2187" s="157"/>
      <c r="N2187" s="157"/>
      <c r="O2187" s="157"/>
      <c r="P2187" s="157"/>
      <c r="Q2187" s="157"/>
      <c r="R2187" s="157"/>
      <c r="S2187" s="157"/>
      <c r="T2187" s="157"/>
      <c r="U2187" s="157"/>
      <c r="V2187" s="157"/>
      <c r="W2187" s="157"/>
      <c r="X2187" s="157"/>
      <c r="Y2187" s="147"/>
      <c r="Z2187" s="147"/>
      <c r="AA2187" s="147"/>
      <c r="AB2187" s="147"/>
      <c r="AC2187" s="147"/>
      <c r="AD2187" s="147"/>
      <c r="AE2187" s="147"/>
      <c r="AF2187" s="147"/>
      <c r="AG2187" s="147" t="s">
        <v>199</v>
      </c>
      <c r="AH2187" s="147">
        <v>0</v>
      </c>
      <c r="AI2187" s="147"/>
      <c r="AJ2187" s="147"/>
      <c r="AK2187" s="147"/>
      <c r="AL2187" s="147"/>
      <c r="AM2187" s="147"/>
      <c r="AN2187" s="147"/>
      <c r="AO2187" s="147"/>
      <c r="AP2187" s="147"/>
      <c r="AQ2187" s="147"/>
      <c r="AR2187" s="147"/>
      <c r="AS2187" s="147"/>
      <c r="AT2187" s="147"/>
      <c r="AU2187" s="147"/>
      <c r="AV2187" s="147"/>
      <c r="AW2187" s="147"/>
      <c r="AX2187" s="147"/>
      <c r="AY2187" s="147"/>
      <c r="AZ2187" s="147"/>
      <c r="BA2187" s="147"/>
      <c r="BB2187" s="147"/>
      <c r="BC2187" s="147"/>
      <c r="BD2187" s="147"/>
      <c r="BE2187" s="147"/>
      <c r="BF2187" s="147"/>
      <c r="BG2187" s="147"/>
      <c r="BH2187" s="147"/>
    </row>
    <row r="2188" spans="1:60" ht="20.399999999999999" outlineLevel="1" x14ac:dyDescent="0.25">
      <c r="A2188" s="154"/>
      <c r="B2188" s="155"/>
      <c r="C2188" s="190" t="s">
        <v>968</v>
      </c>
      <c r="D2188" s="159"/>
      <c r="E2188" s="160">
        <v>30.28</v>
      </c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7"/>
      <c r="T2188" s="157"/>
      <c r="U2188" s="157"/>
      <c r="V2188" s="157"/>
      <c r="W2188" s="157"/>
      <c r="X2188" s="157"/>
      <c r="Y2188" s="147"/>
      <c r="Z2188" s="147"/>
      <c r="AA2188" s="147"/>
      <c r="AB2188" s="147"/>
      <c r="AC2188" s="147"/>
      <c r="AD2188" s="147"/>
      <c r="AE2188" s="147"/>
      <c r="AF2188" s="147"/>
      <c r="AG2188" s="147" t="s">
        <v>199</v>
      </c>
      <c r="AH2188" s="147">
        <v>0</v>
      </c>
      <c r="AI2188" s="147"/>
      <c r="AJ2188" s="147"/>
      <c r="AK2188" s="147"/>
      <c r="AL2188" s="147"/>
      <c r="AM2188" s="147"/>
      <c r="AN2188" s="147"/>
      <c r="AO2188" s="147"/>
      <c r="AP2188" s="147"/>
      <c r="AQ2188" s="147"/>
      <c r="AR2188" s="147"/>
      <c r="AS2188" s="147"/>
      <c r="AT2188" s="147"/>
      <c r="AU2188" s="147"/>
      <c r="AV2188" s="147"/>
      <c r="AW2188" s="147"/>
      <c r="AX2188" s="147"/>
      <c r="AY2188" s="147"/>
      <c r="AZ2188" s="147"/>
      <c r="BA2188" s="147"/>
      <c r="BB2188" s="147"/>
      <c r="BC2188" s="147"/>
      <c r="BD2188" s="147"/>
      <c r="BE2188" s="147"/>
      <c r="BF2188" s="147"/>
      <c r="BG2188" s="147"/>
      <c r="BH2188" s="147"/>
    </row>
    <row r="2189" spans="1:60" ht="20.399999999999999" outlineLevel="1" x14ac:dyDescent="0.25">
      <c r="A2189" s="154"/>
      <c r="B2189" s="155"/>
      <c r="C2189" s="190" t="s">
        <v>969</v>
      </c>
      <c r="D2189" s="159"/>
      <c r="E2189" s="160">
        <v>10.545</v>
      </c>
      <c r="F2189" s="157"/>
      <c r="G2189" s="157"/>
      <c r="H2189" s="157"/>
      <c r="I2189" s="157"/>
      <c r="J2189" s="157"/>
      <c r="K2189" s="157"/>
      <c r="L2189" s="157"/>
      <c r="M2189" s="157"/>
      <c r="N2189" s="157"/>
      <c r="O2189" s="157"/>
      <c r="P2189" s="157"/>
      <c r="Q2189" s="157"/>
      <c r="R2189" s="157"/>
      <c r="S2189" s="157"/>
      <c r="T2189" s="157"/>
      <c r="U2189" s="157"/>
      <c r="V2189" s="157"/>
      <c r="W2189" s="157"/>
      <c r="X2189" s="157"/>
      <c r="Y2189" s="147"/>
      <c r="Z2189" s="147"/>
      <c r="AA2189" s="147"/>
      <c r="AB2189" s="147"/>
      <c r="AC2189" s="147"/>
      <c r="AD2189" s="147"/>
      <c r="AE2189" s="147"/>
      <c r="AF2189" s="147"/>
      <c r="AG2189" s="147" t="s">
        <v>199</v>
      </c>
      <c r="AH2189" s="147">
        <v>0</v>
      </c>
      <c r="AI2189" s="147"/>
      <c r="AJ2189" s="147"/>
      <c r="AK2189" s="147"/>
      <c r="AL2189" s="147"/>
      <c r="AM2189" s="147"/>
      <c r="AN2189" s="147"/>
      <c r="AO2189" s="147"/>
      <c r="AP2189" s="147"/>
      <c r="AQ2189" s="147"/>
      <c r="AR2189" s="147"/>
      <c r="AS2189" s="147"/>
      <c r="AT2189" s="147"/>
      <c r="AU2189" s="147"/>
      <c r="AV2189" s="147"/>
      <c r="AW2189" s="147"/>
      <c r="AX2189" s="147"/>
      <c r="AY2189" s="147"/>
      <c r="AZ2189" s="147"/>
      <c r="BA2189" s="147"/>
      <c r="BB2189" s="147"/>
      <c r="BC2189" s="147"/>
      <c r="BD2189" s="147"/>
      <c r="BE2189" s="147"/>
      <c r="BF2189" s="147"/>
      <c r="BG2189" s="147"/>
      <c r="BH2189" s="147"/>
    </row>
    <row r="2190" spans="1:60" ht="20.399999999999999" outlineLevel="1" x14ac:dyDescent="0.25">
      <c r="A2190" s="154"/>
      <c r="B2190" s="155"/>
      <c r="C2190" s="190" t="s">
        <v>881</v>
      </c>
      <c r="D2190" s="159"/>
      <c r="E2190" s="160">
        <v>47.79</v>
      </c>
      <c r="F2190" s="157"/>
      <c r="G2190" s="157"/>
      <c r="H2190" s="157"/>
      <c r="I2190" s="157"/>
      <c r="J2190" s="157"/>
      <c r="K2190" s="157"/>
      <c r="L2190" s="157"/>
      <c r="M2190" s="157"/>
      <c r="N2190" s="157"/>
      <c r="O2190" s="157"/>
      <c r="P2190" s="157"/>
      <c r="Q2190" s="157"/>
      <c r="R2190" s="157"/>
      <c r="S2190" s="157"/>
      <c r="T2190" s="157"/>
      <c r="U2190" s="157"/>
      <c r="V2190" s="157"/>
      <c r="W2190" s="157"/>
      <c r="X2190" s="157"/>
      <c r="Y2190" s="147"/>
      <c r="Z2190" s="147"/>
      <c r="AA2190" s="147"/>
      <c r="AB2190" s="147"/>
      <c r="AC2190" s="147"/>
      <c r="AD2190" s="147"/>
      <c r="AE2190" s="147"/>
      <c r="AF2190" s="147"/>
      <c r="AG2190" s="147" t="s">
        <v>199</v>
      </c>
      <c r="AH2190" s="147">
        <v>0</v>
      </c>
      <c r="AI2190" s="147"/>
      <c r="AJ2190" s="147"/>
      <c r="AK2190" s="147"/>
      <c r="AL2190" s="147"/>
      <c r="AM2190" s="147"/>
      <c r="AN2190" s="147"/>
      <c r="AO2190" s="147"/>
      <c r="AP2190" s="147"/>
      <c r="AQ2190" s="147"/>
      <c r="AR2190" s="147"/>
      <c r="AS2190" s="147"/>
      <c r="AT2190" s="147"/>
      <c r="AU2190" s="147"/>
      <c r="AV2190" s="147"/>
      <c r="AW2190" s="147"/>
      <c r="AX2190" s="147"/>
      <c r="AY2190" s="147"/>
      <c r="AZ2190" s="147"/>
      <c r="BA2190" s="147"/>
      <c r="BB2190" s="147"/>
      <c r="BC2190" s="147"/>
      <c r="BD2190" s="147"/>
      <c r="BE2190" s="147"/>
      <c r="BF2190" s="147"/>
      <c r="BG2190" s="147"/>
      <c r="BH2190" s="147"/>
    </row>
    <row r="2191" spans="1:60" ht="20.399999999999999" outlineLevel="1" x14ac:dyDescent="0.25">
      <c r="A2191" s="154"/>
      <c r="B2191" s="155"/>
      <c r="C2191" s="190" t="s">
        <v>970</v>
      </c>
      <c r="D2191" s="159"/>
      <c r="E2191" s="160">
        <v>7.96</v>
      </c>
      <c r="F2191" s="157"/>
      <c r="G2191" s="157"/>
      <c r="H2191" s="157"/>
      <c r="I2191" s="157"/>
      <c r="J2191" s="157"/>
      <c r="K2191" s="157"/>
      <c r="L2191" s="157"/>
      <c r="M2191" s="157"/>
      <c r="N2191" s="157"/>
      <c r="O2191" s="157"/>
      <c r="P2191" s="157"/>
      <c r="Q2191" s="157"/>
      <c r="R2191" s="157"/>
      <c r="S2191" s="157"/>
      <c r="T2191" s="157"/>
      <c r="U2191" s="157"/>
      <c r="V2191" s="157"/>
      <c r="W2191" s="157"/>
      <c r="X2191" s="157"/>
      <c r="Y2191" s="147"/>
      <c r="Z2191" s="147"/>
      <c r="AA2191" s="147"/>
      <c r="AB2191" s="147"/>
      <c r="AC2191" s="147"/>
      <c r="AD2191" s="147"/>
      <c r="AE2191" s="147"/>
      <c r="AF2191" s="147"/>
      <c r="AG2191" s="147" t="s">
        <v>199</v>
      </c>
      <c r="AH2191" s="147">
        <v>0</v>
      </c>
      <c r="AI2191" s="147"/>
      <c r="AJ2191" s="147"/>
      <c r="AK2191" s="147"/>
      <c r="AL2191" s="147"/>
      <c r="AM2191" s="147"/>
      <c r="AN2191" s="147"/>
      <c r="AO2191" s="147"/>
      <c r="AP2191" s="147"/>
      <c r="AQ2191" s="147"/>
      <c r="AR2191" s="147"/>
      <c r="AS2191" s="147"/>
      <c r="AT2191" s="147"/>
      <c r="AU2191" s="147"/>
      <c r="AV2191" s="147"/>
      <c r="AW2191" s="147"/>
      <c r="AX2191" s="147"/>
      <c r="AY2191" s="147"/>
      <c r="AZ2191" s="147"/>
      <c r="BA2191" s="147"/>
      <c r="BB2191" s="147"/>
      <c r="BC2191" s="147"/>
      <c r="BD2191" s="147"/>
      <c r="BE2191" s="147"/>
      <c r="BF2191" s="147"/>
      <c r="BG2191" s="147"/>
      <c r="BH2191" s="147"/>
    </row>
    <row r="2192" spans="1:60" ht="20.399999999999999" outlineLevel="1" x14ac:dyDescent="0.25">
      <c r="A2192" s="154"/>
      <c r="B2192" s="155"/>
      <c r="C2192" s="190" t="s">
        <v>971</v>
      </c>
      <c r="D2192" s="159"/>
      <c r="E2192" s="160">
        <v>1.43</v>
      </c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7"/>
      <c r="T2192" s="157"/>
      <c r="U2192" s="157"/>
      <c r="V2192" s="157"/>
      <c r="W2192" s="157"/>
      <c r="X2192" s="157"/>
      <c r="Y2192" s="147"/>
      <c r="Z2192" s="147"/>
      <c r="AA2192" s="147"/>
      <c r="AB2192" s="147"/>
      <c r="AC2192" s="147"/>
      <c r="AD2192" s="147"/>
      <c r="AE2192" s="147"/>
      <c r="AF2192" s="147"/>
      <c r="AG2192" s="147" t="s">
        <v>199</v>
      </c>
      <c r="AH2192" s="147">
        <v>0</v>
      </c>
      <c r="AI2192" s="147"/>
      <c r="AJ2192" s="147"/>
      <c r="AK2192" s="147"/>
      <c r="AL2192" s="147"/>
      <c r="AM2192" s="147"/>
      <c r="AN2192" s="147"/>
      <c r="AO2192" s="147"/>
      <c r="AP2192" s="147"/>
      <c r="AQ2192" s="147"/>
      <c r="AR2192" s="147"/>
      <c r="AS2192" s="147"/>
      <c r="AT2192" s="147"/>
      <c r="AU2192" s="147"/>
      <c r="AV2192" s="147"/>
      <c r="AW2192" s="147"/>
      <c r="AX2192" s="147"/>
      <c r="AY2192" s="147"/>
      <c r="AZ2192" s="147"/>
      <c r="BA2192" s="147"/>
      <c r="BB2192" s="147"/>
      <c r="BC2192" s="147"/>
      <c r="BD2192" s="147"/>
      <c r="BE2192" s="147"/>
      <c r="BF2192" s="147"/>
      <c r="BG2192" s="147"/>
      <c r="BH2192" s="147"/>
    </row>
    <row r="2193" spans="1:60" outlineLevel="1" x14ac:dyDescent="0.25">
      <c r="A2193" s="154"/>
      <c r="B2193" s="155"/>
      <c r="C2193" s="190" t="s">
        <v>972</v>
      </c>
      <c r="D2193" s="159"/>
      <c r="E2193" s="160">
        <v>1.7</v>
      </c>
      <c r="F2193" s="157"/>
      <c r="G2193" s="157"/>
      <c r="H2193" s="157"/>
      <c r="I2193" s="157"/>
      <c r="J2193" s="157"/>
      <c r="K2193" s="157"/>
      <c r="L2193" s="157"/>
      <c r="M2193" s="157"/>
      <c r="N2193" s="157"/>
      <c r="O2193" s="157"/>
      <c r="P2193" s="157"/>
      <c r="Q2193" s="157"/>
      <c r="R2193" s="157"/>
      <c r="S2193" s="157"/>
      <c r="T2193" s="157"/>
      <c r="U2193" s="157"/>
      <c r="V2193" s="157"/>
      <c r="W2193" s="157"/>
      <c r="X2193" s="157"/>
      <c r="Y2193" s="147"/>
      <c r="Z2193" s="147"/>
      <c r="AA2193" s="147"/>
      <c r="AB2193" s="147"/>
      <c r="AC2193" s="147"/>
      <c r="AD2193" s="147"/>
      <c r="AE2193" s="147"/>
      <c r="AF2193" s="147"/>
      <c r="AG2193" s="147" t="s">
        <v>199</v>
      </c>
      <c r="AH2193" s="147">
        <v>0</v>
      </c>
      <c r="AI2193" s="147"/>
      <c r="AJ2193" s="147"/>
      <c r="AK2193" s="147"/>
      <c r="AL2193" s="147"/>
      <c r="AM2193" s="147"/>
      <c r="AN2193" s="147"/>
      <c r="AO2193" s="147"/>
      <c r="AP2193" s="147"/>
      <c r="AQ2193" s="147"/>
      <c r="AR2193" s="147"/>
      <c r="AS2193" s="147"/>
      <c r="AT2193" s="147"/>
      <c r="AU2193" s="147"/>
      <c r="AV2193" s="147"/>
      <c r="AW2193" s="147"/>
      <c r="AX2193" s="147"/>
      <c r="AY2193" s="147"/>
      <c r="AZ2193" s="147"/>
      <c r="BA2193" s="147"/>
      <c r="BB2193" s="147"/>
      <c r="BC2193" s="147"/>
      <c r="BD2193" s="147"/>
      <c r="BE2193" s="147"/>
      <c r="BF2193" s="147"/>
      <c r="BG2193" s="147"/>
      <c r="BH2193" s="147"/>
    </row>
    <row r="2194" spans="1:60" ht="20.399999999999999" outlineLevel="1" x14ac:dyDescent="0.25">
      <c r="A2194" s="154"/>
      <c r="B2194" s="155"/>
      <c r="C2194" s="190" t="s">
        <v>973</v>
      </c>
      <c r="D2194" s="159"/>
      <c r="E2194" s="160">
        <v>4.74</v>
      </c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57"/>
      <c r="P2194" s="157"/>
      <c r="Q2194" s="157"/>
      <c r="R2194" s="157"/>
      <c r="S2194" s="157"/>
      <c r="T2194" s="157"/>
      <c r="U2194" s="157"/>
      <c r="V2194" s="157"/>
      <c r="W2194" s="157"/>
      <c r="X2194" s="157"/>
      <c r="Y2194" s="147"/>
      <c r="Z2194" s="147"/>
      <c r="AA2194" s="147"/>
      <c r="AB2194" s="147"/>
      <c r="AC2194" s="147"/>
      <c r="AD2194" s="147"/>
      <c r="AE2194" s="147"/>
      <c r="AF2194" s="147"/>
      <c r="AG2194" s="147" t="s">
        <v>199</v>
      </c>
      <c r="AH2194" s="147">
        <v>0</v>
      </c>
      <c r="AI2194" s="147"/>
      <c r="AJ2194" s="147"/>
      <c r="AK2194" s="147"/>
      <c r="AL2194" s="147"/>
      <c r="AM2194" s="147"/>
      <c r="AN2194" s="147"/>
      <c r="AO2194" s="147"/>
      <c r="AP2194" s="147"/>
      <c r="AQ2194" s="147"/>
      <c r="AR2194" s="147"/>
      <c r="AS2194" s="147"/>
      <c r="AT2194" s="147"/>
      <c r="AU2194" s="147"/>
      <c r="AV2194" s="147"/>
      <c r="AW2194" s="147"/>
      <c r="AX2194" s="147"/>
      <c r="AY2194" s="147"/>
      <c r="AZ2194" s="147"/>
      <c r="BA2194" s="147"/>
      <c r="BB2194" s="147"/>
      <c r="BC2194" s="147"/>
      <c r="BD2194" s="147"/>
      <c r="BE2194" s="147"/>
      <c r="BF2194" s="147"/>
      <c r="BG2194" s="147"/>
      <c r="BH2194" s="147"/>
    </row>
    <row r="2195" spans="1:60" ht="20.399999999999999" outlineLevel="1" x14ac:dyDescent="0.25">
      <c r="A2195" s="154"/>
      <c r="B2195" s="155"/>
      <c r="C2195" s="190" t="s">
        <v>974</v>
      </c>
      <c r="D2195" s="159"/>
      <c r="E2195" s="160">
        <v>1.17</v>
      </c>
      <c r="F2195" s="157"/>
      <c r="G2195" s="157"/>
      <c r="H2195" s="157"/>
      <c r="I2195" s="157"/>
      <c r="J2195" s="157"/>
      <c r="K2195" s="157"/>
      <c r="L2195" s="157"/>
      <c r="M2195" s="157"/>
      <c r="N2195" s="157"/>
      <c r="O2195" s="157"/>
      <c r="P2195" s="157"/>
      <c r="Q2195" s="157"/>
      <c r="R2195" s="157"/>
      <c r="S2195" s="157"/>
      <c r="T2195" s="157"/>
      <c r="U2195" s="157"/>
      <c r="V2195" s="157"/>
      <c r="W2195" s="157"/>
      <c r="X2195" s="157"/>
      <c r="Y2195" s="147"/>
      <c r="Z2195" s="147"/>
      <c r="AA2195" s="147"/>
      <c r="AB2195" s="147"/>
      <c r="AC2195" s="147"/>
      <c r="AD2195" s="147"/>
      <c r="AE2195" s="147"/>
      <c r="AF2195" s="147"/>
      <c r="AG2195" s="147" t="s">
        <v>199</v>
      </c>
      <c r="AH2195" s="147">
        <v>0</v>
      </c>
      <c r="AI2195" s="147"/>
      <c r="AJ2195" s="147"/>
      <c r="AK2195" s="147"/>
      <c r="AL2195" s="147"/>
      <c r="AM2195" s="147"/>
      <c r="AN2195" s="147"/>
      <c r="AO2195" s="147"/>
      <c r="AP2195" s="147"/>
      <c r="AQ2195" s="147"/>
      <c r="AR2195" s="147"/>
      <c r="AS2195" s="147"/>
      <c r="AT2195" s="147"/>
      <c r="AU2195" s="147"/>
      <c r="AV2195" s="147"/>
      <c r="AW2195" s="147"/>
      <c r="AX2195" s="147"/>
      <c r="AY2195" s="147"/>
      <c r="AZ2195" s="147"/>
      <c r="BA2195" s="147"/>
      <c r="BB2195" s="147"/>
      <c r="BC2195" s="147"/>
      <c r="BD2195" s="147"/>
      <c r="BE2195" s="147"/>
      <c r="BF2195" s="147"/>
      <c r="BG2195" s="147"/>
      <c r="BH2195" s="147"/>
    </row>
    <row r="2196" spans="1:60" ht="20.399999999999999" outlineLevel="1" x14ac:dyDescent="0.25">
      <c r="A2196" s="154"/>
      <c r="B2196" s="155"/>
      <c r="C2196" s="190" t="s">
        <v>975</v>
      </c>
      <c r="D2196" s="159"/>
      <c r="E2196" s="160">
        <v>2.08</v>
      </c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7"/>
      <c r="T2196" s="157"/>
      <c r="U2196" s="157"/>
      <c r="V2196" s="157"/>
      <c r="W2196" s="157"/>
      <c r="X2196" s="157"/>
      <c r="Y2196" s="147"/>
      <c r="Z2196" s="147"/>
      <c r="AA2196" s="147"/>
      <c r="AB2196" s="147"/>
      <c r="AC2196" s="147"/>
      <c r="AD2196" s="147"/>
      <c r="AE2196" s="147"/>
      <c r="AF2196" s="147"/>
      <c r="AG2196" s="147" t="s">
        <v>199</v>
      </c>
      <c r="AH2196" s="147">
        <v>0</v>
      </c>
      <c r="AI2196" s="147"/>
      <c r="AJ2196" s="147"/>
      <c r="AK2196" s="147"/>
      <c r="AL2196" s="147"/>
      <c r="AM2196" s="147"/>
      <c r="AN2196" s="147"/>
      <c r="AO2196" s="147"/>
      <c r="AP2196" s="147"/>
      <c r="AQ2196" s="147"/>
      <c r="AR2196" s="147"/>
      <c r="AS2196" s="147"/>
      <c r="AT2196" s="147"/>
      <c r="AU2196" s="147"/>
      <c r="AV2196" s="147"/>
      <c r="AW2196" s="147"/>
      <c r="AX2196" s="147"/>
      <c r="AY2196" s="147"/>
      <c r="AZ2196" s="147"/>
      <c r="BA2196" s="147"/>
      <c r="BB2196" s="147"/>
      <c r="BC2196" s="147"/>
      <c r="BD2196" s="147"/>
      <c r="BE2196" s="147"/>
      <c r="BF2196" s="147"/>
      <c r="BG2196" s="147"/>
      <c r="BH2196" s="147"/>
    </row>
    <row r="2197" spans="1:60" ht="20.399999999999999" outlineLevel="1" x14ac:dyDescent="0.25">
      <c r="A2197" s="154"/>
      <c r="B2197" s="155"/>
      <c r="C2197" s="190" t="s">
        <v>976</v>
      </c>
      <c r="D2197" s="159"/>
      <c r="E2197" s="160">
        <v>1.17</v>
      </c>
      <c r="F2197" s="157"/>
      <c r="G2197" s="157"/>
      <c r="H2197" s="157"/>
      <c r="I2197" s="157"/>
      <c r="J2197" s="157"/>
      <c r="K2197" s="157"/>
      <c r="L2197" s="157"/>
      <c r="M2197" s="157"/>
      <c r="N2197" s="157"/>
      <c r="O2197" s="157"/>
      <c r="P2197" s="157"/>
      <c r="Q2197" s="157"/>
      <c r="R2197" s="157"/>
      <c r="S2197" s="157"/>
      <c r="T2197" s="157"/>
      <c r="U2197" s="157"/>
      <c r="V2197" s="157"/>
      <c r="W2197" s="157"/>
      <c r="X2197" s="157"/>
      <c r="Y2197" s="147"/>
      <c r="Z2197" s="147"/>
      <c r="AA2197" s="147"/>
      <c r="AB2197" s="147"/>
      <c r="AC2197" s="147"/>
      <c r="AD2197" s="147"/>
      <c r="AE2197" s="147"/>
      <c r="AF2197" s="147"/>
      <c r="AG2197" s="147" t="s">
        <v>199</v>
      </c>
      <c r="AH2197" s="147">
        <v>0</v>
      </c>
      <c r="AI2197" s="147"/>
      <c r="AJ2197" s="147"/>
      <c r="AK2197" s="147"/>
      <c r="AL2197" s="147"/>
      <c r="AM2197" s="147"/>
      <c r="AN2197" s="147"/>
      <c r="AO2197" s="147"/>
      <c r="AP2197" s="147"/>
      <c r="AQ2197" s="147"/>
      <c r="AR2197" s="147"/>
      <c r="AS2197" s="147"/>
      <c r="AT2197" s="147"/>
      <c r="AU2197" s="147"/>
      <c r="AV2197" s="147"/>
      <c r="AW2197" s="147"/>
      <c r="AX2197" s="147"/>
      <c r="AY2197" s="147"/>
      <c r="AZ2197" s="147"/>
      <c r="BA2197" s="147"/>
      <c r="BB2197" s="147"/>
      <c r="BC2197" s="147"/>
      <c r="BD2197" s="147"/>
      <c r="BE2197" s="147"/>
      <c r="BF2197" s="147"/>
      <c r="BG2197" s="147"/>
      <c r="BH2197" s="147"/>
    </row>
    <row r="2198" spans="1:60" ht="20.399999999999999" outlineLevel="1" x14ac:dyDescent="0.25">
      <c r="A2198" s="154"/>
      <c r="B2198" s="155"/>
      <c r="C2198" s="190" t="s">
        <v>977</v>
      </c>
      <c r="D2198" s="159"/>
      <c r="E2198" s="160">
        <v>2.72</v>
      </c>
      <c r="F2198" s="157"/>
      <c r="G2198" s="157"/>
      <c r="H2198" s="157"/>
      <c r="I2198" s="157"/>
      <c r="J2198" s="157"/>
      <c r="K2198" s="157"/>
      <c r="L2198" s="157"/>
      <c r="M2198" s="157"/>
      <c r="N2198" s="157"/>
      <c r="O2198" s="157"/>
      <c r="P2198" s="157"/>
      <c r="Q2198" s="157"/>
      <c r="R2198" s="157"/>
      <c r="S2198" s="157"/>
      <c r="T2198" s="157"/>
      <c r="U2198" s="157"/>
      <c r="V2198" s="157"/>
      <c r="W2198" s="157"/>
      <c r="X2198" s="157"/>
      <c r="Y2198" s="147"/>
      <c r="Z2198" s="147"/>
      <c r="AA2198" s="147"/>
      <c r="AB2198" s="147"/>
      <c r="AC2198" s="147"/>
      <c r="AD2198" s="147"/>
      <c r="AE2198" s="147"/>
      <c r="AF2198" s="147"/>
      <c r="AG2198" s="147" t="s">
        <v>199</v>
      </c>
      <c r="AH2198" s="147">
        <v>0</v>
      </c>
      <c r="AI2198" s="147"/>
      <c r="AJ2198" s="147"/>
      <c r="AK2198" s="147"/>
      <c r="AL2198" s="147"/>
      <c r="AM2198" s="147"/>
      <c r="AN2198" s="147"/>
      <c r="AO2198" s="147"/>
      <c r="AP2198" s="147"/>
      <c r="AQ2198" s="147"/>
      <c r="AR2198" s="147"/>
      <c r="AS2198" s="147"/>
      <c r="AT2198" s="147"/>
      <c r="AU2198" s="147"/>
      <c r="AV2198" s="147"/>
      <c r="AW2198" s="147"/>
      <c r="AX2198" s="147"/>
      <c r="AY2198" s="147"/>
      <c r="AZ2198" s="147"/>
      <c r="BA2198" s="147"/>
      <c r="BB2198" s="147"/>
      <c r="BC2198" s="147"/>
      <c r="BD2198" s="147"/>
      <c r="BE2198" s="147"/>
      <c r="BF2198" s="147"/>
      <c r="BG2198" s="147"/>
      <c r="BH2198" s="147"/>
    </row>
    <row r="2199" spans="1:60" outlineLevel="1" x14ac:dyDescent="0.25">
      <c r="A2199" s="154"/>
      <c r="B2199" s="155"/>
      <c r="C2199" s="195" t="s">
        <v>879</v>
      </c>
      <c r="D2199" s="165"/>
      <c r="E2199" s="166">
        <v>127.33499999999999</v>
      </c>
      <c r="F2199" s="157"/>
      <c r="G2199" s="157"/>
      <c r="H2199" s="157"/>
      <c r="I2199" s="157"/>
      <c r="J2199" s="157"/>
      <c r="K2199" s="157"/>
      <c r="L2199" s="157"/>
      <c r="M2199" s="157"/>
      <c r="N2199" s="157"/>
      <c r="O2199" s="157"/>
      <c r="P2199" s="157"/>
      <c r="Q2199" s="157"/>
      <c r="R2199" s="157"/>
      <c r="S2199" s="157"/>
      <c r="T2199" s="157"/>
      <c r="U2199" s="157"/>
      <c r="V2199" s="157"/>
      <c r="W2199" s="157"/>
      <c r="X2199" s="157"/>
      <c r="Y2199" s="147"/>
      <c r="Z2199" s="147"/>
      <c r="AA2199" s="147"/>
      <c r="AB2199" s="147"/>
      <c r="AC2199" s="147"/>
      <c r="AD2199" s="147"/>
      <c r="AE2199" s="147"/>
      <c r="AF2199" s="147"/>
      <c r="AG2199" s="147" t="s">
        <v>199</v>
      </c>
      <c r="AH2199" s="147">
        <v>1</v>
      </c>
      <c r="AI2199" s="147"/>
      <c r="AJ2199" s="147"/>
      <c r="AK2199" s="147"/>
      <c r="AL2199" s="147"/>
      <c r="AM2199" s="147"/>
      <c r="AN2199" s="147"/>
      <c r="AO2199" s="147"/>
      <c r="AP2199" s="147"/>
      <c r="AQ2199" s="147"/>
      <c r="AR2199" s="147"/>
      <c r="AS2199" s="147"/>
      <c r="AT2199" s="147"/>
      <c r="AU2199" s="147"/>
      <c r="AV2199" s="147"/>
      <c r="AW2199" s="147"/>
      <c r="AX2199" s="147"/>
      <c r="AY2199" s="147"/>
      <c r="AZ2199" s="147"/>
      <c r="BA2199" s="147"/>
      <c r="BB2199" s="147"/>
      <c r="BC2199" s="147"/>
      <c r="BD2199" s="147"/>
      <c r="BE2199" s="147"/>
      <c r="BF2199" s="147"/>
      <c r="BG2199" s="147"/>
      <c r="BH2199" s="147"/>
    </row>
    <row r="2200" spans="1:60" outlineLevel="1" x14ac:dyDescent="0.25">
      <c r="A2200" s="174">
        <v>377</v>
      </c>
      <c r="B2200" s="175" t="s">
        <v>1746</v>
      </c>
      <c r="C2200" s="189" t="s">
        <v>1747</v>
      </c>
      <c r="D2200" s="176" t="s">
        <v>194</v>
      </c>
      <c r="E2200" s="177">
        <v>52.823999999999998</v>
      </c>
      <c r="F2200" s="178"/>
      <c r="G2200" s="179">
        <f>ROUND(E2200*F2200,2)</f>
        <v>0</v>
      </c>
      <c r="H2200" s="158"/>
      <c r="I2200" s="157">
        <f>ROUND(E2200*H2200,2)</f>
        <v>0</v>
      </c>
      <c r="J2200" s="158"/>
      <c r="K2200" s="157">
        <f>ROUND(E2200*J2200,2)</f>
        <v>0</v>
      </c>
      <c r="L2200" s="157">
        <v>21</v>
      </c>
      <c r="M2200" s="157">
        <f>G2200*(1+L2200/100)</f>
        <v>0</v>
      </c>
      <c r="N2200" s="157">
        <v>4.2999999999999999E-4</v>
      </c>
      <c r="O2200" s="157">
        <f>ROUND(E2200*N2200,2)</f>
        <v>0.02</v>
      </c>
      <c r="P2200" s="157">
        <v>0</v>
      </c>
      <c r="Q2200" s="157">
        <f>ROUND(E2200*P2200,2)</f>
        <v>0</v>
      </c>
      <c r="R2200" s="157"/>
      <c r="S2200" s="157" t="s">
        <v>195</v>
      </c>
      <c r="T2200" s="157" t="s">
        <v>195</v>
      </c>
      <c r="U2200" s="157">
        <v>0.23699999999999999</v>
      </c>
      <c r="V2200" s="157">
        <f>ROUND(E2200*U2200,2)</f>
        <v>12.52</v>
      </c>
      <c r="W2200" s="157"/>
      <c r="X2200" s="157" t="s">
        <v>196</v>
      </c>
      <c r="Y2200" s="147"/>
      <c r="Z2200" s="147"/>
      <c r="AA2200" s="147"/>
      <c r="AB2200" s="147"/>
      <c r="AC2200" s="147"/>
      <c r="AD2200" s="147"/>
      <c r="AE2200" s="147"/>
      <c r="AF2200" s="147"/>
      <c r="AG2200" s="147" t="s">
        <v>197</v>
      </c>
      <c r="AH2200" s="147"/>
      <c r="AI2200" s="147"/>
      <c r="AJ2200" s="147"/>
      <c r="AK2200" s="147"/>
      <c r="AL2200" s="147"/>
      <c r="AM2200" s="147"/>
      <c r="AN2200" s="147"/>
      <c r="AO2200" s="147"/>
      <c r="AP2200" s="147"/>
      <c r="AQ2200" s="147"/>
      <c r="AR2200" s="147"/>
      <c r="AS2200" s="147"/>
      <c r="AT2200" s="147"/>
      <c r="AU2200" s="147"/>
      <c r="AV2200" s="147"/>
      <c r="AW2200" s="147"/>
      <c r="AX2200" s="147"/>
      <c r="AY2200" s="147"/>
      <c r="AZ2200" s="147"/>
      <c r="BA2200" s="147"/>
      <c r="BB2200" s="147"/>
      <c r="BC2200" s="147"/>
      <c r="BD2200" s="147"/>
      <c r="BE2200" s="147"/>
      <c r="BF2200" s="147"/>
      <c r="BG2200" s="147"/>
      <c r="BH2200" s="147"/>
    </row>
    <row r="2201" spans="1:60" outlineLevel="1" x14ac:dyDescent="0.25">
      <c r="A2201" s="154"/>
      <c r="B2201" s="155"/>
      <c r="C2201" s="191" t="s">
        <v>284</v>
      </c>
      <c r="D2201" s="161"/>
      <c r="E2201" s="162"/>
      <c r="F2201" s="157"/>
      <c r="G2201" s="157"/>
      <c r="H2201" s="157"/>
      <c r="I2201" s="157"/>
      <c r="J2201" s="157"/>
      <c r="K2201" s="157"/>
      <c r="L2201" s="157"/>
      <c r="M2201" s="157"/>
      <c r="N2201" s="157"/>
      <c r="O2201" s="157"/>
      <c r="P2201" s="157"/>
      <c r="Q2201" s="157"/>
      <c r="R2201" s="157"/>
      <c r="S2201" s="157"/>
      <c r="T2201" s="157"/>
      <c r="U2201" s="157"/>
      <c r="V2201" s="157"/>
      <c r="W2201" s="157"/>
      <c r="X2201" s="157"/>
      <c r="Y2201" s="147"/>
      <c r="Z2201" s="147"/>
      <c r="AA2201" s="147"/>
      <c r="AB2201" s="147"/>
      <c r="AC2201" s="147"/>
      <c r="AD2201" s="147"/>
      <c r="AE2201" s="147"/>
      <c r="AF2201" s="147"/>
      <c r="AG2201" s="147" t="s">
        <v>199</v>
      </c>
      <c r="AH2201" s="147"/>
      <c r="AI2201" s="147"/>
      <c r="AJ2201" s="147"/>
      <c r="AK2201" s="147"/>
      <c r="AL2201" s="147"/>
      <c r="AM2201" s="147"/>
      <c r="AN2201" s="147"/>
      <c r="AO2201" s="147"/>
      <c r="AP2201" s="147"/>
      <c r="AQ2201" s="147"/>
      <c r="AR2201" s="147"/>
      <c r="AS2201" s="147"/>
      <c r="AT2201" s="147"/>
      <c r="AU2201" s="147"/>
      <c r="AV2201" s="147"/>
      <c r="AW2201" s="147"/>
      <c r="AX2201" s="147"/>
      <c r="AY2201" s="147"/>
      <c r="AZ2201" s="147"/>
      <c r="BA2201" s="147"/>
      <c r="BB2201" s="147"/>
      <c r="BC2201" s="147"/>
      <c r="BD2201" s="147"/>
      <c r="BE2201" s="147"/>
      <c r="BF2201" s="147"/>
      <c r="BG2201" s="147"/>
      <c r="BH2201" s="147"/>
    </row>
    <row r="2202" spans="1:60" ht="20.399999999999999" outlineLevel="1" x14ac:dyDescent="0.25">
      <c r="A2202" s="154"/>
      <c r="B2202" s="155"/>
      <c r="C2202" s="192" t="s">
        <v>447</v>
      </c>
      <c r="D2202" s="161"/>
      <c r="E2202" s="162">
        <v>27.42</v>
      </c>
      <c r="F2202" s="157"/>
      <c r="G2202" s="157"/>
      <c r="H2202" s="157"/>
      <c r="I2202" s="157"/>
      <c r="J2202" s="157"/>
      <c r="K2202" s="157"/>
      <c r="L2202" s="157"/>
      <c r="M2202" s="157"/>
      <c r="N2202" s="157"/>
      <c r="O2202" s="157"/>
      <c r="P2202" s="157"/>
      <c r="Q2202" s="157"/>
      <c r="R2202" s="157"/>
      <c r="S2202" s="157"/>
      <c r="T2202" s="157"/>
      <c r="U2202" s="157"/>
      <c r="V2202" s="157"/>
      <c r="W2202" s="157"/>
      <c r="X2202" s="157"/>
      <c r="Y2202" s="147"/>
      <c r="Z2202" s="147"/>
      <c r="AA2202" s="147"/>
      <c r="AB2202" s="147"/>
      <c r="AC2202" s="147"/>
      <c r="AD2202" s="147"/>
      <c r="AE2202" s="147"/>
      <c r="AF2202" s="147"/>
      <c r="AG2202" s="147" t="s">
        <v>199</v>
      </c>
      <c r="AH2202" s="147">
        <v>2</v>
      </c>
      <c r="AI2202" s="147"/>
      <c r="AJ2202" s="147"/>
      <c r="AK2202" s="147"/>
      <c r="AL2202" s="147"/>
      <c r="AM2202" s="147"/>
      <c r="AN2202" s="147"/>
      <c r="AO2202" s="147"/>
      <c r="AP2202" s="147"/>
      <c r="AQ2202" s="147"/>
      <c r="AR2202" s="147"/>
      <c r="AS2202" s="147"/>
      <c r="AT2202" s="147"/>
      <c r="AU2202" s="147"/>
      <c r="AV2202" s="147"/>
      <c r="AW2202" s="147"/>
      <c r="AX2202" s="147"/>
      <c r="AY2202" s="147"/>
      <c r="AZ2202" s="147"/>
      <c r="BA2202" s="147"/>
      <c r="BB2202" s="147"/>
      <c r="BC2202" s="147"/>
      <c r="BD2202" s="147"/>
      <c r="BE2202" s="147"/>
      <c r="BF2202" s="147"/>
      <c r="BG2202" s="147"/>
      <c r="BH2202" s="147"/>
    </row>
    <row r="2203" spans="1:60" ht="20.399999999999999" outlineLevel="1" x14ac:dyDescent="0.25">
      <c r="A2203" s="154"/>
      <c r="B2203" s="155"/>
      <c r="C2203" s="192" t="s">
        <v>448</v>
      </c>
      <c r="D2203" s="161"/>
      <c r="E2203" s="162">
        <v>21.42</v>
      </c>
      <c r="F2203" s="157"/>
      <c r="G2203" s="157"/>
      <c r="H2203" s="157"/>
      <c r="I2203" s="157"/>
      <c r="J2203" s="157"/>
      <c r="K2203" s="157"/>
      <c r="L2203" s="157"/>
      <c r="M2203" s="157"/>
      <c r="N2203" s="157"/>
      <c r="O2203" s="157"/>
      <c r="P2203" s="157"/>
      <c r="Q2203" s="157"/>
      <c r="R2203" s="157"/>
      <c r="S2203" s="157"/>
      <c r="T2203" s="157"/>
      <c r="U2203" s="157"/>
      <c r="V2203" s="157"/>
      <c r="W2203" s="157"/>
      <c r="X2203" s="157"/>
      <c r="Y2203" s="147"/>
      <c r="Z2203" s="147"/>
      <c r="AA2203" s="147"/>
      <c r="AB2203" s="147"/>
      <c r="AC2203" s="147"/>
      <c r="AD2203" s="147"/>
      <c r="AE2203" s="147"/>
      <c r="AF2203" s="147"/>
      <c r="AG2203" s="147" t="s">
        <v>199</v>
      </c>
      <c r="AH2203" s="147">
        <v>2</v>
      </c>
      <c r="AI2203" s="147"/>
      <c r="AJ2203" s="147"/>
      <c r="AK2203" s="147"/>
      <c r="AL2203" s="147"/>
      <c r="AM2203" s="147"/>
      <c r="AN2203" s="147"/>
      <c r="AO2203" s="147"/>
      <c r="AP2203" s="147"/>
      <c r="AQ2203" s="147"/>
      <c r="AR2203" s="147"/>
      <c r="AS2203" s="147"/>
      <c r="AT2203" s="147"/>
      <c r="AU2203" s="147"/>
      <c r="AV2203" s="147"/>
      <c r="AW2203" s="147"/>
      <c r="AX2203" s="147"/>
      <c r="AY2203" s="147"/>
      <c r="AZ2203" s="147"/>
      <c r="BA2203" s="147"/>
      <c r="BB2203" s="147"/>
      <c r="BC2203" s="147"/>
      <c r="BD2203" s="147"/>
      <c r="BE2203" s="147"/>
      <c r="BF2203" s="147"/>
      <c r="BG2203" s="147"/>
      <c r="BH2203" s="147"/>
    </row>
    <row r="2204" spans="1:60" outlineLevel="1" x14ac:dyDescent="0.25">
      <c r="A2204" s="154"/>
      <c r="B2204" s="155"/>
      <c r="C2204" s="193" t="s">
        <v>293</v>
      </c>
      <c r="D2204" s="163"/>
      <c r="E2204" s="164">
        <v>48.84</v>
      </c>
      <c r="F2204" s="157"/>
      <c r="G2204" s="157"/>
      <c r="H2204" s="157"/>
      <c r="I2204" s="157"/>
      <c r="J2204" s="157"/>
      <c r="K2204" s="157"/>
      <c r="L2204" s="157"/>
      <c r="M2204" s="157"/>
      <c r="N2204" s="157"/>
      <c r="O2204" s="157"/>
      <c r="P2204" s="157"/>
      <c r="Q2204" s="157"/>
      <c r="R2204" s="157"/>
      <c r="S2204" s="157"/>
      <c r="T2204" s="157"/>
      <c r="U2204" s="157"/>
      <c r="V2204" s="157"/>
      <c r="W2204" s="157"/>
      <c r="X2204" s="157"/>
      <c r="Y2204" s="147"/>
      <c r="Z2204" s="147"/>
      <c r="AA2204" s="147"/>
      <c r="AB2204" s="147"/>
      <c r="AC2204" s="147"/>
      <c r="AD2204" s="147"/>
      <c r="AE2204" s="147"/>
      <c r="AF2204" s="147"/>
      <c r="AG2204" s="147" t="s">
        <v>199</v>
      </c>
      <c r="AH2204" s="147">
        <v>3</v>
      </c>
      <c r="AI2204" s="147"/>
      <c r="AJ2204" s="147"/>
      <c r="AK2204" s="147"/>
      <c r="AL2204" s="147"/>
      <c r="AM2204" s="147"/>
      <c r="AN2204" s="147"/>
      <c r="AO2204" s="147"/>
      <c r="AP2204" s="147"/>
      <c r="AQ2204" s="147"/>
      <c r="AR2204" s="147"/>
      <c r="AS2204" s="147"/>
      <c r="AT2204" s="147"/>
      <c r="AU2204" s="147"/>
      <c r="AV2204" s="147"/>
      <c r="AW2204" s="147"/>
      <c r="AX2204" s="147"/>
      <c r="AY2204" s="147"/>
      <c r="AZ2204" s="147"/>
      <c r="BA2204" s="147"/>
      <c r="BB2204" s="147"/>
      <c r="BC2204" s="147"/>
      <c r="BD2204" s="147"/>
      <c r="BE2204" s="147"/>
      <c r="BF2204" s="147"/>
      <c r="BG2204" s="147"/>
      <c r="BH2204" s="147"/>
    </row>
    <row r="2205" spans="1:60" outlineLevel="1" x14ac:dyDescent="0.25">
      <c r="A2205" s="154"/>
      <c r="B2205" s="155"/>
      <c r="C2205" s="191" t="s">
        <v>294</v>
      </c>
      <c r="D2205" s="161"/>
      <c r="E2205" s="162"/>
      <c r="F2205" s="157"/>
      <c r="G2205" s="157"/>
      <c r="H2205" s="157"/>
      <c r="I2205" s="157"/>
      <c r="J2205" s="157"/>
      <c r="K2205" s="157"/>
      <c r="L2205" s="157"/>
      <c r="M2205" s="157"/>
      <c r="N2205" s="157"/>
      <c r="O2205" s="157"/>
      <c r="P2205" s="157"/>
      <c r="Q2205" s="157"/>
      <c r="R2205" s="157"/>
      <c r="S2205" s="157"/>
      <c r="T2205" s="157"/>
      <c r="U2205" s="157"/>
      <c r="V2205" s="157"/>
      <c r="W2205" s="157"/>
      <c r="X2205" s="157"/>
      <c r="Y2205" s="147"/>
      <c r="Z2205" s="147"/>
      <c r="AA2205" s="147"/>
      <c r="AB2205" s="147"/>
      <c r="AC2205" s="147"/>
      <c r="AD2205" s="147"/>
      <c r="AE2205" s="147"/>
      <c r="AF2205" s="147"/>
      <c r="AG2205" s="147" t="s">
        <v>199</v>
      </c>
      <c r="AH2205" s="147"/>
      <c r="AI2205" s="147"/>
      <c r="AJ2205" s="147"/>
      <c r="AK2205" s="147"/>
      <c r="AL2205" s="147"/>
      <c r="AM2205" s="147"/>
      <c r="AN2205" s="147"/>
      <c r="AO2205" s="147"/>
      <c r="AP2205" s="147"/>
      <c r="AQ2205" s="147"/>
      <c r="AR2205" s="147"/>
      <c r="AS2205" s="147"/>
      <c r="AT2205" s="147"/>
      <c r="AU2205" s="147"/>
      <c r="AV2205" s="147"/>
      <c r="AW2205" s="147"/>
      <c r="AX2205" s="147"/>
      <c r="AY2205" s="147"/>
      <c r="AZ2205" s="147"/>
      <c r="BA2205" s="147"/>
      <c r="BB2205" s="147"/>
      <c r="BC2205" s="147"/>
      <c r="BD2205" s="147"/>
      <c r="BE2205" s="147"/>
      <c r="BF2205" s="147"/>
      <c r="BG2205" s="147"/>
      <c r="BH2205" s="147"/>
    </row>
    <row r="2206" spans="1:60" outlineLevel="1" x14ac:dyDescent="0.25">
      <c r="A2206" s="154"/>
      <c r="B2206" s="155"/>
      <c r="C2206" s="190" t="s">
        <v>816</v>
      </c>
      <c r="D2206" s="159"/>
      <c r="E2206" s="160">
        <v>48.84</v>
      </c>
      <c r="F2206" s="157"/>
      <c r="G2206" s="157"/>
      <c r="H2206" s="157"/>
      <c r="I2206" s="157"/>
      <c r="J2206" s="157"/>
      <c r="K2206" s="157"/>
      <c r="L2206" s="157"/>
      <c r="M2206" s="157"/>
      <c r="N2206" s="157"/>
      <c r="O2206" s="157"/>
      <c r="P2206" s="157"/>
      <c r="Q2206" s="157"/>
      <c r="R2206" s="157"/>
      <c r="S2206" s="157"/>
      <c r="T2206" s="157"/>
      <c r="U2206" s="157"/>
      <c r="V2206" s="157"/>
      <c r="W2206" s="157"/>
      <c r="X2206" s="157"/>
      <c r="Y2206" s="147"/>
      <c r="Z2206" s="147"/>
      <c r="AA2206" s="147"/>
      <c r="AB2206" s="147"/>
      <c r="AC2206" s="147"/>
      <c r="AD2206" s="147"/>
      <c r="AE2206" s="147"/>
      <c r="AF2206" s="147"/>
      <c r="AG2206" s="147" t="s">
        <v>199</v>
      </c>
      <c r="AH2206" s="147">
        <v>0</v>
      </c>
      <c r="AI2206" s="147"/>
      <c r="AJ2206" s="147"/>
      <c r="AK2206" s="147"/>
      <c r="AL2206" s="147"/>
      <c r="AM2206" s="147"/>
      <c r="AN2206" s="147"/>
      <c r="AO2206" s="147"/>
      <c r="AP2206" s="147"/>
      <c r="AQ2206" s="147"/>
      <c r="AR2206" s="147"/>
      <c r="AS2206" s="147"/>
      <c r="AT2206" s="147"/>
      <c r="AU2206" s="147"/>
      <c r="AV2206" s="147"/>
      <c r="AW2206" s="147"/>
      <c r="AX2206" s="147"/>
      <c r="AY2206" s="147"/>
      <c r="AZ2206" s="147"/>
      <c r="BA2206" s="147"/>
      <c r="BB2206" s="147"/>
      <c r="BC2206" s="147"/>
      <c r="BD2206" s="147"/>
      <c r="BE2206" s="147"/>
      <c r="BF2206" s="147"/>
      <c r="BG2206" s="147"/>
      <c r="BH2206" s="147"/>
    </row>
    <row r="2207" spans="1:60" outlineLevel="1" x14ac:dyDescent="0.25">
      <c r="A2207" s="154"/>
      <c r="B2207" s="155"/>
      <c r="C2207" s="191" t="s">
        <v>284</v>
      </c>
      <c r="D2207" s="161"/>
      <c r="E2207" s="162"/>
      <c r="F2207" s="157"/>
      <c r="G2207" s="157"/>
      <c r="H2207" s="157"/>
      <c r="I2207" s="157"/>
      <c r="J2207" s="157"/>
      <c r="K2207" s="157"/>
      <c r="L2207" s="157"/>
      <c r="M2207" s="157"/>
      <c r="N2207" s="157"/>
      <c r="O2207" s="157"/>
      <c r="P2207" s="157"/>
      <c r="Q2207" s="157"/>
      <c r="R2207" s="157"/>
      <c r="S2207" s="157"/>
      <c r="T2207" s="157"/>
      <c r="U2207" s="157"/>
      <c r="V2207" s="157"/>
      <c r="W2207" s="157"/>
      <c r="X2207" s="157"/>
      <c r="Y2207" s="147"/>
      <c r="Z2207" s="147"/>
      <c r="AA2207" s="147"/>
      <c r="AB2207" s="147"/>
      <c r="AC2207" s="147"/>
      <c r="AD2207" s="147"/>
      <c r="AE2207" s="147"/>
      <c r="AF2207" s="147"/>
      <c r="AG2207" s="147" t="s">
        <v>199</v>
      </c>
      <c r="AH2207" s="147"/>
      <c r="AI2207" s="147"/>
      <c r="AJ2207" s="147"/>
      <c r="AK2207" s="147"/>
      <c r="AL2207" s="147"/>
      <c r="AM2207" s="147"/>
      <c r="AN2207" s="147"/>
      <c r="AO2207" s="147"/>
      <c r="AP2207" s="147"/>
      <c r="AQ2207" s="147"/>
      <c r="AR2207" s="147"/>
      <c r="AS2207" s="147"/>
      <c r="AT2207" s="147"/>
      <c r="AU2207" s="147"/>
      <c r="AV2207" s="147"/>
      <c r="AW2207" s="147"/>
      <c r="AX2207" s="147"/>
      <c r="AY2207" s="147"/>
      <c r="AZ2207" s="147"/>
      <c r="BA2207" s="147"/>
      <c r="BB2207" s="147"/>
      <c r="BC2207" s="147"/>
      <c r="BD2207" s="147"/>
      <c r="BE2207" s="147"/>
      <c r="BF2207" s="147"/>
      <c r="BG2207" s="147"/>
      <c r="BH2207" s="147"/>
    </row>
    <row r="2208" spans="1:60" ht="30.6" outlineLevel="1" x14ac:dyDescent="0.25">
      <c r="A2208" s="154"/>
      <c r="B2208" s="155"/>
      <c r="C2208" s="192" t="s">
        <v>470</v>
      </c>
      <c r="D2208" s="161"/>
      <c r="E2208" s="162">
        <v>21.02</v>
      </c>
      <c r="F2208" s="157"/>
      <c r="G2208" s="157"/>
      <c r="H2208" s="157"/>
      <c r="I2208" s="157"/>
      <c r="J2208" s="157"/>
      <c r="K2208" s="157"/>
      <c r="L2208" s="157"/>
      <c r="M2208" s="157"/>
      <c r="N2208" s="157"/>
      <c r="O2208" s="157"/>
      <c r="P2208" s="157"/>
      <c r="Q2208" s="157"/>
      <c r="R2208" s="157"/>
      <c r="S2208" s="157"/>
      <c r="T2208" s="157"/>
      <c r="U2208" s="157"/>
      <c r="V2208" s="157"/>
      <c r="W2208" s="157"/>
      <c r="X2208" s="157"/>
      <c r="Y2208" s="147"/>
      <c r="Z2208" s="147"/>
      <c r="AA2208" s="147"/>
      <c r="AB2208" s="147"/>
      <c r="AC2208" s="147"/>
      <c r="AD2208" s="147"/>
      <c r="AE2208" s="147"/>
      <c r="AF2208" s="147"/>
      <c r="AG2208" s="147" t="s">
        <v>199</v>
      </c>
      <c r="AH2208" s="147">
        <v>2</v>
      </c>
      <c r="AI2208" s="147"/>
      <c r="AJ2208" s="147"/>
      <c r="AK2208" s="147"/>
      <c r="AL2208" s="147"/>
      <c r="AM2208" s="147"/>
      <c r="AN2208" s="147"/>
      <c r="AO2208" s="147"/>
      <c r="AP2208" s="147"/>
      <c r="AQ2208" s="147"/>
      <c r="AR2208" s="147"/>
      <c r="AS2208" s="147"/>
      <c r="AT2208" s="147"/>
      <c r="AU2208" s="147"/>
      <c r="AV2208" s="147"/>
      <c r="AW2208" s="147"/>
      <c r="AX2208" s="147"/>
      <c r="AY2208" s="147"/>
      <c r="AZ2208" s="147"/>
      <c r="BA2208" s="147"/>
      <c r="BB2208" s="147"/>
      <c r="BC2208" s="147"/>
      <c r="BD2208" s="147"/>
      <c r="BE2208" s="147"/>
      <c r="BF2208" s="147"/>
      <c r="BG2208" s="147"/>
      <c r="BH2208" s="147"/>
    </row>
    <row r="2209" spans="1:60" ht="20.399999999999999" outlineLevel="1" x14ac:dyDescent="0.25">
      <c r="A2209" s="154"/>
      <c r="B2209" s="155"/>
      <c r="C2209" s="192" t="s">
        <v>471</v>
      </c>
      <c r="D2209" s="161"/>
      <c r="E2209" s="162">
        <v>18.82</v>
      </c>
      <c r="F2209" s="157"/>
      <c r="G2209" s="157"/>
      <c r="H2209" s="157"/>
      <c r="I2209" s="157"/>
      <c r="J2209" s="157"/>
      <c r="K2209" s="157"/>
      <c r="L2209" s="157"/>
      <c r="M2209" s="157"/>
      <c r="N2209" s="157"/>
      <c r="O2209" s="157"/>
      <c r="P2209" s="157"/>
      <c r="Q2209" s="157"/>
      <c r="R2209" s="157"/>
      <c r="S2209" s="157"/>
      <c r="T2209" s="157"/>
      <c r="U2209" s="157"/>
      <c r="V2209" s="157"/>
      <c r="W2209" s="157"/>
      <c r="X2209" s="157"/>
      <c r="Y2209" s="147"/>
      <c r="Z2209" s="147"/>
      <c r="AA2209" s="147"/>
      <c r="AB2209" s="147"/>
      <c r="AC2209" s="147"/>
      <c r="AD2209" s="147"/>
      <c r="AE2209" s="147"/>
      <c r="AF2209" s="147"/>
      <c r="AG2209" s="147" t="s">
        <v>199</v>
      </c>
      <c r="AH2209" s="147">
        <v>2</v>
      </c>
      <c r="AI2209" s="147"/>
      <c r="AJ2209" s="147"/>
      <c r="AK2209" s="147"/>
      <c r="AL2209" s="147"/>
      <c r="AM2209" s="147"/>
      <c r="AN2209" s="147"/>
      <c r="AO2209" s="147"/>
      <c r="AP2209" s="147"/>
      <c r="AQ2209" s="147"/>
      <c r="AR2209" s="147"/>
      <c r="AS2209" s="147"/>
      <c r="AT2209" s="147"/>
      <c r="AU2209" s="147"/>
      <c r="AV2209" s="147"/>
      <c r="AW2209" s="147"/>
      <c r="AX2209" s="147"/>
      <c r="AY2209" s="147"/>
      <c r="AZ2209" s="147"/>
      <c r="BA2209" s="147"/>
      <c r="BB2209" s="147"/>
      <c r="BC2209" s="147"/>
      <c r="BD2209" s="147"/>
      <c r="BE2209" s="147"/>
      <c r="BF2209" s="147"/>
      <c r="BG2209" s="147"/>
      <c r="BH2209" s="147"/>
    </row>
    <row r="2210" spans="1:60" outlineLevel="1" x14ac:dyDescent="0.25">
      <c r="A2210" s="154"/>
      <c r="B2210" s="155"/>
      <c r="C2210" s="193" t="s">
        <v>293</v>
      </c>
      <c r="D2210" s="163"/>
      <c r="E2210" s="164">
        <v>39.840000000000003</v>
      </c>
      <c r="F2210" s="157"/>
      <c r="G2210" s="157"/>
      <c r="H2210" s="157"/>
      <c r="I2210" s="157"/>
      <c r="J2210" s="157"/>
      <c r="K2210" s="157"/>
      <c r="L2210" s="157"/>
      <c r="M2210" s="157"/>
      <c r="N2210" s="157"/>
      <c r="O2210" s="157"/>
      <c r="P2210" s="157"/>
      <c r="Q2210" s="157"/>
      <c r="R2210" s="157"/>
      <c r="S2210" s="157"/>
      <c r="T2210" s="157"/>
      <c r="U2210" s="157"/>
      <c r="V2210" s="157"/>
      <c r="W2210" s="157"/>
      <c r="X2210" s="157"/>
      <c r="Y2210" s="147"/>
      <c r="Z2210" s="147"/>
      <c r="AA2210" s="147"/>
      <c r="AB2210" s="147"/>
      <c r="AC2210" s="147"/>
      <c r="AD2210" s="147"/>
      <c r="AE2210" s="147"/>
      <c r="AF2210" s="147"/>
      <c r="AG2210" s="147" t="s">
        <v>199</v>
      </c>
      <c r="AH2210" s="147">
        <v>3</v>
      </c>
      <c r="AI2210" s="147"/>
      <c r="AJ2210" s="147"/>
      <c r="AK2210" s="147"/>
      <c r="AL2210" s="147"/>
      <c r="AM2210" s="147"/>
      <c r="AN2210" s="147"/>
      <c r="AO2210" s="147"/>
      <c r="AP2210" s="147"/>
      <c r="AQ2210" s="147"/>
      <c r="AR2210" s="147"/>
      <c r="AS2210" s="147"/>
      <c r="AT2210" s="147"/>
      <c r="AU2210" s="147"/>
      <c r="AV2210" s="147"/>
      <c r="AW2210" s="147"/>
      <c r="AX2210" s="147"/>
      <c r="AY2210" s="147"/>
      <c r="AZ2210" s="147"/>
      <c r="BA2210" s="147"/>
      <c r="BB2210" s="147"/>
      <c r="BC2210" s="147"/>
      <c r="BD2210" s="147"/>
      <c r="BE2210" s="147"/>
      <c r="BF2210" s="147"/>
      <c r="BG2210" s="147"/>
      <c r="BH2210" s="147"/>
    </row>
    <row r="2211" spans="1:60" outlineLevel="1" x14ac:dyDescent="0.25">
      <c r="A2211" s="154"/>
      <c r="B2211" s="155"/>
      <c r="C2211" s="191" t="s">
        <v>294</v>
      </c>
      <c r="D2211" s="161"/>
      <c r="E2211" s="162"/>
      <c r="F2211" s="157"/>
      <c r="G2211" s="157"/>
      <c r="H2211" s="157"/>
      <c r="I2211" s="157"/>
      <c r="J2211" s="157"/>
      <c r="K2211" s="157"/>
      <c r="L2211" s="157"/>
      <c r="M2211" s="157"/>
      <c r="N2211" s="157"/>
      <c r="O2211" s="157"/>
      <c r="P2211" s="157"/>
      <c r="Q2211" s="157"/>
      <c r="R2211" s="157"/>
      <c r="S2211" s="157"/>
      <c r="T2211" s="157"/>
      <c r="U2211" s="157"/>
      <c r="V2211" s="157"/>
      <c r="W2211" s="157"/>
      <c r="X2211" s="157"/>
      <c r="Y2211" s="147"/>
      <c r="Z2211" s="147"/>
      <c r="AA2211" s="147"/>
      <c r="AB2211" s="147"/>
      <c r="AC2211" s="147"/>
      <c r="AD2211" s="147"/>
      <c r="AE2211" s="147"/>
      <c r="AF2211" s="147"/>
      <c r="AG2211" s="147" t="s">
        <v>199</v>
      </c>
      <c r="AH2211" s="147"/>
      <c r="AI2211" s="147"/>
      <c r="AJ2211" s="147"/>
      <c r="AK2211" s="147"/>
      <c r="AL2211" s="147"/>
      <c r="AM2211" s="147"/>
      <c r="AN2211" s="147"/>
      <c r="AO2211" s="147"/>
      <c r="AP2211" s="147"/>
      <c r="AQ2211" s="147"/>
      <c r="AR2211" s="147"/>
      <c r="AS2211" s="147"/>
      <c r="AT2211" s="147"/>
      <c r="AU2211" s="147"/>
      <c r="AV2211" s="147"/>
      <c r="AW2211" s="147"/>
      <c r="AX2211" s="147"/>
      <c r="AY2211" s="147"/>
      <c r="AZ2211" s="147"/>
      <c r="BA2211" s="147"/>
      <c r="BB2211" s="147"/>
      <c r="BC2211" s="147"/>
      <c r="BD2211" s="147"/>
      <c r="BE2211" s="147"/>
      <c r="BF2211" s="147"/>
      <c r="BG2211" s="147"/>
      <c r="BH2211" s="147"/>
    </row>
    <row r="2212" spans="1:60" outlineLevel="1" x14ac:dyDescent="0.25">
      <c r="A2212" s="154"/>
      <c r="B2212" s="155"/>
      <c r="C2212" s="190" t="s">
        <v>1748</v>
      </c>
      <c r="D2212" s="159"/>
      <c r="E2212" s="160">
        <v>3.984</v>
      </c>
      <c r="F2212" s="157"/>
      <c r="G2212" s="157"/>
      <c r="H2212" s="157"/>
      <c r="I2212" s="157"/>
      <c r="J2212" s="157"/>
      <c r="K2212" s="157"/>
      <c r="L2212" s="157"/>
      <c r="M2212" s="157"/>
      <c r="N2212" s="157"/>
      <c r="O2212" s="157"/>
      <c r="P2212" s="157"/>
      <c r="Q2212" s="157"/>
      <c r="R2212" s="157"/>
      <c r="S2212" s="157"/>
      <c r="T2212" s="157"/>
      <c r="U2212" s="157"/>
      <c r="V2212" s="157"/>
      <c r="W2212" s="157"/>
      <c r="X2212" s="157"/>
      <c r="Y2212" s="147"/>
      <c r="Z2212" s="147"/>
      <c r="AA2212" s="147"/>
      <c r="AB2212" s="147"/>
      <c r="AC2212" s="147"/>
      <c r="AD2212" s="147"/>
      <c r="AE2212" s="147"/>
      <c r="AF2212" s="147"/>
      <c r="AG2212" s="147" t="s">
        <v>199</v>
      </c>
      <c r="AH2212" s="147">
        <v>0</v>
      </c>
      <c r="AI2212" s="147"/>
      <c r="AJ2212" s="147"/>
      <c r="AK2212" s="147"/>
      <c r="AL2212" s="147"/>
      <c r="AM2212" s="147"/>
      <c r="AN2212" s="147"/>
      <c r="AO2212" s="147"/>
      <c r="AP2212" s="147"/>
      <c r="AQ2212" s="147"/>
      <c r="AR2212" s="147"/>
      <c r="AS2212" s="147"/>
      <c r="AT2212" s="147"/>
      <c r="AU2212" s="147"/>
      <c r="AV2212" s="147"/>
      <c r="AW2212" s="147"/>
      <c r="AX2212" s="147"/>
      <c r="AY2212" s="147"/>
      <c r="AZ2212" s="147"/>
      <c r="BA2212" s="147"/>
      <c r="BB2212" s="147"/>
      <c r="BC2212" s="147"/>
      <c r="BD2212" s="147"/>
      <c r="BE2212" s="147"/>
      <c r="BF2212" s="147"/>
      <c r="BG2212" s="147"/>
      <c r="BH2212" s="147"/>
    </row>
    <row r="2213" spans="1:60" outlineLevel="1" x14ac:dyDescent="0.25">
      <c r="A2213" s="154">
        <v>378</v>
      </c>
      <c r="B2213" s="155" t="s">
        <v>1749</v>
      </c>
      <c r="C2213" s="196" t="s">
        <v>1750</v>
      </c>
      <c r="D2213" s="156" t="s">
        <v>0</v>
      </c>
      <c r="E2213" s="186"/>
      <c r="F2213" s="158"/>
      <c r="G2213" s="157">
        <f>ROUND(E2213*F2213,2)</f>
        <v>0</v>
      </c>
      <c r="H2213" s="158"/>
      <c r="I2213" s="157">
        <f>ROUND(E2213*H2213,2)</f>
        <v>0</v>
      </c>
      <c r="J2213" s="158"/>
      <c r="K2213" s="157">
        <f>ROUND(E2213*J2213,2)</f>
        <v>0</v>
      </c>
      <c r="L2213" s="157">
        <v>21</v>
      </c>
      <c r="M2213" s="157">
        <f>G2213*(1+L2213/100)</f>
        <v>0</v>
      </c>
      <c r="N2213" s="157">
        <v>0</v>
      </c>
      <c r="O2213" s="157">
        <f>ROUND(E2213*N2213,2)</f>
        <v>0</v>
      </c>
      <c r="P2213" s="157">
        <v>0</v>
      </c>
      <c r="Q2213" s="157">
        <f>ROUND(E2213*P2213,2)</f>
        <v>0</v>
      </c>
      <c r="R2213" s="157"/>
      <c r="S2213" s="157" t="s">
        <v>195</v>
      </c>
      <c r="T2213" s="157" t="s">
        <v>195</v>
      </c>
      <c r="U2213" s="157">
        <v>0</v>
      </c>
      <c r="V2213" s="157">
        <f>ROUND(E2213*U2213,2)</f>
        <v>0</v>
      </c>
      <c r="W2213" s="157"/>
      <c r="X2213" s="157" t="s">
        <v>1170</v>
      </c>
      <c r="Y2213" s="147"/>
      <c r="Z2213" s="147"/>
      <c r="AA2213" s="147"/>
      <c r="AB2213" s="147"/>
      <c r="AC2213" s="147"/>
      <c r="AD2213" s="147"/>
      <c r="AE2213" s="147"/>
      <c r="AF2213" s="147"/>
      <c r="AG2213" s="147" t="s">
        <v>1171</v>
      </c>
      <c r="AH2213" s="147"/>
      <c r="AI2213" s="147"/>
      <c r="AJ2213" s="147"/>
      <c r="AK2213" s="147"/>
      <c r="AL2213" s="147"/>
      <c r="AM2213" s="147"/>
      <c r="AN2213" s="147"/>
      <c r="AO2213" s="147"/>
      <c r="AP2213" s="147"/>
      <c r="AQ2213" s="147"/>
      <c r="AR2213" s="147"/>
      <c r="AS2213" s="147"/>
      <c r="AT2213" s="147"/>
      <c r="AU2213" s="147"/>
      <c r="AV2213" s="147"/>
      <c r="AW2213" s="147"/>
      <c r="AX2213" s="147"/>
      <c r="AY2213" s="147"/>
      <c r="AZ2213" s="147"/>
      <c r="BA2213" s="147"/>
      <c r="BB2213" s="147"/>
      <c r="BC2213" s="147"/>
      <c r="BD2213" s="147"/>
      <c r="BE2213" s="147"/>
      <c r="BF2213" s="147"/>
      <c r="BG2213" s="147"/>
      <c r="BH2213" s="147"/>
    </row>
    <row r="2214" spans="1:60" x14ac:dyDescent="0.25">
      <c r="A2214" s="168" t="s">
        <v>190</v>
      </c>
      <c r="B2214" s="169" t="s">
        <v>130</v>
      </c>
      <c r="C2214" s="188" t="s">
        <v>131</v>
      </c>
      <c r="D2214" s="170"/>
      <c r="E2214" s="171"/>
      <c r="F2214" s="172"/>
      <c r="G2214" s="173">
        <f>SUMIF(AG2215:AG2415,"&lt;&gt;NOR",G2215:G2415)</f>
        <v>0</v>
      </c>
      <c r="H2214" s="167"/>
      <c r="I2214" s="167">
        <f>SUM(I2215:I2415)</f>
        <v>0</v>
      </c>
      <c r="J2214" s="167"/>
      <c r="K2214" s="167">
        <f>SUM(K2215:K2415)</f>
        <v>0</v>
      </c>
      <c r="L2214" s="167"/>
      <c r="M2214" s="167">
        <f>SUM(M2215:M2415)</f>
        <v>0</v>
      </c>
      <c r="N2214" s="167"/>
      <c r="O2214" s="167">
        <f>SUM(O2215:O2415)</f>
        <v>9.620000000000001</v>
      </c>
      <c r="P2214" s="167"/>
      <c r="Q2214" s="167">
        <f>SUM(Q2215:Q2415)</f>
        <v>0</v>
      </c>
      <c r="R2214" s="167"/>
      <c r="S2214" s="167"/>
      <c r="T2214" s="167"/>
      <c r="U2214" s="167"/>
      <c r="V2214" s="167">
        <f>SUM(V2215:V2415)</f>
        <v>395.78</v>
      </c>
      <c r="W2214" s="167"/>
      <c r="X2214" s="167"/>
      <c r="AG2214" t="s">
        <v>191</v>
      </c>
    </row>
    <row r="2215" spans="1:60" ht="20.399999999999999" outlineLevel="1" x14ac:dyDescent="0.25">
      <c r="A2215" s="174">
        <v>379</v>
      </c>
      <c r="B2215" s="175" t="s">
        <v>1751</v>
      </c>
      <c r="C2215" s="189" t="s">
        <v>1752</v>
      </c>
      <c r="D2215" s="176" t="s">
        <v>194</v>
      </c>
      <c r="E2215" s="177">
        <v>116.13775</v>
      </c>
      <c r="F2215" s="178"/>
      <c r="G2215" s="179">
        <f>ROUND(E2215*F2215,2)</f>
        <v>0</v>
      </c>
      <c r="H2215" s="158"/>
      <c r="I2215" s="157">
        <f>ROUND(E2215*H2215,2)</f>
        <v>0</v>
      </c>
      <c r="J2215" s="158"/>
      <c r="K2215" s="157">
        <f>ROUND(E2215*J2215,2)</f>
        <v>0</v>
      </c>
      <c r="L2215" s="157">
        <v>21</v>
      </c>
      <c r="M2215" s="157">
        <f>G2215*(1+L2215/100)</f>
        <v>0</v>
      </c>
      <c r="N2215" s="157">
        <v>1.0149999999999999E-2</v>
      </c>
      <c r="O2215" s="157">
        <f>ROUND(E2215*N2215,2)</f>
        <v>1.18</v>
      </c>
      <c r="P2215" s="157">
        <v>0</v>
      </c>
      <c r="Q2215" s="157">
        <f>ROUND(E2215*P2215,2)</f>
        <v>0</v>
      </c>
      <c r="R2215" s="157"/>
      <c r="S2215" s="157" t="s">
        <v>195</v>
      </c>
      <c r="T2215" s="157" t="s">
        <v>195</v>
      </c>
      <c r="U2215" s="157">
        <v>0.628</v>
      </c>
      <c r="V2215" s="157">
        <f>ROUND(E2215*U2215,2)</f>
        <v>72.930000000000007</v>
      </c>
      <c r="W2215" s="157"/>
      <c r="X2215" s="157" t="s">
        <v>196</v>
      </c>
      <c r="Y2215" s="147"/>
      <c r="Z2215" s="147"/>
      <c r="AA2215" s="147"/>
      <c r="AB2215" s="147"/>
      <c r="AC2215" s="147"/>
      <c r="AD2215" s="147"/>
      <c r="AE2215" s="147"/>
      <c r="AF2215" s="147"/>
      <c r="AG2215" s="147" t="s">
        <v>197</v>
      </c>
      <c r="AH2215" s="147"/>
      <c r="AI2215" s="147"/>
      <c r="AJ2215" s="147"/>
      <c r="AK2215" s="147"/>
      <c r="AL2215" s="147"/>
      <c r="AM2215" s="147"/>
      <c r="AN2215" s="147"/>
      <c r="AO2215" s="147"/>
      <c r="AP2215" s="147"/>
      <c r="AQ2215" s="147"/>
      <c r="AR2215" s="147"/>
      <c r="AS2215" s="147"/>
      <c r="AT2215" s="147"/>
      <c r="AU2215" s="147"/>
      <c r="AV2215" s="147"/>
      <c r="AW2215" s="147"/>
      <c r="AX2215" s="147"/>
      <c r="AY2215" s="147"/>
      <c r="AZ2215" s="147"/>
      <c r="BA2215" s="147"/>
      <c r="BB2215" s="147"/>
      <c r="BC2215" s="147"/>
      <c r="BD2215" s="147"/>
      <c r="BE2215" s="147"/>
      <c r="BF2215" s="147"/>
      <c r="BG2215" s="147"/>
      <c r="BH2215" s="147"/>
    </row>
    <row r="2216" spans="1:60" outlineLevel="1" x14ac:dyDescent="0.25">
      <c r="A2216" s="154"/>
      <c r="B2216" s="155"/>
      <c r="C2216" s="190" t="s">
        <v>1753</v>
      </c>
      <c r="D2216" s="159"/>
      <c r="E2216" s="160">
        <v>116.13775</v>
      </c>
      <c r="F2216" s="157"/>
      <c r="G2216" s="157"/>
      <c r="H2216" s="157"/>
      <c r="I2216" s="157"/>
      <c r="J2216" s="157"/>
      <c r="K2216" s="157"/>
      <c r="L2216" s="157"/>
      <c r="M2216" s="157"/>
      <c r="N2216" s="157"/>
      <c r="O2216" s="157"/>
      <c r="P2216" s="157"/>
      <c r="Q2216" s="157"/>
      <c r="R2216" s="157"/>
      <c r="S2216" s="157"/>
      <c r="T2216" s="157"/>
      <c r="U2216" s="157"/>
      <c r="V2216" s="157"/>
      <c r="W2216" s="157"/>
      <c r="X2216" s="157"/>
      <c r="Y2216" s="147"/>
      <c r="Z2216" s="147"/>
      <c r="AA2216" s="147"/>
      <c r="AB2216" s="147"/>
      <c r="AC2216" s="147"/>
      <c r="AD2216" s="147"/>
      <c r="AE2216" s="147"/>
      <c r="AF2216" s="147"/>
      <c r="AG2216" s="147" t="s">
        <v>199</v>
      </c>
      <c r="AH2216" s="147">
        <v>5</v>
      </c>
      <c r="AI2216" s="147"/>
      <c r="AJ2216" s="147"/>
      <c r="AK2216" s="147"/>
      <c r="AL2216" s="147"/>
      <c r="AM2216" s="147"/>
      <c r="AN2216" s="147"/>
      <c r="AO2216" s="147"/>
      <c r="AP2216" s="147"/>
      <c r="AQ2216" s="147"/>
      <c r="AR2216" s="147"/>
      <c r="AS2216" s="147"/>
      <c r="AT2216" s="147"/>
      <c r="AU2216" s="147"/>
      <c r="AV2216" s="147"/>
      <c r="AW2216" s="147"/>
      <c r="AX2216" s="147"/>
      <c r="AY2216" s="147"/>
      <c r="AZ2216" s="147"/>
      <c r="BA2216" s="147"/>
      <c r="BB2216" s="147"/>
      <c r="BC2216" s="147"/>
      <c r="BD2216" s="147"/>
      <c r="BE2216" s="147"/>
      <c r="BF2216" s="147"/>
      <c r="BG2216" s="147"/>
      <c r="BH2216" s="147"/>
    </row>
    <row r="2217" spans="1:60" outlineLevel="1" x14ac:dyDescent="0.25">
      <c r="A2217" s="174">
        <v>380</v>
      </c>
      <c r="B2217" s="175" t="s">
        <v>1754</v>
      </c>
      <c r="C2217" s="189" t="s">
        <v>1755</v>
      </c>
      <c r="D2217" s="176" t="s">
        <v>194</v>
      </c>
      <c r="E2217" s="177">
        <v>37.450000000000003</v>
      </c>
      <c r="F2217" s="178"/>
      <c r="G2217" s="179">
        <f>ROUND(E2217*F2217,2)</f>
        <v>0</v>
      </c>
      <c r="H2217" s="158"/>
      <c r="I2217" s="157">
        <f>ROUND(E2217*H2217,2)</f>
        <v>0</v>
      </c>
      <c r="J2217" s="158"/>
      <c r="K2217" s="157">
        <f>ROUND(E2217*J2217,2)</f>
        <v>0</v>
      </c>
      <c r="L2217" s="157">
        <v>21</v>
      </c>
      <c r="M2217" s="157">
        <f>G2217*(1+L2217/100)</f>
        <v>0</v>
      </c>
      <c r="N2217" s="157">
        <v>0</v>
      </c>
      <c r="O2217" s="157">
        <f>ROUND(E2217*N2217,2)</f>
        <v>0</v>
      </c>
      <c r="P2217" s="157">
        <v>0</v>
      </c>
      <c r="Q2217" s="157">
        <f>ROUND(E2217*P2217,2)</f>
        <v>0</v>
      </c>
      <c r="R2217" s="157"/>
      <c r="S2217" s="157" t="s">
        <v>195</v>
      </c>
      <c r="T2217" s="157" t="s">
        <v>195</v>
      </c>
      <c r="U2217" s="157">
        <v>0.33</v>
      </c>
      <c r="V2217" s="157">
        <f>ROUND(E2217*U2217,2)</f>
        <v>12.36</v>
      </c>
      <c r="W2217" s="157"/>
      <c r="X2217" s="157" t="s">
        <v>196</v>
      </c>
      <c r="Y2217" s="147"/>
      <c r="Z2217" s="147"/>
      <c r="AA2217" s="147"/>
      <c r="AB2217" s="147"/>
      <c r="AC2217" s="147"/>
      <c r="AD2217" s="147"/>
      <c r="AE2217" s="147"/>
      <c r="AF2217" s="147"/>
      <c r="AG2217" s="147" t="s">
        <v>197</v>
      </c>
      <c r="AH2217" s="147"/>
      <c r="AI2217" s="147"/>
      <c r="AJ2217" s="147"/>
      <c r="AK2217" s="147"/>
      <c r="AL2217" s="147"/>
      <c r="AM2217" s="147"/>
      <c r="AN2217" s="147"/>
      <c r="AO2217" s="147"/>
      <c r="AP2217" s="147"/>
      <c r="AQ2217" s="147"/>
      <c r="AR2217" s="147"/>
      <c r="AS2217" s="147"/>
      <c r="AT2217" s="147"/>
      <c r="AU2217" s="147"/>
      <c r="AV2217" s="147"/>
      <c r="AW2217" s="147"/>
      <c r="AX2217" s="147"/>
      <c r="AY2217" s="147"/>
      <c r="AZ2217" s="147"/>
      <c r="BA2217" s="147"/>
      <c r="BB2217" s="147"/>
      <c r="BC2217" s="147"/>
      <c r="BD2217" s="147"/>
      <c r="BE2217" s="147"/>
      <c r="BF2217" s="147"/>
      <c r="BG2217" s="147"/>
      <c r="BH2217" s="147"/>
    </row>
    <row r="2218" spans="1:60" outlineLevel="1" x14ac:dyDescent="0.25">
      <c r="A2218" s="154"/>
      <c r="B2218" s="155"/>
      <c r="C2218" s="190" t="s">
        <v>1756</v>
      </c>
      <c r="D2218" s="159"/>
      <c r="E2218" s="160">
        <v>37.450000000000003</v>
      </c>
      <c r="F2218" s="157"/>
      <c r="G2218" s="157"/>
      <c r="H2218" s="157"/>
      <c r="I2218" s="157"/>
      <c r="J2218" s="157"/>
      <c r="K2218" s="157"/>
      <c r="L2218" s="157"/>
      <c r="M2218" s="157"/>
      <c r="N2218" s="157"/>
      <c r="O2218" s="157"/>
      <c r="P2218" s="157"/>
      <c r="Q2218" s="157"/>
      <c r="R2218" s="157"/>
      <c r="S2218" s="157"/>
      <c r="T2218" s="157"/>
      <c r="U2218" s="157"/>
      <c r="V2218" s="157"/>
      <c r="W2218" s="157"/>
      <c r="X2218" s="157"/>
      <c r="Y2218" s="147"/>
      <c r="Z2218" s="147"/>
      <c r="AA2218" s="147"/>
      <c r="AB2218" s="147"/>
      <c r="AC2218" s="147"/>
      <c r="AD2218" s="147"/>
      <c r="AE2218" s="147"/>
      <c r="AF2218" s="147"/>
      <c r="AG2218" s="147" t="s">
        <v>199</v>
      </c>
      <c r="AH2218" s="147">
        <v>5</v>
      </c>
      <c r="AI2218" s="147"/>
      <c r="AJ2218" s="147"/>
      <c r="AK2218" s="147"/>
      <c r="AL2218" s="147"/>
      <c r="AM2218" s="147"/>
      <c r="AN2218" s="147"/>
      <c r="AO2218" s="147"/>
      <c r="AP2218" s="147"/>
      <c r="AQ2218" s="147"/>
      <c r="AR2218" s="147"/>
      <c r="AS2218" s="147"/>
      <c r="AT2218" s="147"/>
      <c r="AU2218" s="147"/>
      <c r="AV2218" s="147"/>
      <c r="AW2218" s="147"/>
      <c r="AX2218" s="147"/>
      <c r="AY2218" s="147"/>
      <c r="AZ2218" s="147"/>
      <c r="BA2218" s="147"/>
      <c r="BB2218" s="147"/>
      <c r="BC2218" s="147"/>
      <c r="BD2218" s="147"/>
      <c r="BE2218" s="147"/>
      <c r="BF2218" s="147"/>
      <c r="BG2218" s="147"/>
      <c r="BH2218" s="147"/>
    </row>
    <row r="2219" spans="1:60" outlineLevel="1" x14ac:dyDescent="0.25">
      <c r="A2219" s="174">
        <v>381</v>
      </c>
      <c r="B2219" s="175" t="s">
        <v>1757</v>
      </c>
      <c r="C2219" s="189" t="s">
        <v>1758</v>
      </c>
      <c r="D2219" s="176" t="s">
        <v>194</v>
      </c>
      <c r="E2219" s="177">
        <v>37.450000000000003</v>
      </c>
      <c r="F2219" s="178"/>
      <c r="G2219" s="179">
        <f>ROUND(E2219*F2219,2)</f>
        <v>0</v>
      </c>
      <c r="H2219" s="158"/>
      <c r="I2219" s="157">
        <f>ROUND(E2219*H2219,2)</f>
        <v>0</v>
      </c>
      <c r="J2219" s="158"/>
      <c r="K2219" s="157">
        <f>ROUND(E2219*J2219,2)</f>
        <v>0</v>
      </c>
      <c r="L2219" s="157">
        <v>21</v>
      </c>
      <c r="M2219" s="157">
        <f>G2219*(1+L2219/100)</f>
        <v>0</v>
      </c>
      <c r="N2219" s="157">
        <v>1.6000000000000001E-4</v>
      </c>
      <c r="O2219" s="157">
        <f>ROUND(E2219*N2219,2)</f>
        <v>0.01</v>
      </c>
      <c r="P2219" s="157">
        <v>0</v>
      </c>
      <c r="Q2219" s="157">
        <f>ROUND(E2219*P2219,2)</f>
        <v>0</v>
      </c>
      <c r="R2219" s="157"/>
      <c r="S2219" s="157" t="s">
        <v>195</v>
      </c>
      <c r="T2219" s="157" t="s">
        <v>195</v>
      </c>
      <c r="U2219" s="157">
        <v>0.05</v>
      </c>
      <c r="V2219" s="157">
        <f>ROUND(E2219*U2219,2)</f>
        <v>1.87</v>
      </c>
      <c r="W2219" s="157"/>
      <c r="X2219" s="157" t="s">
        <v>196</v>
      </c>
      <c r="Y2219" s="147"/>
      <c r="Z2219" s="147"/>
      <c r="AA2219" s="147"/>
      <c r="AB2219" s="147"/>
      <c r="AC2219" s="147"/>
      <c r="AD2219" s="147"/>
      <c r="AE2219" s="147"/>
      <c r="AF2219" s="147"/>
      <c r="AG2219" s="147" t="s">
        <v>1759</v>
      </c>
      <c r="AH2219" s="147"/>
      <c r="AI2219" s="147"/>
      <c r="AJ2219" s="147"/>
      <c r="AK2219" s="147"/>
      <c r="AL2219" s="147"/>
      <c r="AM2219" s="147"/>
      <c r="AN2219" s="147"/>
      <c r="AO2219" s="147"/>
      <c r="AP2219" s="147"/>
      <c r="AQ2219" s="147"/>
      <c r="AR2219" s="147"/>
      <c r="AS2219" s="147"/>
      <c r="AT2219" s="147"/>
      <c r="AU2219" s="147"/>
      <c r="AV2219" s="147"/>
      <c r="AW2219" s="147"/>
      <c r="AX2219" s="147"/>
      <c r="AY2219" s="147"/>
      <c r="AZ2219" s="147"/>
      <c r="BA2219" s="147"/>
      <c r="BB2219" s="147"/>
      <c r="BC2219" s="147"/>
      <c r="BD2219" s="147"/>
      <c r="BE2219" s="147"/>
      <c r="BF2219" s="147"/>
      <c r="BG2219" s="147"/>
      <c r="BH2219" s="147"/>
    </row>
    <row r="2220" spans="1:60" outlineLevel="1" x14ac:dyDescent="0.25">
      <c r="A2220" s="154"/>
      <c r="B2220" s="155"/>
      <c r="C2220" s="190" t="s">
        <v>1756</v>
      </c>
      <c r="D2220" s="159"/>
      <c r="E2220" s="160">
        <v>37.450000000000003</v>
      </c>
      <c r="F2220" s="157"/>
      <c r="G2220" s="157"/>
      <c r="H2220" s="157"/>
      <c r="I2220" s="157"/>
      <c r="J2220" s="157"/>
      <c r="K2220" s="157"/>
      <c r="L2220" s="157"/>
      <c r="M2220" s="157"/>
      <c r="N2220" s="157"/>
      <c r="O2220" s="157"/>
      <c r="P2220" s="157"/>
      <c r="Q2220" s="157"/>
      <c r="R2220" s="157"/>
      <c r="S2220" s="157"/>
      <c r="T2220" s="157"/>
      <c r="U2220" s="157"/>
      <c r="V2220" s="157"/>
      <c r="W2220" s="157"/>
      <c r="X2220" s="157"/>
      <c r="Y2220" s="147"/>
      <c r="Z2220" s="147"/>
      <c r="AA2220" s="147"/>
      <c r="AB2220" s="147"/>
      <c r="AC2220" s="147"/>
      <c r="AD2220" s="147"/>
      <c r="AE2220" s="147"/>
      <c r="AF2220" s="147"/>
      <c r="AG2220" s="147" t="s">
        <v>199</v>
      </c>
      <c r="AH2220" s="147">
        <v>5</v>
      </c>
      <c r="AI2220" s="147"/>
      <c r="AJ2220" s="147"/>
      <c r="AK2220" s="147"/>
      <c r="AL2220" s="147"/>
      <c r="AM2220" s="147"/>
      <c r="AN2220" s="147"/>
      <c r="AO2220" s="147"/>
      <c r="AP2220" s="147"/>
      <c r="AQ2220" s="147"/>
      <c r="AR2220" s="147"/>
      <c r="AS2220" s="147"/>
      <c r="AT2220" s="147"/>
      <c r="AU2220" s="147"/>
      <c r="AV2220" s="147"/>
      <c r="AW2220" s="147"/>
      <c r="AX2220" s="147"/>
      <c r="AY2220" s="147"/>
      <c r="AZ2220" s="147"/>
      <c r="BA2220" s="147"/>
      <c r="BB2220" s="147"/>
      <c r="BC2220" s="147"/>
      <c r="BD2220" s="147"/>
      <c r="BE2220" s="147"/>
      <c r="BF2220" s="147"/>
      <c r="BG2220" s="147"/>
      <c r="BH2220" s="147"/>
    </row>
    <row r="2221" spans="1:60" outlineLevel="1" x14ac:dyDescent="0.25">
      <c r="A2221" s="174">
        <v>382</v>
      </c>
      <c r="B2221" s="175" t="s">
        <v>1760</v>
      </c>
      <c r="C2221" s="189" t="s">
        <v>1761</v>
      </c>
      <c r="D2221" s="176" t="s">
        <v>239</v>
      </c>
      <c r="E2221" s="177">
        <v>25</v>
      </c>
      <c r="F2221" s="178"/>
      <c r="G2221" s="179">
        <f>ROUND(E2221*F2221,2)</f>
        <v>0</v>
      </c>
      <c r="H2221" s="158"/>
      <c r="I2221" s="157">
        <f>ROUND(E2221*H2221,2)</f>
        <v>0</v>
      </c>
      <c r="J2221" s="158"/>
      <c r="K2221" s="157">
        <f>ROUND(E2221*J2221,2)</f>
        <v>0</v>
      </c>
      <c r="L2221" s="157">
        <v>21</v>
      </c>
      <c r="M2221" s="157">
        <f>G2221*(1+L2221/100)</f>
        <v>0</v>
      </c>
      <c r="N2221" s="157">
        <v>0</v>
      </c>
      <c r="O2221" s="157">
        <f>ROUND(E2221*N2221,2)</f>
        <v>0</v>
      </c>
      <c r="P2221" s="157">
        <v>0</v>
      </c>
      <c r="Q2221" s="157">
        <f>ROUND(E2221*P2221,2)</f>
        <v>0</v>
      </c>
      <c r="R2221" s="157"/>
      <c r="S2221" s="157" t="s">
        <v>195</v>
      </c>
      <c r="T2221" s="157" t="s">
        <v>195</v>
      </c>
      <c r="U2221" s="157">
        <v>0.1</v>
      </c>
      <c r="V2221" s="157">
        <f>ROUND(E2221*U2221,2)</f>
        <v>2.5</v>
      </c>
      <c r="W2221" s="157"/>
      <c r="X2221" s="157" t="s">
        <v>196</v>
      </c>
      <c r="Y2221" s="147"/>
      <c r="Z2221" s="147"/>
      <c r="AA2221" s="147"/>
      <c r="AB2221" s="147"/>
      <c r="AC2221" s="147"/>
      <c r="AD2221" s="147"/>
      <c r="AE2221" s="147"/>
      <c r="AF2221" s="147"/>
      <c r="AG2221" s="147" t="s">
        <v>197</v>
      </c>
      <c r="AH2221" s="147"/>
      <c r="AI2221" s="147"/>
      <c r="AJ2221" s="147"/>
      <c r="AK2221" s="147"/>
      <c r="AL2221" s="147"/>
      <c r="AM2221" s="147"/>
      <c r="AN2221" s="147"/>
      <c r="AO2221" s="147"/>
      <c r="AP2221" s="147"/>
      <c r="AQ2221" s="147"/>
      <c r="AR2221" s="147"/>
      <c r="AS2221" s="147"/>
      <c r="AT2221" s="147"/>
      <c r="AU2221" s="147"/>
      <c r="AV2221" s="147"/>
      <c r="AW2221" s="147"/>
      <c r="AX2221" s="147"/>
      <c r="AY2221" s="147"/>
      <c r="AZ2221" s="147"/>
      <c r="BA2221" s="147"/>
      <c r="BB2221" s="147"/>
      <c r="BC2221" s="147"/>
      <c r="BD2221" s="147"/>
      <c r="BE2221" s="147"/>
      <c r="BF2221" s="147"/>
      <c r="BG2221" s="147"/>
      <c r="BH2221" s="147"/>
    </row>
    <row r="2222" spans="1:60" ht="20.399999999999999" outlineLevel="1" x14ac:dyDescent="0.25">
      <c r="A2222" s="154"/>
      <c r="B2222" s="155"/>
      <c r="C2222" s="190" t="s">
        <v>1762</v>
      </c>
      <c r="D2222" s="159"/>
      <c r="E2222" s="160">
        <v>6</v>
      </c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7"/>
      <c r="T2222" s="157"/>
      <c r="U2222" s="157"/>
      <c r="V2222" s="157"/>
      <c r="W2222" s="157"/>
      <c r="X2222" s="157"/>
      <c r="Y2222" s="147"/>
      <c r="Z2222" s="147"/>
      <c r="AA2222" s="147"/>
      <c r="AB2222" s="147"/>
      <c r="AC2222" s="147"/>
      <c r="AD2222" s="147"/>
      <c r="AE2222" s="147"/>
      <c r="AF2222" s="147"/>
      <c r="AG2222" s="147" t="s">
        <v>199</v>
      </c>
      <c r="AH2222" s="147">
        <v>0</v>
      </c>
      <c r="AI2222" s="147"/>
      <c r="AJ2222" s="147"/>
      <c r="AK2222" s="147"/>
      <c r="AL2222" s="147"/>
      <c r="AM2222" s="147"/>
      <c r="AN2222" s="147"/>
      <c r="AO2222" s="147"/>
      <c r="AP2222" s="147"/>
      <c r="AQ2222" s="147"/>
      <c r="AR2222" s="147"/>
      <c r="AS2222" s="147"/>
      <c r="AT2222" s="147"/>
      <c r="AU2222" s="147"/>
      <c r="AV2222" s="147"/>
      <c r="AW2222" s="147"/>
      <c r="AX2222" s="147"/>
      <c r="AY2222" s="147"/>
      <c r="AZ2222" s="147"/>
      <c r="BA2222" s="147"/>
      <c r="BB2222" s="147"/>
      <c r="BC2222" s="147"/>
      <c r="BD2222" s="147"/>
      <c r="BE2222" s="147"/>
      <c r="BF2222" s="147"/>
      <c r="BG2222" s="147"/>
      <c r="BH2222" s="147"/>
    </row>
    <row r="2223" spans="1:60" outlineLevel="1" x14ac:dyDescent="0.25">
      <c r="A2223" s="154"/>
      <c r="B2223" s="155"/>
      <c r="C2223" s="195" t="s">
        <v>879</v>
      </c>
      <c r="D2223" s="165"/>
      <c r="E2223" s="166">
        <v>6</v>
      </c>
      <c r="F2223" s="157"/>
      <c r="G2223" s="157"/>
      <c r="H2223" s="157"/>
      <c r="I2223" s="157"/>
      <c r="J2223" s="157"/>
      <c r="K2223" s="157"/>
      <c r="L2223" s="157"/>
      <c r="M2223" s="157"/>
      <c r="N2223" s="157"/>
      <c r="O2223" s="157"/>
      <c r="P2223" s="157"/>
      <c r="Q2223" s="157"/>
      <c r="R2223" s="157"/>
      <c r="S2223" s="157"/>
      <c r="T2223" s="157"/>
      <c r="U2223" s="157"/>
      <c r="V2223" s="157"/>
      <c r="W2223" s="157"/>
      <c r="X2223" s="157"/>
      <c r="Y2223" s="147"/>
      <c r="Z2223" s="147"/>
      <c r="AA2223" s="147"/>
      <c r="AB2223" s="147"/>
      <c r="AC2223" s="147"/>
      <c r="AD2223" s="147"/>
      <c r="AE2223" s="147"/>
      <c r="AF2223" s="147"/>
      <c r="AG2223" s="147" t="s">
        <v>199</v>
      </c>
      <c r="AH2223" s="147">
        <v>1</v>
      </c>
      <c r="AI2223" s="147"/>
      <c r="AJ2223" s="147"/>
      <c r="AK2223" s="147"/>
      <c r="AL2223" s="147"/>
      <c r="AM2223" s="147"/>
      <c r="AN2223" s="147"/>
      <c r="AO2223" s="147"/>
      <c r="AP2223" s="147"/>
      <c r="AQ2223" s="147"/>
      <c r="AR2223" s="147"/>
      <c r="AS2223" s="147"/>
      <c r="AT2223" s="147"/>
      <c r="AU2223" s="147"/>
      <c r="AV2223" s="147"/>
      <c r="AW2223" s="147"/>
      <c r="AX2223" s="147"/>
      <c r="AY2223" s="147"/>
      <c r="AZ2223" s="147"/>
      <c r="BA2223" s="147"/>
      <c r="BB2223" s="147"/>
      <c r="BC2223" s="147"/>
      <c r="BD2223" s="147"/>
      <c r="BE2223" s="147"/>
      <c r="BF2223" s="147"/>
      <c r="BG2223" s="147"/>
      <c r="BH2223" s="147"/>
    </row>
    <row r="2224" spans="1:60" ht="20.399999999999999" outlineLevel="1" x14ac:dyDescent="0.25">
      <c r="A2224" s="154"/>
      <c r="B2224" s="155"/>
      <c r="C2224" s="190" t="s">
        <v>1763</v>
      </c>
      <c r="D2224" s="159"/>
      <c r="E2224" s="160">
        <v>4</v>
      </c>
      <c r="F2224" s="157"/>
      <c r="G2224" s="157"/>
      <c r="H2224" s="157"/>
      <c r="I2224" s="157"/>
      <c r="J2224" s="157"/>
      <c r="K2224" s="157"/>
      <c r="L2224" s="157"/>
      <c r="M2224" s="157"/>
      <c r="N2224" s="157"/>
      <c r="O2224" s="157"/>
      <c r="P2224" s="157"/>
      <c r="Q2224" s="157"/>
      <c r="R2224" s="157"/>
      <c r="S2224" s="157"/>
      <c r="T2224" s="157"/>
      <c r="U2224" s="157"/>
      <c r="V2224" s="157"/>
      <c r="W2224" s="157"/>
      <c r="X2224" s="157"/>
      <c r="Y2224" s="147"/>
      <c r="Z2224" s="147"/>
      <c r="AA2224" s="147"/>
      <c r="AB2224" s="147"/>
      <c r="AC2224" s="147"/>
      <c r="AD2224" s="147"/>
      <c r="AE2224" s="147"/>
      <c r="AF2224" s="147"/>
      <c r="AG2224" s="147" t="s">
        <v>199</v>
      </c>
      <c r="AH2224" s="147">
        <v>0</v>
      </c>
      <c r="AI2224" s="147"/>
      <c r="AJ2224" s="147"/>
      <c r="AK2224" s="147"/>
      <c r="AL2224" s="147"/>
      <c r="AM2224" s="147"/>
      <c r="AN2224" s="147"/>
      <c r="AO2224" s="147"/>
      <c r="AP2224" s="147"/>
      <c r="AQ2224" s="147"/>
      <c r="AR2224" s="147"/>
      <c r="AS2224" s="147"/>
      <c r="AT2224" s="147"/>
      <c r="AU2224" s="147"/>
      <c r="AV2224" s="147"/>
      <c r="AW2224" s="147"/>
      <c r="AX2224" s="147"/>
      <c r="AY2224" s="147"/>
      <c r="AZ2224" s="147"/>
      <c r="BA2224" s="147"/>
      <c r="BB2224" s="147"/>
      <c r="BC2224" s="147"/>
      <c r="BD2224" s="147"/>
      <c r="BE2224" s="147"/>
      <c r="BF2224" s="147"/>
      <c r="BG2224" s="147"/>
      <c r="BH2224" s="147"/>
    </row>
    <row r="2225" spans="1:60" ht="20.399999999999999" outlineLevel="1" x14ac:dyDescent="0.25">
      <c r="A2225" s="154"/>
      <c r="B2225" s="155"/>
      <c r="C2225" s="190" t="s">
        <v>1764</v>
      </c>
      <c r="D2225" s="159"/>
      <c r="E2225" s="160">
        <v>3</v>
      </c>
      <c r="F2225" s="157"/>
      <c r="G2225" s="157"/>
      <c r="H2225" s="157"/>
      <c r="I2225" s="157"/>
      <c r="J2225" s="157"/>
      <c r="K2225" s="157"/>
      <c r="L2225" s="157"/>
      <c r="M2225" s="157"/>
      <c r="N2225" s="157"/>
      <c r="O2225" s="157"/>
      <c r="P2225" s="157"/>
      <c r="Q2225" s="157"/>
      <c r="R2225" s="157"/>
      <c r="S2225" s="157"/>
      <c r="T2225" s="157"/>
      <c r="U2225" s="157"/>
      <c r="V2225" s="157"/>
      <c r="W2225" s="157"/>
      <c r="X2225" s="157"/>
      <c r="Y2225" s="147"/>
      <c r="Z2225" s="147"/>
      <c r="AA2225" s="147"/>
      <c r="AB2225" s="147"/>
      <c r="AC2225" s="147"/>
      <c r="AD2225" s="147"/>
      <c r="AE2225" s="147"/>
      <c r="AF2225" s="147"/>
      <c r="AG2225" s="147" t="s">
        <v>199</v>
      </c>
      <c r="AH2225" s="147">
        <v>0</v>
      </c>
      <c r="AI2225" s="147"/>
      <c r="AJ2225" s="147"/>
      <c r="AK2225" s="147"/>
      <c r="AL2225" s="147"/>
      <c r="AM2225" s="147"/>
      <c r="AN2225" s="147"/>
      <c r="AO2225" s="147"/>
      <c r="AP2225" s="147"/>
      <c r="AQ2225" s="147"/>
      <c r="AR2225" s="147"/>
      <c r="AS2225" s="147"/>
      <c r="AT2225" s="147"/>
      <c r="AU2225" s="147"/>
      <c r="AV2225" s="147"/>
      <c r="AW2225" s="147"/>
      <c r="AX2225" s="147"/>
      <c r="AY2225" s="147"/>
      <c r="AZ2225" s="147"/>
      <c r="BA2225" s="147"/>
      <c r="BB2225" s="147"/>
      <c r="BC2225" s="147"/>
      <c r="BD2225" s="147"/>
      <c r="BE2225" s="147"/>
      <c r="BF2225" s="147"/>
      <c r="BG2225" s="147"/>
      <c r="BH2225" s="147"/>
    </row>
    <row r="2226" spans="1:60" ht="20.399999999999999" outlineLevel="1" x14ac:dyDescent="0.25">
      <c r="A2226" s="154"/>
      <c r="B2226" s="155"/>
      <c r="C2226" s="190" t="s">
        <v>1765</v>
      </c>
      <c r="D2226" s="159"/>
      <c r="E2226" s="160">
        <v>3</v>
      </c>
      <c r="F2226" s="157"/>
      <c r="G2226" s="157"/>
      <c r="H2226" s="157"/>
      <c r="I2226" s="157"/>
      <c r="J2226" s="157"/>
      <c r="K2226" s="157"/>
      <c r="L2226" s="157"/>
      <c r="M2226" s="157"/>
      <c r="N2226" s="157"/>
      <c r="O2226" s="157"/>
      <c r="P2226" s="157"/>
      <c r="Q2226" s="157"/>
      <c r="R2226" s="157"/>
      <c r="S2226" s="157"/>
      <c r="T2226" s="157"/>
      <c r="U2226" s="157"/>
      <c r="V2226" s="157"/>
      <c r="W2226" s="157"/>
      <c r="X2226" s="157"/>
      <c r="Y2226" s="147"/>
      <c r="Z2226" s="147"/>
      <c r="AA2226" s="147"/>
      <c r="AB2226" s="147"/>
      <c r="AC2226" s="147"/>
      <c r="AD2226" s="147"/>
      <c r="AE2226" s="147"/>
      <c r="AF2226" s="147"/>
      <c r="AG2226" s="147" t="s">
        <v>199</v>
      </c>
      <c r="AH2226" s="147">
        <v>0</v>
      </c>
      <c r="AI2226" s="147"/>
      <c r="AJ2226" s="147"/>
      <c r="AK2226" s="147"/>
      <c r="AL2226" s="147"/>
      <c r="AM2226" s="147"/>
      <c r="AN2226" s="147"/>
      <c r="AO2226" s="147"/>
      <c r="AP2226" s="147"/>
      <c r="AQ2226" s="147"/>
      <c r="AR2226" s="147"/>
      <c r="AS2226" s="147"/>
      <c r="AT2226" s="147"/>
      <c r="AU2226" s="147"/>
      <c r="AV2226" s="147"/>
      <c r="AW2226" s="147"/>
      <c r="AX2226" s="147"/>
      <c r="AY2226" s="147"/>
      <c r="AZ2226" s="147"/>
      <c r="BA2226" s="147"/>
      <c r="BB2226" s="147"/>
      <c r="BC2226" s="147"/>
      <c r="BD2226" s="147"/>
      <c r="BE2226" s="147"/>
      <c r="BF2226" s="147"/>
      <c r="BG2226" s="147"/>
      <c r="BH2226" s="147"/>
    </row>
    <row r="2227" spans="1:60" ht="20.399999999999999" outlineLevel="1" x14ac:dyDescent="0.25">
      <c r="A2227" s="154"/>
      <c r="B2227" s="155"/>
      <c r="C2227" s="190" t="s">
        <v>1766</v>
      </c>
      <c r="D2227" s="159"/>
      <c r="E2227" s="160">
        <v>1</v>
      </c>
      <c r="F2227" s="157"/>
      <c r="G2227" s="157"/>
      <c r="H2227" s="157"/>
      <c r="I2227" s="157"/>
      <c r="J2227" s="157"/>
      <c r="K2227" s="157"/>
      <c r="L2227" s="157"/>
      <c r="M2227" s="157"/>
      <c r="N2227" s="157"/>
      <c r="O2227" s="157"/>
      <c r="P2227" s="157"/>
      <c r="Q2227" s="157"/>
      <c r="R2227" s="157"/>
      <c r="S2227" s="157"/>
      <c r="T2227" s="157"/>
      <c r="U2227" s="157"/>
      <c r="V2227" s="157"/>
      <c r="W2227" s="157"/>
      <c r="X2227" s="157"/>
      <c r="Y2227" s="147"/>
      <c r="Z2227" s="147"/>
      <c r="AA2227" s="147"/>
      <c r="AB2227" s="147"/>
      <c r="AC2227" s="147"/>
      <c r="AD2227" s="147"/>
      <c r="AE2227" s="147"/>
      <c r="AF2227" s="147"/>
      <c r="AG2227" s="147" t="s">
        <v>199</v>
      </c>
      <c r="AH2227" s="147">
        <v>0</v>
      </c>
      <c r="AI2227" s="147"/>
      <c r="AJ2227" s="147"/>
      <c r="AK2227" s="147"/>
      <c r="AL2227" s="147"/>
      <c r="AM2227" s="147"/>
      <c r="AN2227" s="147"/>
      <c r="AO2227" s="147"/>
      <c r="AP2227" s="147"/>
      <c r="AQ2227" s="147"/>
      <c r="AR2227" s="147"/>
      <c r="AS2227" s="147"/>
      <c r="AT2227" s="147"/>
      <c r="AU2227" s="147"/>
      <c r="AV2227" s="147"/>
      <c r="AW2227" s="147"/>
      <c r="AX2227" s="147"/>
      <c r="AY2227" s="147"/>
      <c r="AZ2227" s="147"/>
      <c r="BA2227" s="147"/>
      <c r="BB2227" s="147"/>
      <c r="BC2227" s="147"/>
      <c r="BD2227" s="147"/>
      <c r="BE2227" s="147"/>
      <c r="BF2227" s="147"/>
      <c r="BG2227" s="147"/>
      <c r="BH2227" s="147"/>
    </row>
    <row r="2228" spans="1:60" ht="20.399999999999999" outlineLevel="1" x14ac:dyDescent="0.25">
      <c r="A2228" s="154"/>
      <c r="B2228" s="155"/>
      <c r="C2228" s="190" t="s">
        <v>1767</v>
      </c>
      <c r="D2228" s="159"/>
      <c r="E2228" s="160">
        <v>3</v>
      </c>
      <c r="F2228" s="157"/>
      <c r="G2228" s="157"/>
      <c r="H2228" s="157"/>
      <c r="I2228" s="157"/>
      <c r="J2228" s="157"/>
      <c r="K2228" s="157"/>
      <c r="L2228" s="157"/>
      <c r="M2228" s="157"/>
      <c r="N2228" s="157"/>
      <c r="O2228" s="157"/>
      <c r="P2228" s="157"/>
      <c r="Q2228" s="157"/>
      <c r="R2228" s="157"/>
      <c r="S2228" s="157"/>
      <c r="T2228" s="157"/>
      <c r="U2228" s="157"/>
      <c r="V2228" s="157"/>
      <c r="W2228" s="157"/>
      <c r="X2228" s="157"/>
      <c r="Y2228" s="147"/>
      <c r="Z2228" s="147"/>
      <c r="AA2228" s="147"/>
      <c r="AB2228" s="147"/>
      <c r="AC2228" s="147"/>
      <c r="AD2228" s="147"/>
      <c r="AE2228" s="147"/>
      <c r="AF2228" s="147"/>
      <c r="AG2228" s="147" t="s">
        <v>199</v>
      </c>
      <c r="AH2228" s="147">
        <v>0</v>
      </c>
      <c r="AI2228" s="147"/>
      <c r="AJ2228" s="147"/>
      <c r="AK2228" s="147"/>
      <c r="AL2228" s="147"/>
      <c r="AM2228" s="147"/>
      <c r="AN2228" s="147"/>
      <c r="AO2228" s="147"/>
      <c r="AP2228" s="147"/>
      <c r="AQ2228" s="147"/>
      <c r="AR2228" s="147"/>
      <c r="AS2228" s="147"/>
      <c r="AT2228" s="147"/>
      <c r="AU2228" s="147"/>
      <c r="AV2228" s="147"/>
      <c r="AW2228" s="147"/>
      <c r="AX2228" s="147"/>
      <c r="AY2228" s="147"/>
      <c r="AZ2228" s="147"/>
      <c r="BA2228" s="147"/>
      <c r="BB2228" s="147"/>
      <c r="BC2228" s="147"/>
      <c r="BD2228" s="147"/>
      <c r="BE2228" s="147"/>
      <c r="BF2228" s="147"/>
      <c r="BG2228" s="147"/>
      <c r="BH2228" s="147"/>
    </row>
    <row r="2229" spans="1:60" ht="20.399999999999999" outlineLevel="1" x14ac:dyDescent="0.25">
      <c r="A2229" s="154"/>
      <c r="B2229" s="155"/>
      <c r="C2229" s="190" t="s">
        <v>1768</v>
      </c>
      <c r="D2229" s="159"/>
      <c r="E2229" s="160">
        <v>1</v>
      </c>
      <c r="F2229" s="157"/>
      <c r="G2229" s="157"/>
      <c r="H2229" s="157"/>
      <c r="I2229" s="157"/>
      <c r="J2229" s="157"/>
      <c r="K2229" s="157"/>
      <c r="L2229" s="157"/>
      <c r="M2229" s="157"/>
      <c r="N2229" s="157"/>
      <c r="O2229" s="157"/>
      <c r="P2229" s="157"/>
      <c r="Q2229" s="157"/>
      <c r="R2229" s="157"/>
      <c r="S2229" s="157"/>
      <c r="T2229" s="157"/>
      <c r="U2229" s="157"/>
      <c r="V2229" s="157"/>
      <c r="W2229" s="157"/>
      <c r="X2229" s="157"/>
      <c r="Y2229" s="147"/>
      <c r="Z2229" s="147"/>
      <c r="AA2229" s="147"/>
      <c r="AB2229" s="147"/>
      <c r="AC2229" s="147"/>
      <c r="AD2229" s="147"/>
      <c r="AE2229" s="147"/>
      <c r="AF2229" s="147"/>
      <c r="AG2229" s="147" t="s">
        <v>199</v>
      </c>
      <c r="AH2229" s="147">
        <v>0</v>
      </c>
      <c r="AI2229" s="147"/>
      <c r="AJ2229" s="147"/>
      <c r="AK2229" s="147"/>
      <c r="AL2229" s="147"/>
      <c r="AM2229" s="147"/>
      <c r="AN2229" s="147"/>
      <c r="AO2229" s="147"/>
      <c r="AP2229" s="147"/>
      <c r="AQ2229" s="147"/>
      <c r="AR2229" s="147"/>
      <c r="AS2229" s="147"/>
      <c r="AT2229" s="147"/>
      <c r="AU2229" s="147"/>
      <c r="AV2229" s="147"/>
      <c r="AW2229" s="147"/>
      <c r="AX2229" s="147"/>
      <c r="AY2229" s="147"/>
      <c r="AZ2229" s="147"/>
      <c r="BA2229" s="147"/>
      <c r="BB2229" s="147"/>
      <c r="BC2229" s="147"/>
      <c r="BD2229" s="147"/>
      <c r="BE2229" s="147"/>
      <c r="BF2229" s="147"/>
      <c r="BG2229" s="147"/>
      <c r="BH2229" s="147"/>
    </row>
    <row r="2230" spans="1:60" ht="20.399999999999999" outlineLevel="1" x14ac:dyDescent="0.25">
      <c r="A2230" s="154"/>
      <c r="B2230" s="155"/>
      <c r="C2230" s="190" t="s">
        <v>1769</v>
      </c>
      <c r="D2230" s="159"/>
      <c r="E2230" s="160">
        <v>4</v>
      </c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7"/>
      <c r="T2230" s="157"/>
      <c r="U2230" s="157"/>
      <c r="V2230" s="157"/>
      <c r="W2230" s="157"/>
      <c r="X2230" s="157"/>
      <c r="Y2230" s="147"/>
      <c r="Z2230" s="147"/>
      <c r="AA2230" s="147"/>
      <c r="AB2230" s="147"/>
      <c r="AC2230" s="147"/>
      <c r="AD2230" s="147"/>
      <c r="AE2230" s="147"/>
      <c r="AF2230" s="147"/>
      <c r="AG2230" s="147" t="s">
        <v>199</v>
      </c>
      <c r="AH2230" s="147">
        <v>0</v>
      </c>
      <c r="AI2230" s="147"/>
      <c r="AJ2230" s="147"/>
      <c r="AK2230" s="147"/>
      <c r="AL2230" s="147"/>
      <c r="AM2230" s="147"/>
      <c r="AN2230" s="147"/>
      <c r="AO2230" s="147"/>
      <c r="AP2230" s="147"/>
      <c r="AQ2230" s="147"/>
      <c r="AR2230" s="147"/>
      <c r="AS2230" s="147"/>
      <c r="AT2230" s="147"/>
      <c r="AU2230" s="147"/>
      <c r="AV2230" s="147"/>
      <c r="AW2230" s="147"/>
      <c r="AX2230" s="147"/>
      <c r="AY2230" s="147"/>
      <c r="AZ2230" s="147"/>
      <c r="BA2230" s="147"/>
      <c r="BB2230" s="147"/>
      <c r="BC2230" s="147"/>
      <c r="BD2230" s="147"/>
      <c r="BE2230" s="147"/>
      <c r="BF2230" s="147"/>
      <c r="BG2230" s="147"/>
      <c r="BH2230" s="147"/>
    </row>
    <row r="2231" spans="1:60" outlineLevel="1" x14ac:dyDescent="0.25">
      <c r="A2231" s="154"/>
      <c r="B2231" s="155"/>
      <c r="C2231" s="195" t="s">
        <v>879</v>
      </c>
      <c r="D2231" s="165"/>
      <c r="E2231" s="166">
        <v>19</v>
      </c>
      <c r="F2231" s="157"/>
      <c r="G2231" s="157"/>
      <c r="H2231" s="157"/>
      <c r="I2231" s="157"/>
      <c r="J2231" s="157"/>
      <c r="K2231" s="157"/>
      <c r="L2231" s="157"/>
      <c r="M2231" s="157"/>
      <c r="N2231" s="157"/>
      <c r="O2231" s="157"/>
      <c r="P2231" s="157"/>
      <c r="Q2231" s="157"/>
      <c r="R2231" s="157"/>
      <c r="S2231" s="157"/>
      <c r="T2231" s="157"/>
      <c r="U2231" s="157"/>
      <c r="V2231" s="157"/>
      <c r="W2231" s="157"/>
      <c r="X2231" s="157"/>
      <c r="Y2231" s="147"/>
      <c r="Z2231" s="147"/>
      <c r="AA2231" s="147"/>
      <c r="AB2231" s="147"/>
      <c r="AC2231" s="147"/>
      <c r="AD2231" s="147"/>
      <c r="AE2231" s="147"/>
      <c r="AF2231" s="147"/>
      <c r="AG2231" s="147" t="s">
        <v>199</v>
      </c>
      <c r="AH2231" s="147">
        <v>1</v>
      </c>
      <c r="AI2231" s="147"/>
      <c r="AJ2231" s="147"/>
      <c r="AK2231" s="147"/>
      <c r="AL2231" s="147"/>
      <c r="AM2231" s="147"/>
      <c r="AN2231" s="147"/>
      <c r="AO2231" s="147"/>
      <c r="AP2231" s="147"/>
      <c r="AQ2231" s="147"/>
      <c r="AR2231" s="147"/>
      <c r="AS2231" s="147"/>
      <c r="AT2231" s="147"/>
      <c r="AU2231" s="147"/>
      <c r="AV2231" s="147"/>
      <c r="AW2231" s="147"/>
      <c r="AX2231" s="147"/>
      <c r="AY2231" s="147"/>
      <c r="AZ2231" s="147"/>
      <c r="BA2231" s="147"/>
      <c r="BB2231" s="147"/>
      <c r="BC2231" s="147"/>
      <c r="BD2231" s="147"/>
      <c r="BE2231" s="147"/>
      <c r="BF2231" s="147"/>
      <c r="BG2231" s="147"/>
      <c r="BH2231" s="147"/>
    </row>
    <row r="2232" spans="1:60" outlineLevel="1" x14ac:dyDescent="0.25">
      <c r="A2232" s="174">
        <v>383</v>
      </c>
      <c r="B2232" s="175" t="s">
        <v>1770</v>
      </c>
      <c r="C2232" s="189" t="s">
        <v>1771</v>
      </c>
      <c r="D2232" s="176" t="s">
        <v>239</v>
      </c>
      <c r="E2232" s="177">
        <v>33</v>
      </c>
      <c r="F2232" s="178"/>
      <c r="G2232" s="179">
        <f>ROUND(E2232*F2232,2)</f>
        <v>0</v>
      </c>
      <c r="H2232" s="158"/>
      <c r="I2232" s="157">
        <f>ROUND(E2232*H2232,2)</f>
        <v>0</v>
      </c>
      <c r="J2232" s="158"/>
      <c r="K2232" s="157">
        <f>ROUND(E2232*J2232,2)</f>
        <v>0</v>
      </c>
      <c r="L2232" s="157">
        <v>21</v>
      </c>
      <c r="M2232" s="157">
        <f>G2232*(1+L2232/100)</f>
        <v>0</v>
      </c>
      <c r="N2232" s="157">
        <v>0</v>
      </c>
      <c r="O2232" s="157">
        <f>ROUND(E2232*N2232,2)</f>
        <v>0</v>
      </c>
      <c r="P2232" s="157">
        <v>0</v>
      </c>
      <c r="Q2232" s="157">
        <f>ROUND(E2232*P2232,2)</f>
        <v>0</v>
      </c>
      <c r="R2232" s="157"/>
      <c r="S2232" s="157" t="s">
        <v>195</v>
      </c>
      <c r="T2232" s="157" t="s">
        <v>195</v>
      </c>
      <c r="U2232" s="157">
        <v>0.11</v>
      </c>
      <c r="V2232" s="157">
        <f>ROUND(E2232*U2232,2)</f>
        <v>3.63</v>
      </c>
      <c r="W2232" s="157"/>
      <c r="X2232" s="157" t="s">
        <v>196</v>
      </c>
      <c r="Y2232" s="147"/>
      <c r="Z2232" s="147"/>
      <c r="AA2232" s="147"/>
      <c r="AB2232" s="147"/>
      <c r="AC2232" s="147"/>
      <c r="AD2232" s="147"/>
      <c r="AE2232" s="147"/>
      <c r="AF2232" s="147"/>
      <c r="AG2232" s="147" t="s">
        <v>197</v>
      </c>
      <c r="AH2232" s="147"/>
      <c r="AI2232" s="147"/>
      <c r="AJ2232" s="147"/>
      <c r="AK2232" s="147"/>
      <c r="AL2232" s="147"/>
      <c r="AM2232" s="147"/>
      <c r="AN2232" s="147"/>
      <c r="AO2232" s="147"/>
      <c r="AP2232" s="147"/>
      <c r="AQ2232" s="147"/>
      <c r="AR2232" s="147"/>
      <c r="AS2232" s="147"/>
      <c r="AT2232" s="147"/>
      <c r="AU2232" s="147"/>
      <c r="AV2232" s="147"/>
      <c r="AW2232" s="147"/>
      <c r="AX2232" s="147"/>
      <c r="AY2232" s="147"/>
      <c r="AZ2232" s="147"/>
      <c r="BA2232" s="147"/>
      <c r="BB2232" s="147"/>
      <c r="BC2232" s="147"/>
      <c r="BD2232" s="147"/>
      <c r="BE2232" s="147"/>
      <c r="BF2232" s="147"/>
      <c r="BG2232" s="147"/>
      <c r="BH2232" s="147"/>
    </row>
    <row r="2233" spans="1:60" ht="20.399999999999999" outlineLevel="1" x14ac:dyDescent="0.25">
      <c r="A2233" s="154"/>
      <c r="B2233" s="155"/>
      <c r="C2233" s="190" t="s">
        <v>1772</v>
      </c>
      <c r="D2233" s="159"/>
      <c r="E2233" s="160">
        <v>5</v>
      </c>
      <c r="F2233" s="157"/>
      <c r="G2233" s="157"/>
      <c r="H2233" s="157"/>
      <c r="I2233" s="157"/>
      <c r="J2233" s="157"/>
      <c r="K2233" s="157"/>
      <c r="L2233" s="157"/>
      <c r="M2233" s="157"/>
      <c r="N2233" s="157"/>
      <c r="O2233" s="157"/>
      <c r="P2233" s="157"/>
      <c r="Q2233" s="157"/>
      <c r="R2233" s="157"/>
      <c r="S2233" s="157"/>
      <c r="T2233" s="157"/>
      <c r="U2233" s="157"/>
      <c r="V2233" s="157"/>
      <c r="W2233" s="157"/>
      <c r="X2233" s="157"/>
      <c r="Y2233" s="147"/>
      <c r="Z2233" s="147"/>
      <c r="AA2233" s="147"/>
      <c r="AB2233" s="147"/>
      <c r="AC2233" s="147"/>
      <c r="AD2233" s="147"/>
      <c r="AE2233" s="147"/>
      <c r="AF2233" s="147"/>
      <c r="AG2233" s="147" t="s">
        <v>199</v>
      </c>
      <c r="AH2233" s="147">
        <v>0</v>
      </c>
      <c r="AI2233" s="147"/>
      <c r="AJ2233" s="147"/>
      <c r="AK2233" s="147"/>
      <c r="AL2233" s="147"/>
      <c r="AM2233" s="147"/>
      <c r="AN2233" s="147"/>
      <c r="AO2233" s="147"/>
      <c r="AP2233" s="147"/>
      <c r="AQ2233" s="147"/>
      <c r="AR2233" s="147"/>
      <c r="AS2233" s="147"/>
      <c r="AT2233" s="147"/>
      <c r="AU2233" s="147"/>
      <c r="AV2233" s="147"/>
      <c r="AW2233" s="147"/>
      <c r="AX2233" s="147"/>
      <c r="AY2233" s="147"/>
      <c r="AZ2233" s="147"/>
      <c r="BA2233" s="147"/>
      <c r="BB2233" s="147"/>
      <c r="BC2233" s="147"/>
      <c r="BD2233" s="147"/>
      <c r="BE2233" s="147"/>
      <c r="BF2233" s="147"/>
      <c r="BG2233" s="147"/>
      <c r="BH2233" s="147"/>
    </row>
    <row r="2234" spans="1:60" outlineLevel="1" x14ac:dyDescent="0.25">
      <c r="A2234" s="154"/>
      <c r="B2234" s="155"/>
      <c r="C2234" s="195" t="s">
        <v>879</v>
      </c>
      <c r="D2234" s="165"/>
      <c r="E2234" s="166">
        <v>5</v>
      </c>
      <c r="F2234" s="157"/>
      <c r="G2234" s="157"/>
      <c r="H2234" s="157"/>
      <c r="I2234" s="157"/>
      <c r="J2234" s="157"/>
      <c r="K2234" s="157"/>
      <c r="L2234" s="157"/>
      <c r="M2234" s="157"/>
      <c r="N2234" s="157"/>
      <c r="O2234" s="157"/>
      <c r="P2234" s="157"/>
      <c r="Q2234" s="157"/>
      <c r="R2234" s="157"/>
      <c r="S2234" s="157"/>
      <c r="T2234" s="157"/>
      <c r="U2234" s="157"/>
      <c r="V2234" s="157"/>
      <c r="W2234" s="157"/>
      <c r="X2234" s="157"/>
      <c r="Y2234" s="147"/>
      <c r="Z2234" s="147"/>
      <c r="AA2234" s="147"/>
      <c r="AB2234" s="147"/>
      <c r="AC2234" s="147"/>
      <c r="AD2234" s="147"/>
      <c r="AE2234" s="147"/>
      <c r="AF2234" s="147"/>
      <c r="AG2234" s="147" t="s">
        <v>199</v>
      </c>
      <c r="AH2234" s="147">
        <v>1</v>
      </c>
      <c r="AI2234" s="147"/>
      <c r="AJ2234" s="147"/>
      <c r="AK2234" s="147"/>
      <c r="AL2234" s="147"/>
      <c r="AM2234" s="147"/>
      <c r="AN2234" s="147"/>
      <c r="AO2234" s="147"/>
      <c r="AP2234" s="147"/>
      <c r="AQ2234" s="147"/>
      <c r="AR2234" s="147"/>
      <c r="AS2234" s="147"/>
      <c r="AT2234" s="147"/>
      <c r="AU2234" s="147"/>
      <c r="AV2234" s="147"/>
      <c r="AW2234" s="147"/>
      <c r="AX2234" s="147"/>
      <c r="AY2234" s="147"/>
      <c r="AZ2234" s="147"/>
      <c r="BA2234" s="147"/>
      <c r="BB2234" s="147"/>
      <c r="BC2234" s="147"/>
      <c r="BD2234" s="147"/>
      <c r="BE2234" s="147"/>
      <c r="BF2234" s="147"/>
      <c r="BG2234" s="147"/>
      <c r="BH2234" s="147"/>
    </row>
    <row r="2235" spans="1:60" ht="20.399999999999999" outlineLevel="1" x14ac:dyDescent="0.25">
      <c r="A2235" s="154"/>
      <c r="B2235" s="155"/>
      <c r="C2235" s="190" t="s">
        <v>1773</v>
      </c>
      <c r="D2235" s="159"/>
      <c r="E2235" s="160">
        <v>8</v>
      </c>
      <c r="F2235" s="157"/>
      <c r="G2235" s="157"/>
      <c r="H2235" s="157"/>
      <c r="I2235" s="157"/>
      <c r="J2235" s="157"/>
      <c r="K2235" s="157"/>
      <c r="L2235" s="157"/>
      <c r="M2235" s="157"/>
      <c r="N2235" s="157"/>
      <c r="O2235" s="157"/>
      <c r="P2235" s="157"/>
      <c r="Q2235" s="157"/>
      <c r="R2235" s="157"/>
      <c r="S2235" s="157"/>
      <c r="T2235" s="157"/>
      <c r="U2235" s="157"/>
      <c r="V2235" s="157"/>
      <c r="W2235" s="157"/>
      <c r="X2235" s="157"/>
      <c r="Y2235" s="147"/>
      <c r="Z2235" s="147"/>
      <c r="AA2235" s="147"/>
      <c r="AB2235" s="147"/>
      <c r="AC2235" s="147"/>
      <c r="AD2235" s="147"/>
      <c r="AE2235" s="147"/>
      <c r="AF2235" s="147"/>
      <c r="AG2235" s="147" t="s">
        <v>199</v>
      </c>
      <c r="AH2235" s="147">
        <v>0</v>
      </c>
      <c r="AI2235" s="147"/>
      <c r="AJ2235" s="147"/>
      <c r="AK2235" s="147"/>
      <c r="AL2235" s="147"/>
      <c r="AM2235" s="147"/>
      <c r="AN2235" s="147"/>
      <c r="AO2235" s="147"/>
      <c r="AP2235" s="147"/>
      <c r="AQ2235" s="147"/>
      <c r="AR2235" s="147"/>
      <c r="AS2235" s="147"/>
      <c r="AT2235" s="147"/>
      <c r="AU2235" s="147"/>
      <c r="AV2235" s="147"/>
      <c r="AW2235" s="147"/>
      <c r="AX2235" s="147"/>
      <c r="AY2235" s="147"/>
      <c r="AZ2235" s="147"/>
      <c r="BA2235" s="147"/>
      <c r="BB2235" s="147"/>
      <c r="BC2235" s="147"/>
      <c r="BD2235" s="147"/>
      <c r="BE2235" s="147"/>
      <c r="BF2235" s="147"/>
      <c r="BG2235" s="147"/>
      <c r="BH2235" s="147"/>
    </row>
    <row r="2236" spans="1:60" ht="20.399999999999999" outlineLevel="1" x14ac:dyDescent="0.25">
      <c r="A2236" s="154"/>
      <c r="B2236" s="155"/>
      <c r="C2236" s="190" t="s">
        <v>1774</v>
      </c>
      <c r="D2236" s="159"/>
      <c r="E2236" s="160">
        <v>2</v>
      </c>
      <c r="F2236" s="157"/>
      <c r="G2236" s="157"/>
      <c r="H2236" s="157"/>
      <c r="I2236" s="157"/>
      <c r="J2236" s="157"/>
      <c r="K2236" s="157"/>
      <c r="L2236" s="157"/>
      <c r="M2236" s="157"/>
      <c r="N2236" s="157"/>
      <c r="O2236" s="157"/>
      <c r="P2236" s="157"/>
      <c r="Q2236" s="157"/>
      <c r="R2236" s="157"/>
      <c r="S2236" s="157"/>
      <c r="T2236" s="157"/>
      <c r="U2236" s="157"/>
      <c r="V2236" s="157"/>
      <c r="W2236" s="157"/>
      <c r="X2236" s="157"/>
      <c r="Y2236" s="147"/>
      <c r="Z2236" s="147"/>
      <c r="AA2236" s="147"/>
      <c r="AB2236" s="147"/>
      <c r="AC2236" s="147"/>
      <c r="AD2236" s="147"/>
      <c r="AE2236" s="147"/>
      <c r="AF2236" s="147"/>
      <c r="AG2236" s="147" t="s">
        <v>199</v>
      </c>
      <c r="AH2236" s="147">
        <v>0</v>
      </c>
      <c r="AI2236" s="147"/>
      <c r="AJ2236" s="147"/>
      <c r="AK2236" s="147"/>
      <c r="AL2236" s="147"/>
      <c r="AM2236" s="147"/>
      <c r="AN2236" s="147"/>
      <c r="AO2236" s="147"/>
      <c r="AP2236" s="147"/>
      <c r="AQ2236" s="147"/>
      <c r="AR2236" s="147"/>
      <c r="AS2236" s="147"/>
      <c r="AT2236" s="147"/>
      <c r="AU2236" s="147"/>
      <c r="AV2236" s="147"/>
      <c r="AW2236" s="147"/>
      <c r="AX2236" s="147"/>
      <c r="AY2236" s="147"/>
      <c r="AZ2236" s="147"/>
      <c r="BA2236" s="147"/>
      <c r="BB2236" s="147"/>
      <c r="BC2236" s="147"/>
      <c r="BD2236" s="147"/>
      <c r="BE2236" s="147"/>
      <c r="BF2236" s="147"/>
      <c r="BG2236" s="147"/>
      <c r="BH2236" s="147"/>
    </row>
    <row r="2237" spans="1:60" ht="20.399999999999999" outlineLevel="1" x14ac:dyDescent="0.25">
      <c r="A2237" s="154"/>
      <c r="B2237" s="155"/>
      <c r="C2237" s="190" t="s">
        <v>1775</v>
      </c>
      <c r="D2237" s="159"/>
      <c r="E2237" s="160">
        <v>4</v>
      </c>
      <c r="F2237" s="157"/>
      <c r="G2237" s="157"/>
      <c r="H2237" s="157"/>
      <c r="I2237" s="157"/>
      <c r="J2237" s="157"/>
      <c r="K2237" s="157"/>
      <c r="L2237" s="157"/>
      <c r="M2237" s="157"/>
      <c r="N2237" s="157"/>
      <c r="O2237" s="157"/>
      <c r="P2237" s="157"/>
      <c r="Q2237" s="157"/>
      <c r="R2237" s="157"/>
      <c r="S2237" s="157"/>
      <c r="T2237" s="157"/>
      <c r="U2237" s="157"/>
      <c r="V2237" s="157"/>
      <c r="W2237" s="157"/>
      <c r="X2237" s="157"/>
      <c r="Y2237" s="147"/>
      <c r="Z2237" s="147"/>
      <c r="AA2237" s="147"/>
      <c r="AB2237" s="147"/>
      <c r="AC2237" s="147"/>
      <c r="AD2237" s="147"/>
      <c r="AE2237" s="147"/>
      <c r="AF2237" s="147"/>
      <c r="AG2237" s="147" t="s">
        <v>199</v>
      </c>
      <c r="AH2237" s="147">
        <v>0</v>
      </c>
      <c r="AI2237" s="147"/>
      <c r="AJ2237" s="147"/>
      <c r="AK2237" s="147"/>
      <c r="AL2237" s="147"/>
      <c r="AM2237" s="147"/>
      <c r="AN2237" s="147"/>
      <c r="AO2237" s="147"/>
      <c r="AP2237" s="147"/>
      <c r="AQ2237" s="147"/>
      <c r="AR2237" s="147"/>
      <c r="AS2237" s="147"/>
      <c r="AT2237" s="147"/>
      <c r="AU2237" s="147"/>
      <c r="AV2237" s="147"/>
      <c r="AW2237" s="147"/>
      <c r="AX2237" s="147"/>
      <c r="AY2237" s="147"/>
      <c r="AZ2237" s="147"/>
      <c r="BA2237" s="147"/>
      <c r="BB2237" s="147"/>
      <c r="BC2237" s="147"/>
      <c r="BD2237" s="147"/>
      <c r="BE2237" s="147"/>
      <c r="BF2237" s="147"/>
      <c r="BG2237" s="147"/>
      <c r="BH2237" s="147"/>
    </row>
    <row r="2238" spans="1:60" ht="20.399999999999999" outlineLevel="1" x14ac:dyDescent="0.25">
      <c r="A2238" s="154"/>
      <c r="B2238" s="155"/>
      <c r="C2238" s="190" t="s">
        <v>1224</v>
      </c>
      <c r="D2238" s="159"/>
      <c r="E2238" s="160">
        <v>2</v>
      </c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157"/>
      <c r="U2238" s="157"/>
      <c r="V2238" s="157"/>
      <c r="W2238" s="157"/>
      <c r="X2238" s="157"/>
      <c r="Y2238" s="147"/>
      <c r="Z2238" s="147"/>
      <c r="AA2238" s="147"/>
      <c r="AB2238" s="147"/>
      <c r="AC2238" s="147"/>
      <c r="AD2238" s="147"/>
      <c r="AE2238" s="147"/>
      <c r="AF2238" s="147"/>
      <c r="AG2238" s="147" t="s">
        <v>199</v>
      </c>
      <c r="AH2238" s="147">
        <v>0</v>
      </c>
      <c r="AI2238" s="147"/>
      <c r="AJ2238" s="147"/>
      <c r="AK2238" s="147"/>
      <c r="AL2238" s="147"/>
      <c r="AM2238" s="147"/>
      <c r="AN2238" s="147"/>
      <c r="AO2238" s="147"/>
      <c r="AP2238" s="147"/>
      <c r="AQ2238" s="147"/>
      <c r="AR2238" s="147"/>
      <c r="AS2238" s="147"/>
      <c r="AT2238" s="147"/>
      <c r="AU2238" s="147"/>
      <c r="AV2238" s="147"/>
      <c r="AW2238" s="147"/>
      <c r="AX2238" s="147"/>
      <c r="AY2238" s="147"/>
      <c r="AZ2238" s="147"/>
      <c r="BA2238" s="147"/>
      <c r="BB2238" s="147"/>
      <c r="BC2238" s="147"/>
      <c r="BD2238" s="147"/>
      <c r="BE2238" s="147"/>
      <c r="BF2238" s="147"/>
      <c r="BG2238" s="147"/>
      <c r="BH2238" s="147"/>
    </row>
    <row r="2239" spans="1:60" ht="20.399999999999999" outlineLevel="1" x14ac:dyDescent="0.25">
      <c r="A2239" s="154"/>
      <c r="B2239" s="155"/>
      <c r="C2239" s="190" t="s">
        <v>1776</v>
      </c>
      <c r="D2239" s="159"/>
      <c r="E2239" s="160">
        <v>4</v>
      </c>
      <c r="F2239" s="157"/>
      <c r="G2239" s="157"/>
      <c r="H2239" s="157"/>
      <c r="I2239" s="157"/>
      <c r="J2239" s="157"/>
      <c r="K2239" s="157"/>
      <c r="L2239" s="157"/>
      <c r="M2239" s="157"/>
      <c r="N2239" s="157"/>
      <c r="O2239" s="157"/>
      <c r="P2239" s="157"/>
      <c r="Q2239" s="157"/>
      <c r="R2239" s="157"/>
      <c r="S2239" s="157"/>
      <c r="T2239" s="157"/>
      <c r="U2239" s="157"/>
      <c r="V2239" s="157"/>
      <c r="W2239" s="157"/>
      <c r="X2239" s="157"/>
      <c r="Y2239" s="147"/>
      <c r="Z2239" s="147"/>
      <c r="AA2239" s="147"/>
      <c r="AB2239" s="147"/>
      <c r="AC2239" s="147"/>
      <c r="AD2239" s="147"/>
      <c r="AE2239" s="147"/>
      <c r="AF2239" s="147"/>
      <c r="AG2239" s="147" t="s">
        <v>199</v>
      </c>
      <c r="AH2239" s="147">
        <v>0</v>
      </c>
      <c r="AI2239" s="147"/>
      <c r="AJ2239" s="147"/>
      <c r="AK2239" s="147"/>
      <c r="AL2239" s="147"/>
      <c r="AM2239" s="147"/>
      <c r="AN2239" s="147"/>
      <c r="AO2239" s="147"/>
      <c r="AP2239" s="147"/>
      <c r="AQ2239" s="147"/>
      <c r="AR2239" s="147"/>
      <c r="AS2239" s="147"/>
      <c r="AT2239" s="147"/>
      <c r="AU2239" s="147"/>
      <c r="AV2239" s="147"/>
      <c r="AW2239" s="147"/>
      <c r="AX2239" s="147"/>
      <c r="AY2239" s="147"/>
      <c r="AZ2239" s="147"/>
      <c r="BA2239" s="147"/>
      <c r="BB2239" s="147"/>
      <c r="BC2239" s="147"/>
      <c r="BD2239" s="147"/>
      <c r="BE2239" s="147"/>
      <c r="BF2239" s="147"/>
      <c r="BG2239" s="147"/>
      <c r="BH2239" s="147"/>
    </row>
    <row r="2240" spans="1:60" ht="20.399999999999999" outlineLevel="1" x14ac:dyDescent="0.25">
      <c r="A2240" s="154"/>
      <c r="B2240" s="155"/>
      <c r="C2240" s="190" t="s">
        <v>1226</v>
      </c>
      <c r="D2240" s="159"/>
      <c r="E2240" s="160">
        <v>2</v>
      </c>
      <c r="F2240" s="157"/>
      <c r="G2240" s="157"/>
      <c r="H2240" s="157"/>
      <c r="I2240" s="157"/>
      <c r="J2240" s="157"/>
      <c r="K2240" s="157"/>
      <c r="L2240" s="157"/>
      <c r="M2240" s="157"/>
      <c r="N2240" s="157"/>
      <c r="O2240" s="157"/>
      <c r="P2240" s="157"/>
      <c r="Q2240" s="157"/>
      <c r="R2240" s="157"/>
      <c r="S2240" s="157"/>
      <c r="T2240" s="157"/>
      <c r="U2240" s="157"/>
      <c r="V2240" s="157"/>
      <c r="W2240" s="157"/>
      <c r="X2240" s="157"/>
      <c r="Y2240" s="147"/>
      <c r="Z2240" s="147"/>
      <c r="AA2240" s="147"/>
      <c r="AB2240" s="147"/>
      <c r="AC2240" s="147"/>
      <c r="AD2240" s="147"/>
      <c r="AE2240" s="147"/>
      <c r="AF2240" s="147"/>
      <c r="AG2240" s="147" t="s">
        <v>199</v>
      </c>
      <c r="AH2240" s="147">
        <v>0</v>
      </c>
      <c r="AI2240" s="147"/>
      <c r="AJ2240" s="147"/>
      <c r="AK2240" s="147"/>
      <c r="AL2240" s="147"/>
      <c r="AM2240" s="147"/>
      <c r="AN2240" s="147"/>
      <c r="AO2240" s="147"/>
      <c r="AP2240" s="147"/>
      <c r="AQ2240" s="147"/>
      <c r="AR2240" s="147"/>
      <c r="AS2240" s="147"/>
      <c r="AT2240" s="147"/>
      <c r="AU2240" s="147"/>
      <c r="AV2240" s="147"/>
      <c r="AW2240" s="147"/>
      <c r="AX2240" s="147"/>
      <c r="AY2240" s="147"/>
      <c r="AZ2240" s="147"/>
      <c r="BA2240" s="147"/>
      <c r="BB2240" s="147"/>
      <c r="BC2240" s="147"/>
      <c r="BD2240" s="147"/>
      <c r="BE2240" s="147"/>
      <c r="BF2240" s="147"/>
      <c r="BG2240" s="147"/>
      <c r="BH2240" s="147"/>
    </row>
    <row r="2241" spans="1:60" ht="20.399999999999999" outlineLevel="1" x14ac:dyDescent="0.25">
      <c r="A2241" s="154"/>
      <c r="B2241" s="155"/>
      <c r="C2241" s="190" t="s">
        <v>1777</v>
      </c>
      <c r="D2241" s="159"/>
      <c r="E2241" s="160">
        <v>6</v>
      </c>
      <c r="F2241" s="157"/>
      <c r="G2241" s="157"/>
      <c r="H2241" s="157"/>
      <c r="I2241" s="157"/>
      <c r="J2241" s="157"/>
      <c r="K2241" s="157"/>
      <c r="L2241" s="157"/>
      <c r="M2241" s="157"/>
      <c r="N2241" s="157"/>
      <c r="O2241" s="157"/>
      <c r="P2241" s="157"/>
      <c r="Q2241" s="157"/>
      <c r="R2241" s="157"/>
      <c r="S2241" s="157"/>
      <c r="T2241" s="157"/>
      <c r="U2241" s="157"/>
      <c r="V2241" s="157"/>
      <c r="W2241" s="157"/>
      <c r="X2241" s="157"/>
      <c r="Y2241" s="147"/>
      <c r="Z2241" s="147"/>
      <c r="AA2241" s="147"/>
      <c r="AB2241" s="147"/>
      <c r="AC2241" s="147"/>
      <c r="AD2241" s="147"/>
      <c r="AE2241" s="147"/>
      <c r="AF2241" s="147"/>
      <c r="AG2241" s="147" t="s">
        <v>199</v>
      </c>
      <c r="AH2241" s="147">
        <v>0</v>
      </c>
      <c r="AI2241" s="147"/>
      <c r="AJ2241" s="147"/>
      <c r="AK2241" s="147"/>
      <c r="AL2241" s="147"/>
      <c r="AM2241" s="147"/>
      <c r="AN2241" s="147"/>
      <c r="AO2241" s="147"/>
      <c r="AP2241" s="147"/>
      <c r="AQ2241" s="147"/>
      <c r="AR2241" s="147"/>
      <c r="AS2241" s="147"/>
      <c r="AT2241" s="147"/>
      <c r="AU2241" s="147"/>
      <c r="AV2241" s="147"/>
      <c r="AW2241" s="147"/>
      <c r="AX2241" s="147"/>
      <c r="AY2241" s="147"/>
      <c r="AZ2241" s="147"/>
      <c r="BA2241" s="147"/>
      <c r="BB2241" s="147"/>
      <c r="BC2241" s="147"/>
      <c r="BD2241" s="147"/>
      <c r="BE2241" s="147"/>
      <c r="BF2241" s="147"/>
      <c r="BG2241" s="147"/>
      <c r="BH2241" s="147"/>
    </row>
    <row r="2242" spans="1:60" outlineLevel="1" x14ac:dyDescent="0.25">
      <c r="A2242" s="154"/>
      <c r="B2242" s="155"/>
      <c r="C2242" s="195" t="s">
        <v>879</v>
      </c>
      <c r="D2242" s="165"/>
      <c r="E2242" s="166">
        <v>28</v>
      </c>
      <c r="F2242" s="157"/>
      <c r="G2242" s="157"/>
      <c r="H2242" s="157"/>
      <c r="I2242" s="157"/>
      <c r="J2242" s="157"/>
      <c r="K2242" s="157"/>
      <c r="L2242" s="157"/>
      <c r="M2242" s="157"/>
      <c r="N2242" s="157"/>
      <c r="O2242" s="157"/>
      <c r="P2242" s="157"/>
      <c r="Q2242" s="157"/>
      <c r="R2242" s="157"/>
      <c r="S2242" s="157"/>
      <c r="T2242" s="157"/>
      <c r="U2242" s="157"/>
      <c r="V2242" s="157"/>
      <c r="W2242" s="157"/>
      <c r="X2242" s="157"/>
      <c r="Y2242" s="147"/>
      <c r="Z2242" s="147"/>
      <c r="AA2242" s="147"/>
      <c r="AB2242" s="147"/>
      <c r="AC2242" s="147"/>
      <c r="AD2242" s="147"/>
      <c r="AE2242" s="147"/>
      <c r="AF2242" s="147"/>
      <c r="AG2242" s="147" t="s">
        <v>199</v>
      </c>
      <c r="AH2242" s="147">
        <v>1</v>
      </c>
      <c r="AI2242" s="147"/>
      <c r="AJ2242" s="147"/>
      <c r="AK2242" s="147"/>
      <c r="AL2242" s="147"/>
      <c r="AM2242" s="147"/>
      <c r="AN2242" s="147"/>
      <c r="AO2242" s="147"/>
      <c r="AP2242" s="147"/>
      <c r="AQ2242" s="147"/>
      <c r="AR2242" s="147"/>
      <c r="AS2242" s="147"/>
      <c r="AT2242" s="147"/>
      <c r="AU2242" s="147"/>
      <c r="AV2242" s="147"/>
      <c r="AW2242" s="147"/>
      <c r="AX2242" s="147"/>
      <c r="AY2242" s="147"/>
      <c r="AZ2242" s="147"/>
      <c r="BA2242" s="147"/>
      <c r="BB2242" s="147"/>
      <c r="BC2242" s="147"/>
      <c r="BD2242" s="147"/>
      <c r="BE2242" s="147"/>
      <c r="BF2242" s="147"/>
      <c r="BG2242" s="147"/>
      <c r="BH2242" s="147"/>
    </row>
    <row r="2243" spans="1:60" outlineLevel="1" x14ac:dyDescent="0.25">
      <c r="A2243" s="174">
        <v>384</v>
      </c>
      <c r="B2243" s="175" t="s">
        <v>1778</v>
      </c>
      <c r="C2243" s="189" t="s">
        <v>1779</v>
      </c>
      <c r="D2243" s="176" t="s">
        <v>232</v>
      </c>
      <c r="E2243" s="177">
        <v>49.3</v>
      </c>
      <c r="F2243" s="178"/>
      <c r="G2243" s="179">
        <f>ROUND(E2243*F2243,2)</f>
        <v>0</v>
      </c>
      <c r="H2243" s="158"/>
      <c r="I2243" s="157">
        <f>ROUND(E2243*H2243,2)</f>
        <v>0</v>
      </c>
      <c r="J2243" s="158"/>
      <c r="K2243" s="157">
        <f>ROUND(E2243*J2243,2)</f>
        <v>0</v>
      </c>
      <c r="L2243" s="157">
        <v>21</v>
      </c>
      <c r="M2243" s="157">
        <f>G2243*(1+L2243/100)</f>
        <v>0</v>
      </c>
      <c r="N2243" s="157">
        <v>0</v>
      </c>
      <c r="O2243" s="157">
        <f>ROUND(E2243*N2243,2)</f>
        <v>0</v>
      </c>
      <c r="P2243" s="157">
        <v>0</v>
      </c>
      <c r="Q2243" s="157">
        <f>ROUND(E2243*P2243,2)</f>
        <v>0</v>
      </c>
      <c r="R2243" s="157"/>
      <c r="S2243" s="157" t="s">
        <v>195</v>
      </c>
      <c r="T2243" s="157" t="s">
        <v>195</v>
      </c>
      <c r="U2243" s="157">
        <v>0.10526000000000001</v>
      </c>
      <c r="V2243" s="157">
        <f>ROUND(E2243*U2243,2)</f>
        <v>5.19</v>
      </c>
      <c r="W2243" s="157"/>
      <c r="X2243" s="157" t="s">
        <v>196</v>
      </c>
      <c r="Y2243" s="147"/>
      <c r="Z2243" s="147"/>
      <c r="AA2243" s="147"/>
      <c r="AB2243" s="147"/>
      <c r="AC2243" s="147"/>
      <c r="AD2243" s="147"/>
      <c r="AE2243" s="147"/>
      <c r="AF2243" s="147"/>
      <c r="AG2243" s="147" t="s">
        <v>1759</v>
      </c>
      <c r="AH2243" s="147"/>
      <c r="AI2243" s="147"/>
      <c r="AJ2243" s="147"/>
      <c r="AK2243" s="147"/>
      <c r="AL2243" s="147"/>
      <c r="AM2243" s="147"/>
      <c r="AN2243" s="147"/>
      <c r="AO2243" s="147"/>
      <c r="AP2243" s="147"/>
      <c r="AQ2243" s="147"/>
      <c r="AR2243" s="147"/>
      <c r="AS2243" s="147"/>
      <c r="AT2243" s="147"/>
      <c r="AU2243" s="147"/>
      <c r="AV2243" s="147"/>
      <c r="AW2243" s="147"/>
      <c r="AX2243" s="147"/>
      <c r="AY2243" s="147"/>
      <c r="AZ2243" s="147"/>
      <c r="BA2243" s="147"/>
      <c r="BB2243" s="147"/>
      <c r="BC2243" s="147"/>
      <c r="BD2243" s="147"/>
      <c r="BE2243" s="147"/>
      <c r="BF2243" s="147"/>
      <c r="BG2243" s="147"/>
      <c r="BH2243" s="147"/>
    </row>
    <row r="2244" spans="1:60" ht="20.399999999999999" outlineLevel="1" x14ac:dyDescent="0.25">
      <c r="A2244" s="154"/>
      <c r="B2244" s="155"/>
      <c r="C2244" s="190" t="s">
        <v>1780</v>
      </c>
      <c r="D2244" s="159"/>
      <c r="E2244" s="160">
        <v>8</v>
      </c>
      <c r="F2244" s="157"/>
      <c r="G2244" s="157"/>
      <c r="H2244" s="157"/>
      <c r="I2244" s="157"/>
      <c r="J2244" s="157"/>
      <c r="K2244" s="157"/>
      <c r="L2244" s="157"/>
      <c r="M2244" s="157"/>
      <c r="N2244" s="157"/>
      <c r="O2244" s="157"/>
      <c r="P2244" s="157"/>
      <c r="Q2244" s="157"/>
      <c r="R2244" s="157"/>
      <c r="S2244" s="157"/>
      <c r="T2244" s="157"/>
      <c r="U2244" s="157"/>
      <c r="V2244" s="157"/>
      <c r="W2244" s="157"/>
      <c r="X2244" s="157"/>
      <c r="Y2244" s="147"/>
      <c r="Z2244" s="147"/>
      <c r="AA2244" s="147"/>
      <c r="AB2244" s="147"/>
      <c r="AC2244" s="147"/>
      <c r="AD2244" s="147"/>
      <c r="AE2244" s="147"/>
      <c r="AF2244" s="147"/>
      <c r="AG2244" s="147" t="s">
        <v>199</v>
      </c>
      <c r="AH2244" s="147">
        <v>0</v>
      </c>
      <c r="AI2244" s="147"/>
      <c r="AJ2244" s="147"/>
      <c r="AK2244" s="147"/>
      <c r="AL2244" s="147"/>
      <c r="AM2244" s="147"/>
      <c r="AN2244" s="147"/>
      <c r="AO2244" s="147"/>
      <c r="AP2244" s="147"/>
      <c r="AQ2244" s="147"/>
      <c r="AR2244" s="147"/>
      <c r="AS2244" s="147"/>
      <c r="AT2244" s="147"/>
      <c r="AU2244" s="147"/>
      <c r="AV2244" s="147"/>
      <c r="AW2244" s="147"/>
      <c r="AX2244" s="147"/>
      <c r="AY2244" s="147"/>
      <c r="AZ2244" s="147"/>
      <c r="BA2244" s="147"/>
      <c r="BB2244" s="147"/>
      <c r="BC2244" s="147"/>
      <c r="BD2244" s="147"/>
      <c r="BE2244" s="147"/>
      <c r="BF2244" s="147"/>
      <c r="BG2244" s="147"/>
      <c r="BH2244" s="147"/>
    </row>
    <row r="2245" spans="1:60" outlineLevel="1" x14ac:dyDescent="0.25">
      <c r="A2245" s="154"/>
      <c r="B2245" s="155"/>
      <c r="C2245" s="195" t="s">
        <v>879</v>
      </c>
      <c r="D2245" s="165"/>
      <c r="E2245" s="166">
        <v>8</v>
      </c>
      <c r="F2245" s="157"/>
      <c r="G2245" s="157"/>
      <c r="H2245" s="157"/>
      <c r="I2245" s="157"/>
      <c r="J2245" s="157"/>
      <c r="K2245" s="157"/>
      <c r="L2245" s="157"/>
      <c r="M2245" s="157"/>
      <c r="N2245" s="157"/>
      <c r="O2245" s="157"/>
      <c r="P2245" s="157"/>
      <c r="Q2245" s="157"/>
      <c r="R2245" s="157"/>
      <c r="S2245" s="157"/>
      <c r="T2245" s="157"/>
      <c r="U2245" s="157"/>
      <c r="V2245" s="157"/>
      <c r="W2245" s="157"/>
      <c r="X2245" s="157"/>
      <c r="Y2245" s="147"/>
      <c r="Z2245" s="147"/>
      <c r="AA2245" s="147"/>
      <c r="AB2245" s="147"/>
      <c r="AC2245" s="147"/>
      <c r="AD2245" s="147"/>
      <c r="AE2245" s="147"/>
      <c r="AF2245" s="147"/>
      <c r="AG2245" s="147" t="s">
        <v>199</v>
      </c>
      <c r="AH2245" s="147">
        <v>1</v>
      </c>
      <c r="AI2245" s="147"/>
      <c r="AJ2245" s="147"/>
      <c r="AK2245" s="147"/>
      <c r="AL2245" s="147"/>
      <c r="AM2245" s="147"/>
      <c r="AN2245" s="147"/>
      <c r="AO2245" s="147"/>
      <c r="AP2245" s="147"/>
      <c r="AQ2245" s="147"/>
      <c r="AR2245" s="147"/>
      <c r="AS2245" s="147"/>
      <c r="AT2245" s="147"/>
      <c r="AU2245" s="147"/>
      <c r="AV2245" s="147"/>
      <c r="AW2245" s="147"/>
      <c r="AX2245" s="147"/>
      <c r="AY2245" s="147"/>
      <c r="AZ2245" s="147"/>
      <c r="BA2245" s="147"/>
      <c r="BB2245" s="147"/>
      <c r="BC2245" s="147"/>
      <c r="BD2245" s="147"/>
      <c r="BE2245" s="147"/>
      <c r="BF2245" s="147"/>
      <c r="BG2245" s="147"/>
      <c r="BH2245" s="147"/>
    </row>
    <row r="2246" spans="1:60" ht="20.399999999999999" outlineLevel="1" x14ac:dyDescent="0.25">
      <c r="A2246" s="154"/>
      <c r="B2246" s="155"/>
      <c r="C2246" s="190" t="s">
        <v>1781</v>
      </c>
      <c r="D2246" s="159"/>
      <c r="E2246" s="160">
        <v>1.4</v>
      </c>
      <c r="F2246" s="157"/>
      <c r="G2246" s="157"/>
      <c r="H2246" s="157"/>
      <c r="I2246" s="157"/>
      <c r="J2246" s="157"/>
      <c r="K2246" s="157"/>
      <c r="L2246" s="157"/>
      <c r="M2246" s="157"/>
      <c r="N2246" s="157"/>
      <c r="O2246" s="157"/>
      <c r="P2246" s="157"/>
      <c r="Q2246" s="157"/>
      <c r="R2246" s="157"/>
      <c r="S2246" s="157"/>
      <c r="T2246" s="157"/>
      <c r="U2246" s="157"/>
      <c r="V2246" s="157"/>
      <c r="W2246" s="157"/>
      <c r="X2246" s="157"/>
      <c r="Y2246" s="147"/>
      <c r="Z2246" s="147"/>
      <c r="AA2246" s="147"/>
      <c r="AB2246" s="147"/>
      <c r="AC2246" s="147"/>
      <c r="AD2246" s="147"/>
      <c r="AE2246" s="147"/>
      <c r="AF2246" s="147"/>
      <c r="AG2246" s="147" t="s">
        <v>199</v>
      </c>
      <c r="AH2246" s="147">
        <v>0</v>
      </c>
      <c r="AI2246" s="147"/>
      <c r="AJ2246" s="147"/>
      <c r="AK2246" s="147"/>
      <c r="AL2246" s="147"/>
      <c r="AM2246" s="147"/>
      <c r="AN2246" s="147"/>
      <c r="AO2246" s="147"/>
      <c r="AP2246" s="147"/>
      <c r="AQ2246" s="147"/>
      <c r="AR2246" s="147"/>
      <c r="AS2246" s="147"/>
      <c r="AT2246" s="147"/>
      <c r="AU2246" s="147"/>
      <c r="AV2246" s="147"/>
      <c r="AW2246" s="147"/>
      <c r="AX2246" s="147"/>
      <c r="AY2246" s="147"/>
      <c r="AZ2246" s="147"/>
      <c r="BA2246" s="147"/>
      <c r="BB2246" s="147"/>
      <c r="BC2246" s="147"/>
      <c r="BD2246" s="147"/>
      <c r="BE2246" s="147"/>
      <c r="BF2246" s="147"/>
      <c r="BG2246" s="147"/>
      <c r="BH2246" s="147"/>
    </row>
    <row r="2247" spans="1:60" ht="20.399999999999999" outlineLevel="1" x14ac:dyDescent="0.25">
      <c r="A2247" s="154"/>
      <c r="B2247" s="155"/>
      <c r="C2247" s="190" t="s">
        <v>1782</v>
      </c>
      <c r="D2247" s="159"/>
      <c r="E2247" s="160">
        <v>7.8</v>
      </c>
      <c r="F2247" s="157"/>
      <c r="G2247" s="157"/>
      <c r="H2247" s="157"/>
      <c r="I2247" s="157"/>
      <c r="J2247" s="157"/>
      <c r="K2247" s="157"/>
      <c r="L2247" s="157"/>
      <c r="M2247" s="157"/>
      <c r="N2247" s="157"/>
      <c r="O2247" s="157"/>
      <c r="P2247" s="157"/>
      <c r="Q2247" s="157"/>
      <c r="R2247" s="157"/>
      <c r="S2247" s="157"/>
      <c r="T2247" s="157"/>
      <c r="U2247" s="157"/>
      <c r="V2247" s="157"/>
      <c r="W2247" s="157"/>
      <c r="X2247" s="157"/>
      <c r="Y2247" s="147"/>
      <c r="Z2247" s="147"/>
      <c r="AA2247" s="147"/>
      <c r="AB2247" s="147"/>
      <c r="AC2247" s="147"/>
      <c r="AD2247" s="147"/>
      <c r="AE2247" s="147"/>
      <c r="AF2247" s="147"/>
      <c r="AG2247" s="147" t="s">
        <v>199</v>
      </c>
      <c r="AH2247" s="147">
        <v>0</v>
      </c>
      <c r="AI2247" s="147"/>
      <c r="AJ2247" s="147"/>
      <c r="AK2247" s="147"/>
      <c r="AL2247" s="147"/>
      <c r="AM2247" s="147"/>
      <c r="AN2247" s="147"/>
      <c r="AO2247" s="147"/>
      <c r="AP2247" s="147"/>
      <c r="AQ2247" s="147"/>
      <c r="AR2247" s="147"/>
      <c r="AS2247" s="147"/>
      <c r="AT2247" s="147"/>
      <c r="AU2247" s="147"/>
      <c r="AV2247" s="147"/>
      <c r="AW2247" s="147"/>
      <c r="AX2247" s="147"/>
      <c r="AY2247" s="147"/>
      <c r="AZ2247" s="147"/>
      <c r="BA2247" s="147"/>
      <c r="BB2247" s="147"/>
      <c r="BC2247" s="147"/>
      <c r="BD2247" s="147"/>
      <c r="BE2247" s="147"/>
      <c r="BF2247" s="147"/>
      <c r="BG2247" s="147"/>
      <c r="BH2247" s="147"/>
    </row>
    <row r="2248" spans="1:60" ht="20.399999999999999" outlineLevel="1" x14ac:dyDescent="0.25">
      <c r="A2248" s="154"/>
      <c r="B2248" s="155"/>
      <c r="C2248" s="190" t="s">
        <v>1783</v>
      </c>
      <c r="D2248" s="159"/>
      <c r="E2248" s="160">
        <v>7.2</v>
      </c>
      <c r="F2248" s="157"/>
      <c r="G2248" s="157"/>
      <c r="H2248" s="157"/>
      <c r="I2248" s="157"/>
      <c r="J2248" s="157"/>
      <c r="K2248" s="157"/>
      <c r="L2248" s="157"/>
      <c r="M2248" s="157"/>
      <c r="N2248" s="157"/>
      <c r="O2248" s="157"/>
      <c r="P2248" s="157"/>
      <c r="Q2248" s="157"/>
      <c r="R2248" s="157"/>
      <c r="S2248" s="157"/>
      <c r="T2248" s="157"/>
      <c r="U2248" s="157"/>
      <c r="V2248" s="157"/>
      <c r="W2248" s="157"/>
      <c r="X2248" s="157"/>
      <c r="Y2248" s="147"/>
      <c r="Z2248" s="147"/>
      <c r="AA2248" s="147"/>
      <c r="AB2248" s="147"/>
      <c r="AC2248" s="147"/>
      <c r="AD2248" s="147"/>
      <c r="AE2248" s="147"/>
      <c r="AF2248" s="147"/>
      <c r="AG2248" s="147" t="s">
        <v>199</v>
      </c>
      <c r="AH2248" s="147">
        <v>0</v>
      </c>
      <c r="AI2248" s="147"/>
      <c r="AJ2248" s="147"/>
      <c r="AK2248" s="147"/>
      <c r="AL2248" s="147"/>
      <c r="AM2248" s="147"/>
      <c r="AN2248" s="147"/>
      <c r="AO2248" s="147"/>
      <c r="AP2248" s="147"/>
      <c r="AQ2248" s="147"/>
      <c r="AR2248" s="147"/>
      <c r="AS2248" s="147"/>
      <c r="AT2248" s="147"/>
      <c r="AU2248" s="147"/>
      <c r="AV2248" s="147"/>
      <c r="AW2248" s="147"/>
      <c r="AX2248" s="147"/>
      <c r="AY2248" s="147"/>
      <c r="AZ2248" s="147"/>
      <c r="BA2248" s="147"/>
      <c r="BB2248" s="147"/>
      <c r="BC2248" s="147"/>
      <c r="BD2248" s="147"/>
      <c r="BE2248" s="147"/>
      <c r="BF2248" s="147"/>
      <c r="BG2248" s="147"/>
      <c r="BH2248" s="147"/>
    </row>
    <row r="2249" spans="1:60" ht="20.399999999999999" outlineLevel="1" x14ac:dyDescent="0.25">
      <c r="A2249" s="154"/>
      <c r="B2249" s="155"/>
      <c r="C2249" s="190" t="s">
        <v>1784</v>
      </c>
      <c r="D2249" s="159"/>
      <c r="E2249" s="160">
        <v>5.4</v>
      </c>
      <c r="F2249" s="157"/>
      <c r="G2249" s="157"/>
      <c r="H2249" s="157"/>
      <c r="I2249" s="157"/>
      <c r="J2249" s="157"/>
      <c r="K2249" s="157"/>
      <c r="L2249" s="157"/>
      <c r="M2249" s="157"/>
      <c r="N2249" s="157"/>
      <c r="O2249" s="157"/>
      <c r="P2249" s="157"/>
      <c r="Q2249" s="157"/>
      <c r="R2249" s="157"/>
      <c r="S2249" s="157"/>
      <c r="T2249" s="157"/>
      <c r="U2249" s="157"/>
      <c r="V2249" s="157"/>
      <c r="W2249" s="157"/>
      <c r="X2249" s="157"/>
      <c r="Y2249" s="147"/>
      <c r="Z2249" s="147"/>
      <c r="AA2249" s="147"/>
      <c r="AB2249" s="147"/>
      <c r="AC2249" s="147"/>
      <c r="AD2249" s="147"/>
      <c r="AE2249" s="147"/>
      <c r="AF2249" s="147"/>
      <c r="AG2249" s="147" t="s">
        <v>199</v>
      </c>
      <c r="AH2249" s="147">
        <v>0</v>
      </c>
      <c r="AI2249" s="147"/>
      <c r="AJ2249" s="147"/>
      <c r="AK2249" s="147"/>
      <c r="AL2249" s="147"/>
      <c r="AM2249" s="147"/>
      <c r="AN2249" s="147"/>
      <c r="AO2249" s="147"/>
      <c r="AP2249" s="147"/>
      <c r="AQ2249" s="147"/>
      <c r="AR2249" s="147"/>
      <c r="AS2249" s="147"/>
      <c r="AT2249" s="147"/>
      <c r="AU2249" s="147"/>
      <c r="AV2249" s="147"/>
      <c r="AW2249" s="147"/>
      <c r="AX2249" s="147"/>
      <c r="AY2249" s="147"/>
      <c r="AZ2249" s="147"/>
      <c r="BA2249" s="147"/>
      <c r="BB2249" s="147"/>
      <c r="BC2249" s="147"/>
      <c r="BD2249" s="147"/>
      <c r="BE2249" s="147"/>
      <c r="BF2249" s="147"/>
      <c r="BG2249" s="147"/>
      <c r="BH2249" s="147"/>
    </row>
    <row r="2250" spans="1:60" ht="20.399999999999999" outlineLevel="1" x14ac:dyDescent="0.25">
      <c r="A2250" s="154"/>
      <c r="B2250" s="155"/>
      <c r="C2250" s="190" t="s">
        <v>1785</v>
      </c>
      <c r="D2250" s="159"/>
      <c r="E2250" s="160">
        <v>5.4</v>
      </c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7"/>
      <c r="T2250" s="157"/>
      <c r="U2250" s="157"/>
      <c r="V2250" s="157"/>
      <c r="W2250" s="157"/>
      <c r="X2250" s="157"/>
      <c r="Y2250" s="147"/>
      <c r="Z2250" s="147"/>
      <c r="AA2250" s="147"/>
      <c r="AB2250" s="147"/>
      <c r="AC2250" s="147"/>
      <c r="AD2250" s="147"/>
      <c r="AE2250" s="147"/>
      <c r="AF2250" s="147"/>
      <c r="AG2250" s="147" t="s">
        <v>199</v>
      </c>
      <c r="AH2250" s="147">
        <v>0</v>
      </c>
      <c r="AI2250" s="147"/>
      <c r="AJ2250" s="147"/>
      <c r="AK2250" s="147"/>
      <c r="AL2250" s="147"/>
      <c r="AM2250" s="147"/>
      <c r="AN2250" s="147"/>
      <c r="AO2250" s="147"/>
      <c r="AP2250" s="147"/>
      <c r="AQ2250" s="147"/>
      <c r="AR2250" s="147"/>
      <c r="AS2250" s="147"/>
      <c r="AT2250" s="147"/>
      <c r="AU2250" s="147"/>
      <c r="AV2250" s="147"/>
      <c r="AW2250" s="147"/>
      <c r="AX2250" s="147"/>
      <c r="AY2250" s="147"/>
      <c r="AZ2250" s="147"/>
      <c r="BA2250" s="147"/>
      <c r="BB2250" s="147"/>
      <c r="BC2250" s="147"/>
      <c r="BD2250" s="147"/>
      <c r="BE2250" s="147"/>
      <c r="BF2250" s="147"/>
      <c r="BG2250" s="147"/>
      <c r="BH2250" s="147"/>
    </row>
    <row r="2251" spans="1:60" ht="20.399999999999999" outlineLevel="1" x14ac:dyDescent="0.25">
      <c r="A2251" s="154"/>
      <c r="B2251" s="155"/>
      <c r="C2251" s="190" t="s">
        <v>1786</v>
      </c>
      <c r="D2251" s="159"/>
      <c r="E2251" s="160">
        <v>3.9</v>
      </c>
      <c r="F2251" s="157"/>
      <c r="G2251" s="157"/>
      <c r="H2251" s="157"/>
      <c r="I2251" s="157"/>
      <c r="J2251" s="157"/>
      <c r="K2251" s="157"/>
      <c r="L2251" s="157"/>
      <c r="M2251" s="157"/>
      <c r="N2251" s="157"/>
      <c r="O2251" s="157"/>
      <c r="P2251" s="157"/>
      <c r="Q2251" s="157"/>
      <c r="R2251" s="157"/>
      <c r="S2251" s="157"/>
      <c r="T2251" s="157"/>
      <c r="U2251" s="157"/>
      <c r="V2251" s="157"/>
      <c r="W2251" s="157"/>
      <c r="X2251" s="157"/>
      <c r="Y2251" s="147"/>
      <c r="Z2251" s="147"/>
      <c r="AA2251" s="147"/>
      <c r="AB2251" s="147"/>
      <c r="AC2251" s="147"/>
      <c r="AD2251" s="147"/>
      <c r="AE2251" s="147"/>
      <c r="AF2251" s="147"/>
      <c r="AG2251" s="147" t="s">
        <v>199</v>
      </c>
      <c r="AH2251" s="147">
        <v>0</v>
      </c>
      <c r="AI2251" s="147"/>
      <c r="AJ2251" s="147"/>
      <c r="AK2251" s="147"/>
      <c r="AL2251" s="147"/>
      <c r="AM2251" s="147"/>
      <c r="AN2251" s="147"/>
      <c r="AO2251" s="147"/>
      <c r="AP2251" s="147"/>
      <c r="AQ2251" s="147"/>
      <c r="AR2251" s="147"/>
      <c r="AS2251" s="147"/>
      <c r="AT2251" s="147"/>
      <c r="AU2251" s="147"/>
      <c r="AV2251" s="147"/>
      <c r="AW2251" s="147"/>
      <c r="AX2251" s="147"/>
      <c r="AY2251" s="147"/>
      <c r="AZ2251" s="147"/>
      <c r="BA2251" s="147"/>
      <c r="BB2251" s="147"/>
      <c r="BC2251" s="147"/>
      <c r="BD2251" s="147"/>
      <c r="BE2251" s="147"/>
      <c r="BF2251" s="147"/>
      <c r="BG2251" s="147"/>
      <c r="BH2251" s="147"/>
    </row>
    <row r="2252" spans="1:60" ht="20.399999999999999" outlineLevel="1" x14ac:dyDescent="0.25">
      <c r="A2252" s="154"/>
      <c r="B2252" s="155"/>
      <c r="C2252" s="190" t="s">
        <v>1787</v>
      </c>
      <c r="D2252" s="159"/>
      <c r="E2252" s="160">
        <v>10.199999999999999</v>
      </c>
      <c r="F2252" s="157"/>
      <c r="G2252" s="157"/>
      <c r="H2252" s="157"/>
      <c r="I2252" s="157"/>
      <c r="J2252" s="157"/>
      <c r="K2252" s="157"/>
      <c r="L2252" s="157"/>
      <c r="M2252" s="157"/>
      <c r="N2252" s="157"/>
      <c r="O2252" s="157"/>
      <c r="P2252" s="157"/>
      <c r="Q2252" s="157"/>
      <c r="R2252" s="157"/>
      <c r="S2252" s="157"/>
      <c r="T2252" s="157"/>
      <c r="U2252" s="157"/>
      <c r="V2252" s="157"/>
      <c r="W2252" s="157"/>
      <c r="X2252" s="157"/>
      <c r="Y2252" s="147"/>
      <c r="Z2252" s="147"/>
      <c r="AA2252" s="147"/>
      <c r="AB2252" s="147"/>
      <c r="AC2252" s="147"/>
      <c r="AD2252" s="147"/>
      <c r="AE2252" s="147"/>
      <c r="AF2252" s="147"/>
      <c r="AG2252" s="147" t="s">
        <v>199</v>
      </c>
      <c r="AH2252" s="147">
        <v>0</v>
      </c>
      <c r="AI2252" s="147"/>
      <c r="AJ2252" s="147"/>
      <c r="AK2252" s="147"/>
      <c r="AL2252" s="147"/>
      <c r="AM2252" s="147"/>
      <c r="AN2252" s="147"/>
      <c r="AO2252" s="147"/>
      <c r="AP2252" s="147"/>
      <c r="AQ2252" s="147"/>
      <c r="AR2252" s="147"/>
      <c r="AS2252" s="147"/>
      <c r="AT2252" s="147"/>
      <c r="AU2252" s="147"/>
      <c r="AV2252" s="147"/>
      <c r="AW2252" s="147"/>
      <c r="AX2252" s="147"/>
      <c r="AY2252" s="147"/>
      <c r="AZ2252" s="147"/>
      <c r="BA2252" s="147"/>
      <c r="BB2252" s="147"/>
      <c r="BC2252" s="147"/>
      <c r="BD2252" s="147"/>
      <c r="BE2252" s="147"/>
      <c r="BF2252" s="147"/>
      <c r="BG2252" s="147"/>
      <c r="BH2252" s="147"/>
    </row>
    <row r="2253" spans="1:60" outlineLevel="1" x14ac:dyDescent="0.25">
      <c r="A2253" s="154"/>
      <c r="B2253" s="155"/>
      <c r="C2253" s="195" t="s">
        <v>879</v>
      </c>
      <c r="D2253" s="165"/>
      <c r="E2253" s="166">
        <v>41.3</v>
      </c>
      <c r="F2253" s="157"/>
      <c r="G2253" s="157"/>
      <c r="H2253" s="157"/>
      <c r="I2253" s="157"/>
      <c r="J2253" s="157"/>
      <c r="K2253" s="157"/>
      <c r="L2253" s="157"/>
      <c r="M2253" s="157"/>
      <c r="N2253" s="157"/>
      <c r="O2253" s="157"/>
      <c r="P2253" s="157"/>
      <c r="Q2253" s="157"/>
      <c r="R2253" s="157"/>
      <c r="S2253" s="157"/>
      <c r="T2253" s="157"/>
      <c r="U2253" s="157"/>
      <c r="V2253" s="157"/>
      <c r="W2253" s="157"/>
      <c r="X2253" s="157"/>
      <c r="Y2253" s="147"/>
      <c r="Z2253" s="147"/>
      <c r="AA2253" s="147"/>
      <c r="AB2253" s="147"/>
      <c r="AC2253" s="147"/>
      <c r="AD2253" s="147"/>
      <c r="AE2253" s="147"/>
      <c r="AF2253" s="147"/>
      <c r="AG2253" s="147" t="s">
        <v>199</v>
      </c>
      <c r="AH2253" s="147">
        <v>1</v>
      </c>
      <c r="AI2253" s="147"/>
      <c r="AJ2253" s="147"/>
      <c r="AK2253" s="147"/>
      <c r="AL2253" s="147"/>
      <c r="AM2253" s="147"/>
      <c r="AN2253" s="147"/>
      <c r="AO2253" s="147"/>
      <c r="AP2253" s="147"/>
      <c r="AQ2253" s="147"/>
      <c r="AR2253" s="147"/>
      <c r="AS2253" s="147"/>
      <c r="AT2253" s="147"/>
      <c r="AU2253" s="147"/>
      <c r="AV2253" s="147"/>
      <c r="AW2253" s="147"/>
      <c r="AX2253" s="147"/>
      <c r="AY2253" s="147"/>
      <c r="AZ2253" s="147"/>
      <c r="BA2253" s="147"/>
      <c r="BB2253" s="147"/>
      <c r="BC2253" s="147"/>
      <c r="BD2253" s="147"/>
      <c r="BE2253" s="147"/>
      <c r="BF2253" s="147"/>
      <c r="BG2253" s="147"/>
      <c r="BH2253" s="147"/>
    </row>
    <row r="2254" spans="1:60" outlineLevel="1" x14ac:dyDescent="0.25">
      <c r="A2254" s="174">
        <v>385</v>
      </c>
      <c r="B2254" s="175" t="s">
        <v>1788</v>
      </c>
      <c r="C2254" s="189" t="s">
        <v>1789</v>
      </c>
      <c r="D2254" s="176" t="s">
        <v>232</v>
      </c>
      <c r="E2254" s="177">
        <v>31.5</v>
      </c>
      <c r="F2254" s="178"/>
      <c r="G2254" s="179">
        <f>ROUND(E2254*F2254,2)</f>
        <v>0</v>
      </c>
      <c r="H2254" s="158"/>
      <c r="I2254" s="157">
        <f>ROUND(E2254*H2254,2)</f>
        <v>0</v>
      </c>
      <c r="J2254" s="158"/>
      <c r="K2254" s="157">
        <f>ROUND(E2254*J2254,2)</f>
        <v>0</v>
      </c>
      <c r="L2254" s="157">
        <v>21</v>
      </c>
      <c r="M2254" s="157">
        <f>G2254*(1+L2254/100)</f>
        <v>0</v>
      </c>
      <c r="N2254" s="157">
        <v>0</v>
      </c>
      <c r="O2254" s="157">
        <f>ROUND(E2254*N2254,2)</f>
        <v>0</v>
      </c>
      <c r="P2254" s="157">
        <v>0</v>
      </c>
      <c r="Q2254" s="157">
        <f>ROUND(E2254*P2254,2)</f>
        <v>0</v>
      </c>
      <c r="R2254" s="157"/>
      <c r="S2254" s="157" t="s">
        <v>195</v>
      </c>
      <c r="T2254" s="157" t="s">
        <v>195</v>
      </c>
      <c r="U2254" s="157">
        <v>0.13</v>
      </c>
      <c r="V2254" s="157">
        <f>ROUND(E2254*U2254,2)</f>
        <v>4.0999999999999996</v>
      </c>
      <c r="W2254" s="157"/>
      <c r="X2254" s="157" t="s">
        <v>196</v>
      </c>
      <c r="Y2254" s="147"/>
      <c r="Z2254" s="147"/>
      <c r="AA2254" s="147"/>
      <c r="AB2254" s="147"/>
      <c r="AC2254" s="147"/>
      <c r="AD2254" s="147"/>
      <c r="AE2254" s="147"/>
      <c r="AF2254" s="147"/>
      <c r="AG2254" s="147" t="s">
        <v>197</v>
      </c>
      <c r="AH2254" s="147"/>
      <c r="AI2254" s="147"/>
      <c r="AJ2254" s="147"/>
      <c r="AK2254" s="147"/>
      <c r="AL2254" s="147"/>
      <c r="AM2254" s="147"/>
      <c r="AN2254" s="147"/>
      <c r="AO2254" s="147"/>
      <c r="AP2254" s="147"/>
      <c r="AQ2254" s="147"/>
      <c r="AR2254" s="147"/>
      <c r="AS2254" s="147"/>
      <c r="AT2254" s="147"/>
      <c r="AU2254" s="147"/>
      <c r="AV2254" s="147"/>
      <c r="AW2254" s="147"/>
      <c r="AX2254" s="147"/>
      <c r="AY2254" s="147"/>
      <c r="AZ2254" s="147"/>
      <c r="BA2254" s="147"/>
      <c r="BB2254" s="147"/>
      <c r="BC2254" s="147"/>
      <c r="BD2254" s="147"/>
      <c r="BE2254" s="147"/>
      <c r="BF2254" s="147"/>
      <c r="BG2254" s="147"/>
      <c r="BH2254" s="147"/>
    </row>
    <row r="2255" spans="1:60" ht="20.399999999999999" outlineLevel="1" x14ac:dyDescent="0.25">
      <c r="A2255" s="154"/>
      <c r="B2255" s="155"/>
      <c r="C2255" s="190" t="s">
        <v>1790</v>
      </c>
      <c r="D2255" s="159"/>
      <c r="E2255" s="160">
        <v>3</v>
      </c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7"/>
      <c r="S2255" s="157"/>
      <c r="T2255" s="157"/>
      <c r="U2255" s="157"/>
      <c r="V2255" s="157"/>
      <c r="W2255" s="157"/>
      <c r="X2255" s="157"/>
      <c r="Y2255" s="147"/>
      <c r="Z2255" s="147"/>
      <c r="AA2255" s="147"/>
      <c r="AB2255" s="147"/>
      <c r="AC2255" s="147"/>
      <c r="AD2255" s="147"/>
      <c r="AE2255" s="147"/>
      <c r="AF2255" s="147"/>
      <c r="AG2255" s="147" t="s">
        <v>199</v>
      </c>
      <c r="AH2255" s="147">
        <v>0</v>
      </c>
      <c r="AI2255" s="147"/>
      <c r="AJ2255" s="147"/>
      <c r="AK2255" s="147"/>
      <c r="AL2255" s="147"/>
      <c r="AM2255" s="147"/>
      <c r="AN2255" s="147"/>
      <c r="AO2255" s="147"/>
      <c r="AP2255" s="147"/>
      <c r="AQ2255" s="147"/>
      <c r="AR2255" s="147"/>
      <c r="AS2255" s="147"/>
      <c r="AT2255" s="147"/>
      <c r="AU2255" s="147"/>
      <c r="AV2255" s="147"/>
      <c r="AW2255" s="147"/>
      <c r="AX2255" s="147"/>
      <c r="AY2255" s="147"/>
      <c r="AZ2255" s="147"/>
      <c r="BA2255" s="147"/>
      <c r="BB2255" s="147"/>
      <c r="BC2255" s="147"/>
      <c r="BD2255" s="147"/>
      <c r="BE2255" s="147"/>
      <c r="BF2255" s="147"/>
      <c r="BG2255" s="147"/>
      <c r="BH2255" s="147"/>
    </row>
    <row r="2256" spans="1:60" outlineLevel="1" x14ac:dyDescent="0.25">
      <c r="A2256" s="154"/>
      <c r="B2256" s="155"/>
      <c r="C2256" s="195" t="s">
        <v>879</v>
      </c>
      <c r="D2256" s="165"/>
      <c r="E2256" s="166">
        <v>3</v>
      </c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7"/>
      <c r="S2256" s="157"/>
      <c r="T2256" s="157"/>
      <c r="U2256" s="157"/>
      <c r="V2256" s="157"/>
      <c r="W2256" s="157"/>
      <c r="X2256" s="157"/>
      <c r="Y2256" s="147"/>
      <c r="Z2256" s="147"/>
      <c r="AA2256" s="147"/>
      <c r="AB2256" s="147"/>
      <c r="AC2256" s="147"/>
      <c r="AD2256" s="147"/>
      <c r="AE2256" s="147"/>
      <c r="AF2256" s="147"/>
      <c r="AG2256" s="147" t="s">
        <v>199</v>
      </c>
      <c r="AH2256" s="147">
        <v>1</v>
      </c>
      <c r="AI2256" s="147"/>
      <c r="AJ2256" s="147"/>
      <c r="AK2256" s="147"/>
      <c r="AL2256" s="147"/>
      <c r="AM2256" s="147"/>
      <c r="AN2256" s="147"/>
      <c r="AO2256" s="147"/>
      <c r="AP2256" s="147"/>
      <c r="AQ2256" s="147"/>
      <c r="AR2256" s="147"/>
      <c r="AS2256" s="147"/>
      <c r="AT2256" s="147"/>
      <c r="AU2256" s="147"/>
      <c r="AV2256" s="147"/>
      <c r="AW2256" s="147"/>
      <c r="AX2256" s="147"/>
      <c r="AY2256" s="147"/>
      <c r="AZ2256" s="147"/>
      <c r="BA2256" s="147"/>
      <c r="BB2256" s="147"/>
      <c r="BC2256" s="147"/>
      <c r="BD2256" s="147"/>
      <c r="BE2256" s="147"/>
      <c r="BF2256" s="147"/>
      <c r="BG2256" s="147"/>
      <c r="BH2256" s="147"/>
    </row>
    <row r="2257" spans="1:60" ht="20.399999999999999" outlineLevel="1" x14ac:dyDescent="0.25">
      <c r="A2257" s="154"/>
      <c r="B2257" s="155"/>
      <c r="C2257" s="190" t="s">
        <v>1791</v>
      </c>
      <c r="D2257" s="159"/>
      <c r="E2257" s="160">
        <v>5.5</v>
      </c>
      <c r="F2257" s="157"/>
      <c r="G2257" s="157"/>
      <c r="H2257" s="157"/>
      <c r="I2257" s="157"/>
      <c r="J2257" s="157"/>
      <c r="K2257" s="157"/>
      <c r="L2257" s="157"/>
      <c r="M2257" s="157"/>
      <c r="N2257" s="157"/>
      <c r="O2257" s="157"/>
      <c r="P2257" s="157"/>
      <c r="Q2257" s="157"/>
      <c r="R2257" s="157"/>
      <c r="S2257" s="157"/>
      <c r="T2257" s="157"/>
      <c r="U2257" s="157"/>
      <c r="V2257" s="157"/>
      <c r="W2257" s="157"/>
      <c r="X2257" s="157"/>
      <c r="Y2257" s="147"/>
      <c r="Z2257" s="147"/>
      <c r="AA2257" s="147"/>
      <c r="AB2257" s="147"/>
      <c r="AC2257" s="147"/>
      <c r="AD2257" s="147"/>
      <c r="AE2257" s="147"/>
      <c r="AF2257" s="147"/>
      <c r="AG2257" s="147" t="s">
        <v>199</v>
      </c>
      <c r="AH2257" s="147">
        <v>0</v>
      </c>
      <c r="AI2257" s="147"/>
      <c r="AJ2257" s="147"/>
      <c r="AK2257" s="147"/>
      <c r="AL2257" s="147"/>
      <c r="AM2257" s="147"/>
      <c r="AN2257" s="147"/>
      <c r="AO2257" s="147"/>
      <c r="AP2257" s="147"/>
      <c r="AQ2257" s="147"/>
      <c r="AR2257" s="147"/>
      <c r="AS2257" s="147"/>
      <c r="AT2257" s="147"/>
      <c r="AU2257" s="147"/>
      <c r="AV2257" s="147"/>
      <c r="AW2257" s="147"/>
      <c r="AX2257" s="147"/>
      <c r="AY2257" s="147"/>
      <c r="AZ2257" s="147"/>
      <c r="BA2257" s="147"/>
      <c r="BB2257" s="147"/>
      <c r="BC2257" s="147"/>
      <c r="BD2257" s="147"/>
      <c r="BE2257" s="147"/>
      <c r="BF2257" s="147"/>
      <c r="BG2257" s="147"/>
      <c r="BH2257" s="147"/>
    </row>
    <row r="2258" spans="1:60" ht="20.399999999999999" outlineLevel="1" x14ac:dyDescent="0.25">
      <c r="A2258" s="154"/>
      <c r="B2258" s="155"/>
      <c r="C2258" s="190" t="s">
        <v>1792</v>
      </c>
      <c r="D2258" s="159"/>
      <c r="E2258" s="160">
        <v>4.2</v>
      </c>
      <c r="F2258" s="157"/>
      <c r="G2258" s="157"/>
      <c r="H2258" s="157"/>
      <c r="I2258" s="157"/>
      <c r="J2258" s="157"/>
      <c r="K2258" s="157"/>
      <c r="L2258" s="157"/>
      <c r="M2258" s="157"/>
      <c r="N2258" s="157"/>
      <c r="O2258" s="157"/>
      <c r="P2258" s="157"/>
      <c r="Q2258" s="157"/>
      <c r="R2258" s="157"/>
      <c r="S2258" s="157"/>
      <c r="T2258" s="157"/>
      <c r="U2258" s="157"/>
      <c r="V2258" s="157"/>
      <c r="W2258" s="157"/>
      <c r="X2258" s="157"/>
      <c r="Y2258" s="147"/>
      <c r="Z2258" s="147"/>
      <c r="AA2258" s="147"/>
      <c r="AB2258" s="147"/>
      <c r="AC2258" s="147"/>
      <c r="AD2258" s="147"/>
      <c r="AE2258" s="147"/>
      <c r="AF2258" s="147"/>
      <c r="AG2258" s="147" t="s">
        <v>199</v>
      </c>
      <c r="AH2258" s="147">
        <v>0</v>
      </c>
      <c r="AI2258" s="147"/>
      <c r="AJ2258" s="147"/>
      <c r="AK2258" s="147"/>
      <c r="AL2258" s="147"/>
      <c r="AM2258" s="147"/>
      <c r="AN2258" s="147"/>
      <c r="AO2258" s="147"/>
      <c r="AP2258" s="147"/>
      <c r="AQ2258" s="147"/>
      <c r="AR2258" s="147"/>
      <c r="AS2258" s="147"/>
      <c r="AT2258" s="147"/>
      <c r="AU2258" s="147"/>
      <c r="AV2258" s="147"/>
      <c r="AW2258" s="147"/>
      <c r="AX2258" s="147"/>
      <c r="AY2258" s="147"/>
      <c r="AZ2258" s="147"/>
      <c r="BA2258" s="147"/>
      <c r="BB2258" s="147"/>
      <c r="BC2258" s="147"/>
      <c r="BD2258" s="147"/>
      <c r="BE2258" s="147"/>
      <c r="BF2258" s="147"/>
      <c r="BG2258" s="147"/>
      <c r="BH2258" s="147"/>
    </row>
    <row r="2259" spans="1:60" ht="20.399999999999999" outlineLevel="1" x14ac:dyDescent="0.25">
      <c r="A2259" s="154"/>
      <c r="B2259" s="155"/>
      <c r="C2259" s="190" t="s">
        <v>1793</v>
      </c>
      <c r="D2259" s="159"/>
      <c r="E2259" s="160">
        <v>3.1</v>
      </c>
      <c r="F2259" s="157"/>
      <c r="G2259" s="157"/>
      <c r="H2259" s="157"/>
      <c r="I2259" s="157"/>
      <c r="J2259" s="157"/>
      <c r="K2259" s="157"/>
      <c r="L2259" s="157"/>
      <c r="M2259" s="157"/>
      <c r="N2259" s="157"/>
      <c r="O2259" s="157"/>
      <c r="P2259" s="157"/>
      <c r="Q2259" s="157"/>
      <c r="R2259" s="157"/>
      <c r="S2259" s="157"/>
      <c r="T2259" s="157"/>
      <c r="U2259" s="157"/>
      <c r="V2259" s="157"/>
      <c r="W2259" s="157"/>
      <c r="X2259" s="157"/>
      <c r="Y2259" s="147"/>
      <c r="Z2259" s="147"/>
      <c r="AA2259" s="147"/>
      <c r="AB2259" s="147"/>
      <c r="AC2259" s="147"/>
      <c r="AD2259" s="147"/>
      <c r="AE2259" s="147"/>
      <c r="AF2259" s="147"/>
      <c r="AG2259" s="147" t="s">
        <v>199</v>
      </c>
      <c r="AH2259" s="147">
        <v>0</v>
      </c>
      <c r="AI2259" s="147"/>
      <c r="AJ2259" s="147"/>
      <c r="AK2259" s="147"/>
      <c r="AL2259" s="147"/>
      <c r="AM2259" s="147"/>
      <c r="AN2259" s="147"/>
      <c r="AO2259" s="147"/>
      <c r="AP2259" s="147"/>
      <c r="AQ2259" s="147"/>
      <c r="AR2259" s="147"/>
      <c r="AS2259" s="147"/>
      <c r="AT2259" s="147"/>
      <c r="AU2259" s="147"/>
      <c r="AV2259" s="147"/>
      <c r="AW2259" s="147"/>
      <c r="AX2259" s="147"/>
      <c r="AY2259" s="147"/>
      <c r="AZ2259" s="147"/>
      <c r="BA2259" s="147"/>
      <c r="BB2259" s="147"/>
      <c r="BC2259" s="147"/>
      <c r="BD2259" s="147"/>
      <c r="BE2259" s="147"/>
      <c r="BF2259" s="147"/>
      <c r="BG2259" s="147"/>
      <c r="BH2259" s="147"/>
    </row>
    <row r="2260" spans="1:60" ht="20.399999999999999" outlineLevel="1" x14ac:dyDescent="0.25">
      <c r="A2260" s="154"/>
      <c r="B2260" s="155"/>
      <c r="C2260" s="190" t="s">
        <v>1794</v>
      </c>
      <c r="D2260" s="159"/>
      <c r="E2260" s="160">
        <v>3.1</v>
      </c>
      <c r="F2260" s="157"/>
      <c r="G2260" s="157"/>
      <c r="H2260" s="157"/>
      <c r="I2260" s="157"/>
      <c r="J2260" s="157"/>
      <c r="K2260" s="157"/>
      <c r="L2260" s="157"/>
      <c r="M2260" s="157"/>
      <c r="N2260" s="157"/>
      <c r="O2260" s="157"/>
      <c r="P2260" s="157"/>
      <c r="Q2260" s="157"/>
      <c r="R2260" s="157"/>
      <c r="S2260" s="157"/>
      <c r="T2260" s="157"/>
      <c r="U2260" s="157"/>
      <c r="V2260" s="157"/>
      <c r="W2260" s="157"/>
      <c r="X2260" s="157"/>
      <c r="Y2260" s="147"/>
      <c r="Z2260" s="147"/>
      <c r="AA2260" s="147"/>
      <c r="AB2260" s="147"/>
      <c r="AC2260" s="147"/>
      <c r="AD2260" s="147"/>
      <c r="AE2260" s="147"/>
      <c r="AF2260" s="147"/>
      <c r="AG2260" s="147" t="s">
        <v>199</v>
      </c>
      <c r="AH2260" s="147">
        <v>0</v>
      </c>
      <c r="AI2260" s="147"/>
      <c r="AJ2260" s="147"/>
      <c r="AK2260" s="147"/>
      <c r="AL2260" s="147"/>
      <c r="AM2260" s="147"/>
      <c r="AN2260" s="147"/>
      <c r="AO2260" s="147"/>
      <c r="AP2260" s="147"/>
      <c r="AQ2260" s="147"/>
      <c r="AR2260" s="147"/>
      <c r="AS2260" s="147"/>
      <c r="AT2260" s="147"/>
      <c r="AU2260" s="147"/>
      <c r="AV2260" s="147"/>
      <c r="AW2260" s="147"/>
      <c r="AX2260" s="147"/>
      <c r="AY2260" s="147"/>
      <c r="AZ2260" s="147"/>
      <c r="BA2260" s="147"/>
      <c r="BB2260" s="147"/>
      <c r="BC2260" s="147"/>
      <c r="BD2260" s="147"/>
      <c r="BE2260" s="147"/>
      <c r="BF2260" s="147"/>
      <c r="BG2260" s="147"/>
      <c r="BH2260" s="147"/>
    </row>
    <row r="2261" spans="1:60" ht="20.399999999999999" outlineLevel="1" x14ac:dyDescent="0.25">
      <c r="A2261" s="154"/>
      <c r="B2261" s="155"/>
      <c r="C2261" s="190" t="s">
        <v>1795</v>
      </c>
      <c r="D2261" s="159"/>
      <c r="E2261" s="160">
        <v>3.8</v>
      </c>
      <c r="F2261" s="157"/>
      <c r="G2261" s="157"/>
      <c r="H2261" s="157"/>
      <c r="I2261" s="157"/>
      <c r="J2261" s="157"/>
      <c r="K2261" s="157"/>
      <c r="L2261" s="157"/>
      <c r="M2261" s="157"/>
      <c r="N2261" s="157"/>
      <c r="O2261" s="157"/>
      <c r="P2261" s="157"/>
      <c r="Q2261" s="157"/>
      <c r="R2261" s="157"/>
      <c r="S2261" s="157"/>
      <c r="T2261" s="157"/>
      <c r="U2261" s="157"/>
      <c r="V2261" s="157"/>
      <c r="W2261" s="157"/>
      <c r="X2261" s="157"/>
      <c r="Y2261" s="147"/>
      <c r="Z2261" s="147"/>
      <c r="AA2261" s="147"/>
      <c r="AB2261" s="147"/>
      <c r="AC2261" s="147"/>
      <c r="AD2261" s="147"/>
      <c r="AE2261" s="147"/>
      <c r="AF2261" s="147"/>
      <c r="AG2261" s="147" t="s">
        <v>199</v>
      </c>
      <c r="AH2261" s="147">
        <v>0</v>
      </c>
      <c r="AI2261" s="147"/>
      <c r="AJ2261" s="147"/>
      <c r="AK2261" s="147"/>
      <c r="AL2261" s="147"/>
      <c r="AM2261" s="147"/>
      <c r="AN2261" s="147"/>
      <c r="AO2261" s="147"/>
      <c r="AP2261" s="147"/>
      <c r="AQ2261" s="147"/>
      <c r="AR2261" s="147"/>
      <c r="AS2261" s="147"/>
      <c r="AT2261" s="147"/>
      <c r="AU2261" s="147"/>
      <c r="AV2261" s="147"/>
      <c r="AW2261" s="147"/>
      <c r="AX2261" s="147"/>
      <c r="AY2261" s="147"/>
      <c r="AZ2261" s="147"/>
      <c r="BA2261" s="147"/>
      <c r="BB2261" s="147"/>
      <c r="BC2261" s="147"/>
      <c r="BD2261" s="147"/>
      <c r="BE2261" s="147"/>
      <c r="BF2261" s="147"/>
      <c r="BG2261" s="147"/>
      <c r="BH2261" s="147"/>
    </row>
    <row r="2262" spans="1:60" ht="20.399999999999999" outlineLevel="1" x14ac:dyDescent="0.25">
      <c r="A2262" s="154"/>
      <c r="B2262" s="155"/>
      <c r="C2262" s="190" t="s">
        <v>1796</v>
      </c>
      <c r="D2262" s="159"/>
      <c r="E2262" s="160">
        <v>3.1</v>
      </c>
      <c r="F2262" s="157"/>
      <c r="G2262" s="157"/>
      <c r="H2262" s="157"/>
      <c r="I2262" s="157"/>
      <c r="J2262" s="157"/>
      <c r="K2262" s="157"/>
      <c r="L2262" s="157"/>
      <c r="M2262" s="157"/>
      <c r="N2262" s="157"/>
      <c r="O2262" s="157"/>
      <c r="P2262" s="157"/>
      <c r="Q2262" s="157"/>
      <c r="R2262" s="157"/>
      <c r="S2262" s="157"/>
      <c r="T2262" s="157"/>
      <c r="U2262" s="157"/>
      <c r="V2262" s="157"/>
      <c r="W2262" s="157"/>
      <c r="X2262" s="157"/>
      <c r="Y2262" s="147"/>
      <c r="Z2262" s="147"/>
      <c r="AA2262" s="147"/>
      <c r="AB2262" s="147"/>
      <c r="AC2262" s="147"/>
      <c r="AD2262" s="147"/>
      <c r="AE2262" s="147"/>
      <c r="AF2262" s="147"/>
      <c r="AG2262" s="147" t="s">
        <v>199</v>
      </c>
      <c r="AH2262" s="147">
        <v>0</v>
      </c>
      <c r="AI2262" s="147"/>
      <c r="AJ2262" s="147"/>
      <c r="AK2262" s="147"/>
      <c r="AL2262" s="147"/>
      <c r="AM2262" s="147"/>
      <c r="AN2262" s="147"/>
      <c r="AO2262" s="147"/>
      <c r="AP2262" s="147"/>
      <c r="AQ2262" s="147"/>
      <c r="AR2262" s="147"/>
      <c r="AS2262" s="147"/>
      <c r="AT2262" s="147"/>
      <c r="AU2262" s="147"/>
      <c r="AV2262" s="147"/>
      <c r="AW2262" s="147"/>
      <c r="AX2262" s="147"/>
      <c r="AY2262" s="147"/>
      <c r="AZ2262" s="147"/>
      <c r="BA2262" s="147"/>
      <c r="BB2262" s="147"/>
      <c r="BC2262" s="147"/>
      <c r="BD2262" s="147"/>
      <c r="BE2262" s="147"/>
      <c r="BF2262" s="147"/>
      <c r="BG2262" s="147"/>
      <c r="BH2262" s="147"/>
    </row>
    <row r="2263" spans="1:60" ht="20.399999999999999" outlineLevel="1" x14ac:dyDescent="0.25">
      <c r="A2263" s="154"/>
      <c r="B2263" s="155"/>
      <c r="C2263" s="190" t="s">
        <v>1797</v>
      </c>
      <c r="D2263" s="159"/>
      <c r="E2263" s="160">
        <v>5.7</v>
      </c>
      <c r="F2263" s="157"/>
      <c r="G2263" s="157"/>
      <c r="H2263" s="157"/>
      <c r="I2263" s="157"/>
      <c r="J2263" s="157"/>
      <c r="K2263" s="157"/>
      <c r="L2263" s="157"/>
      <c r="M2263" s="157"/>
      <c r="N2263" s="157"/>
      <c r="O2263" s="157"/>
      <c r="P2263" s="157"/>
      <c r="Q2263" s="157"/>
      <c r="R2263" s="157"/>
      <c r="S2263" s="157"/>
      <c r="T2263" s="157"/>
      <c r="U2263" s="157"/>
      <c r="V2263" s="157"/>
      <c r="W2263" s="157"/>
      <c r="X2263" s="157"/>
      <c r="Y2263" s="147"/>
      <c r="Z2263" s="147"/>
      <c r="AA2263" s="147"/>
      <c r="AB2263" s="147"/>
      <c r="AC2263" s="147"/>
      <c r="AD2263" s="147"/>
      <c r="AE2263" s="147"/>
      <c r="AF2263" s="147"/>
      <c r="AG2263" s="147" t="s">
        <v>199</v>
      </c>
      <c r="AH2263" s="147">
        <v>0</v>
      </c>
      <c r="AI2263" s="147"/>
      <c r="AJ2263" s="147"/>
      <c r="AK2263" s="147"/>
      <c r="AL2263" s="147"/>
      <c r="AM2263" s="147"/>
      <c r="AN2263" s="147"/>
      <c r="AO2263" s="147"/>
      <c r="AP2263" s="147"/>
      <c r="AQ2263" s="147"/>
      <c r="AR2263" s="147"/>
      <c r="AS2263" s="147"/>
      <c r="AT2263" s="147"/>
      <c r="AU2263" s="147"/>
      <c r="AV2263" s="147"/>
      <c r="AW2263" s="147"/>
      <c r="AX2263" s="147"/>
      <c r="AY2263" s="147"/>
      <c r="AZ2263" s="147"/>
      <c r="BA2263" s="147"/>
      <c r="BB2263" s="147"/>
      <c r="BC2263" s="147"/>
      <c r="BD2263" s="147"/>
      <c r="BE2263" s="147"/>
      <c r="BF2263" s="147"/>
      <c r="BG2263" s="147"/>
      <c r="BH2263" s="147"/>
    </row>
    <row r="2264" spans="1:60" outlineLevel="1" x14ac:dyDescent="0.25">
      <c r="A2264" s="154"/>
      <c r="B2264" s="155"/>
      <c r="C2264" s="195" t="s">
        <v>879</v>
      </c>
      <c r="D2264" s="165"/>
      <c r="E2264" s="166">
        <v>28.5</v>
      </c>
      <c r="F2264" s="157"/>
      <c r="G2264" s="157"/>
      <c r="H2264" s="157"/>
      <c r="I2264" s="157"/>
      <c r="J2264" s="157"/>
      <c r="K2264" s="157"/>
      <c r="L2264" s="157"/>
      <c r="M2264" s="157"/>
      <c r="N2264" s="157"/>
      <c r="O2264" s="157"/>
      <c r="P2264" s="157"/>
      <c r="Q2264" s="157"/>
      <c r="R2264" s="157"/>
      <c r="S2264" s="157"/>
      <c r="T2264" s="157"/>
      <c r="U2264" s="157"/>
      <c r="V2264" s="157"/>
      <c r="W2264" s="157"/>
      <c r="X2264" s="157"/>
      <c r="Y2264" s="147"/>
      <c r="Z2264" s="147"/>
      <c r="AA2264" s="147"/>
      <c r="AB2264" s="147"/>
      <c r="AC2264" s="147"/>
      <c r="AD2264" s="147"/>
      <c r="AE2264" s="147"/>
      <c r="AF2264" s="147"/>
      <c r="AG2264" s="147" t="s">
        <v>199</v>
      </c>
      <c r="AH2264" s="147">
        <v>1</v>
      </c>
      <c r="AI2264" s="147"/>
      <c r="AJ2264" s="147"/>
      <c r="AK2264" s="147"/>
      <c r="AL2264" s="147"/>
      <c r="AM2264" s="147"/>
      <c r="AN2264" s="147"/>
      <c r="AO2264" s="147"/>
      <c r="AP2264" s="147"/>
      <c r="AQ2264" s="147"/>
      <c r="AR2264" s="147"/>
      <c r="AS2264" s="147"/>
      <c r="AT2264" s="147"/>
      <c r="AU2264" s="147"/>
      <c r="AV2264" s="147"/>
      <c r="AW2264" s="147"/>
      <c r="AX2264" s="147"/>
      <c r="AY2264" s="147"/>
      <c r="AZ2264" s="147"/>
      <c r="BA2264" s="147"/>
      <c r="BB2264" s="147"/>
      <c r="BC2264" s="147"/>
      <c r="BD2264" s="147"/>
      <c r="BE2264" s="147"/>
      <c r="BF2264" s="147"/>
      <c r="BG2264" s="147"/>
      <c r="BH2264" s="147"/>
    </row>
    <row r="2265" spans="1:60" outlineLevel="1" x14ac:dyDescent="0.25">
      <c r="A2265" s="174">
        <v>386</v>
      </c>
      <c r="B2265" s="175" t="s">
        <v>1798</v>
      </c>
      <c r="C2265" s="189" t="s">
        <v>1799</v>
      </c>
      <c r="D2265" s="176" t="s">
        <v>232</v>
      </c>
      <c r="E2265" s="177">
        <v>6.7</v>
      </c>
      <c r="F2265" s="178"/>
      <c r="G2265" s="179">
        <f>ROUND(E2265*F2265,2)</f>
        <v>0</v>
      </c>
      <c r="H2265" s="158"/>
      <c r="I2265" s="157">
        <f>ROUND(E2265*H2265,2)</f>
        <v>0</v>
      </c>
      <c r="J2265" s="158"/>
      <c r="K2265" s="157">
        <f>ROUND(E2265*J2265,2)</f>
        <v>0</v>
      </c>
      <c r="L2265" s="157">
        <v>21</v>
      </c>
      <c r="M2265" s="157">
        <f>G2265*(1+L2265/100)</f>
        <v>0</v>
      </c>
      <c r="N2265" s="157">
        <v>0</v>
      </c>
      <c r="O2265" s="157">
        <f>ROUND(E2265*N2265,2)</f>
        <v>0</v>
      </c>
      <c r="P2265" s="157">
        <v>0</v>
      </c>
      <c r="Q2265" s="157">
        <f>ROUND(E2265*P2265,2)</f>
        <v>0</v>
      </c>
      <c r="R2265" s="157"/>
      <c r="S2265" s="157" t="s">
        <v>195</v>
      </c>
      <c r="T2265" s="157" t="s">
        <v>195</v>
      </c>
      <c r="U2265" s="157">
        <v>0.53400000000000003</v>
      </c>
      <c r="V2265" s="157">
        <f>ROUND(E2265*U2265,2)</f>
        <v>3.58</v>
      </c>
      <c r="W2265" s="157"/>
      <c r="X2265" s="157" t="s">
        <v>196</v>
      </c>
      <c r="Y2265" s="147"/>
      <c r="Z2265" s="147"/>
      <c r="AA2265" s="147"/>
      <c r="AB2265" s="147"/>
      <c r="AC2265" s="147"/>
      <c r="AD2265" s="147"/>
      <c r="AE2265" s="147"/>
      <c r="AF2265" s="147"/>
      <c r="AG2265" s="147" t="s">
        <v>197</v>
      </c>
      <c r="AH2265" s="147"/>
      <c r="AI2265" s="147"/>
      <c r="AJ2265" s="147"/>
      <c r="AK2265" s="147"/>
      <c r="AL2265" s="147"/>
      <c r="AM2265" s="147"/>
      <c r="AN2265" s="147"/>
      <c r="AO2265" s="147"/>
      <c r="AP2265" s="147"/>
      <c r="AQ2265" s="147"/>
      <c r="AR2265" s="147"/>
      <c r="AS2265" s="147"/>
      <c r="AT2265" s="147"/>
      <c r="AU2265" s="147"/>
      <c r="AV2265" s="147"/>
      <c r="AW2265" s="147"/>
      <c r="AX2265" s="147"/>
      <c r="AY2265" s="147"/>
      <c r="AZ2265" s="147"/>
      <c r="BA2265" s="147"/>
      <c r="BB2265" s="147"/>
      <c r="BC2265" s="147"/>
      <c r="BD2265" s="147"/>
      <c r="BE2265" s="147"/>
      <c r="BF2265" s="147"/>
      <c r="BG2265" s="147"/>
      <c r="BH2265" s="147"/>
    </row>
    <row r="2266" spans="1:60" ht="20.399999999999999" outlineLevel="1" x14ac:dyDescent="0.25">
      <c r="A2266" s="154"/>
      <c r="B2266" s="155"/>
      <c r="C2266" s="190" t="s">
        <v>1800</v>
      </c>
      <c r="D2266" s="159"/>
      <c r="E2266" s="160">
        <v>1.6</v>
      </c>
      <c r="F2266" s="157"/>
      <c r="G2266" s="157"/>
      <c r="H2266" s="157"/>
      <c r="I2266" s="157"/>
      <c r="J2266" s="157"/>
      <c r="K2266" s="157"/>
      <c r="L2266" s="157"/>
      <c r="M2266" s="157"/>
      <c r="N2266" s="157"/>
      <c r="O2266" s="157"/>
      <c r="P2266" s="157"/>
      <c r="Q2266" s="157"/>
      <c r="R2266" s="157"/>
      <c r="S2266" s="157"/>
      <c r="T2266" s="157"/>
      <c r="U2266" s="157"/>
      <c r="V2266" s="157"/>
      <c r="W2266" s="157"/>
      <c r="X2266" s="157"/>
      <c r="Y2266" s="147"/>
      <c r="Z2266" s="147"/>
      <c r="AA2266" s="147"/>
      <c r="AB2266" s="147"/>
      <c r="AC2266" s="147"/>
      <c r="AD2266" s="147"/>
      <c r="AE2266" s="147"/>
      <c r="AF2266" s="147"/>
      <c r="AG2266" s="147" t="s">
        <v>199</v>
      </c>
      <c r="AH2266" s="147">
        <v>0</v>
      </c>
      <c r="AI2266" s="147"/>
      <c r="AJ2266" s="147"/>
      <c r="AK2266" s="147"/>
      <c r="AL2266" s="147"/>
      <c r="AM2266" s="147"/>
      <c r="AN2266" s="147"/>
      <c r="AO2266" s="147"/>
      <c r="AP2266" s="147"/>
      <c r="AQ2266" s="147"/>
      <c r="AR2266" s="147"/>
      <c r="AS2266" s="147"/>
      <c r="AT2266" s="147"/>
      <c r="AU2266" s="147"/>
      <c r="AV2266" s="147"/>
      <c r="AW2266" s="147"/>
      <c r="AX2266" s="147"/>
      <c r="AY2266" s="147"/>
      <c r="AZ2266" s="147"/>
      <c r="BA2266" s="147"/>
      <c r="BB2266" s="147"/>
      <c r="BC2266" s="147"/>
      <c r="BD2266" s="147"/>
      <c r="BE2266" s="147"/>
      <c r="BF2266" s="147"/>
      <c r="BG2266" s="147"/>
      <c r="BH2266" s="147"/>
    </row>
    <row r="2267" spans="1:60" ht="20.399999999999999" outlineLevel="1" x14ac:dyDescent="0.25">
      <c r="A2267" s="154"/>
      <c r="B2267" s="155"/>
      <c r="C2267" s="190" t="s">
        <v>1801</v>
      </c>
      <c r="D2267" s="159"/>
      <c r="E2267" s="160">
        <v>1.5</v>
      </c>
      <c r="F2267" s="157"/>
      <c r="G2267" s="157"/>
      <c r="H2267" s="157"/>
      <c r="I2267" s="157"/>
      <c r="J2267" s="157"/>
      <c r="K2267" s="157"/>
      <c r="L2267" s="157"/>
      <c r="M2267" s="157"/>
      <c r="N2267" s="157"/>
      <c r="O2267" s="157"/>
      <c r="P2267" s="157"/>
      <c r="Q2267" s="157"/>
      <c r="R2267" s="157"/>
      <c r="S2267" s="157"/>
      <c r="T2267" s="157"/>
      <c r="U2267" s="157"/>
      <c r="V2267" s="157"/>
      <c r="W2267" s="157"/>
      <c r="X2267" s="157"/>
      <c r="Y2267" s="147"/>
      <c r="Z2267" s="147"/>
      <c r="AA2267" s="147"/>
      <c r="AB2267" s="147"/>
      <c r="AC2267" s="147"/>
      <c r="AD2267" s="147"/>
      <c r="AE2267" s="147"/>
      <c r="AF2267" s="147"/>
      <c r="AG2267" s="147" t="s">
        <v>199</v>
      </c>
      <c r="AH2267" s="147">
        <v>0</v>
      </c>
      <c r="AI2267" s="147"/>
      <c r="AJ2267" s="147"/>
      <c r="AK2267" s="147"/>
      <c r="AL2267" s="147"/>
      <c r="AM2267" s="147"/>
      <c r="AN2267" s="147"/>
      <c r="AO2267" s="147"/>
      <c r="AP2267" s="147"/>
      <c r="AQ2267" s="147"/>
      <c r="AR2267" s="147"/>
      <c r="AS2267" s="147"/>
      <c r="AT2267" s="147"/>
      <c r="AU2267" s="147"/>
      <c r="AV2267" s="147"/>
      <c r="AW2267" s="147"/>
      <c r="AX2267" s="147"/>
      <c r="AY2267" s="147"/>
      <c r="AZ2267" s="147"/>
      <c r="BA2267" s="147"/>
      <c r="BB2267" s="147"/>
      <c r="BC2267" s="147"/>
      <c r="BD2267" s="147"/>
      <c r="BE2267" s="147"/>
      <c r="BF2267" s="147"/>
      <c r="BG2267" s="147"/>
      <c r="BH2267" s="147"/>
    </row>
    <row r="2268" spans="1:60" ht="20.399999999999999" outlineLevel="1" x14ac:dyDescent="0.25">
      <c r="A2268" s="154"/>
      <c r="B2268" s="155"/>
      <c r="C2268" s="190" t="s">
        <v>1802</v>
      </c>
      <c r="D2268" s="159"/>
      <c r="E2268" s="160">
        <v>0.6</v>
      </c>
      <c r="F2268" s="157"/>
      <c r="G2268" s="157"/>
      <c r="H2268" s="157"/>
      <c r="I2268" s="157"/>
      <c r="J2268" s="157"/>
      <c r="K2268" s="157"/>
      <c r="L2268" s="157"/>
      <c r="M2268" s="157"/>
      <c r="N2268" s="157"/>
      <c r="O2268" s="157"/>
      <c r="P2268" s="157"/>
      <c r="Q2268" s="157"/>
      <c r="R2268" s="157"/>
      <c r="S2268" s="157"/>
      <c r="T2268" s="157"/>
      <c r="U2268" s="157"/>
      <c r="V2268" s="157"/>
      <c r="W2268" s="157"/>
      <c r="X2268" s="157"/>
      <c r="Y2268" s="147"/>
      <c r="Z2268" s="147"/>
      <c r="AA2268" s="147"/>
      <c r="AB2268" s="147"/>
      <c r="AC2268" s="147"/>
      <c r="AD2268" s="147"/>
      <c r="AE2268" s="147"/>
      <c r="AF2268" s="147"/>
      <c r="AG2268" s="147" t="s">
        <v>199</v>
      </c>
      <c r="AH2268" s="147">
        <v>0</v>
      </c>
      <c r="AI2268" s="147"/>
      <c r="AJ2268" s="147"/>
      <c r="AK2268" s="147"/>
      <c r="AL2268" s="147"/>
      <c r="AM2268" s="147"/>
      <c r="AN2268" s="147"/>
      <c r="AO2268" s="147"/>
      <c r="AP2268" s="147"/>
      <c r="AQ2268" s="147"/>
      <c r="AR2268" s="147"/>
      <c r="AS2268" s="147"/>
      <c r="AT2268" s="147"/>
      <c r="AU2268" s="147"/>
      <c r="AV2268" s="147"/>
      <c r="AW2268" s="147"/>
      <c r="AX2268" s="147"/>
      <c r="AY2268" s="147"/>
      <c r="AZ2268" s="147"/>
      <c r="BA2268" s="147"/>
      <c r="BB2268" s="147"/>
      <c r="BC2268" s="147"/>
      <c r="BD2268" s="147"/>
      <c r="BE2268" s="147"/>
      <c r="BF2268" s="147"/>
      <c r="BG2268" s="147"/>
      <c r="BH2268" s="147"/>
    </row>
    <row r="2269" spans="1:60" ht="20.399999999999999" outlineLevel="1" x14ac:dyDescent="0.25">
      <c r="A2269" s="154"/>
      <c r="B2269" s="155"/>
      <c r="C2269" s="190" t="s">
        <v>1803</v>
      </c>
      <c r="D2269" s="159"/>
      <c r="E2269" s="160">
        <v>1.5</v>
      </c>
      <c r="F2269" s="157"/>
      <c r="G2269" s="157"/>
      <c r="H2269" s="157"/>
      <c r="I2269" s="157"/>
      <c r="J2269" s="157"/>
      <c r="K2269" s="157"/>
      <c r="L2269" s="157"/>
      <c r="M2269" s="157"/>
      <c r="N2269" s="157"/>
      <c r="O2269" s="157"/>
      <c r="P2269" s="157"/>
      <c r="Q2269" s="157"/>
      <c r="R2269" s="157"/>
      <c r="S2269" s="157"/>
      <c r="T2269" s="157"/>
      <c r="U2269" s="157"/>
      <c r="V2269" s="157"/>
      <c r="W2269" s="157"/>
      <c r="X2269" s="157"/>
      <c r="Y2269" s="147"/>
      <c r="Z2269" s="147"/>
      <c r="AA2269" s="147"/>
      <c r="AB2269" s="147"/>
      <c r="AC2269" s="147"/>
      <c r="AD2269" s="147"/>
      <c r="AE2269" s="147"/>
      <c r="AF2269" s="147"/>
      <c r="AG2269" s="147" t="s">
        <v>199</v>
      </c>
      <c r="AH2269" s="147">
        <v>0</v>
      </c>
      <c r="AI2269" s="147"/>
      <c r="AJ2269" s="147"/>
      <c r="AK2269" s="147"/>
      <c r="AL2269" s="147"/>
      <c r="AM2269" s="147"/>
      <c r="AN2269" s="147"/>
      <c r="AO2269" s="147"/>
      <c r="AP2269" s="147"/>
      <c r="AQ2269" s="147"/>
      <c r="AR2269" s="147"/>
      <c r="AS2269" s="147"/>
      <c r="AT2269" s="147"/>
      <c r="AU2269" s="147"/>
      <c r="AV2269" s="147"/>
      <c r="AW2269" s="147"/>
      <c r="AX2269" s="147"/>
      <c r="AY2269" s="147"/>
      <c r="AZ2269" s="147"/>
      <c r="BA2269" s="147"/>
      <c r="BB2269" s="147"/>
      <c r="BC2269" s="147"/>
      <c r="BD2269" s="147"/>
      <c r="BE2269" s="147"/>
      <c r="BF2269" s="147"/>
      <c r="BG2269" s="147"/>
      <c r="BH2269" s="147"/>
    </row>
    <row r="2270" spans="1:60" ht="20.399999999999999" outlineLevel="1" x14ac:dyDescent="0.25">
      <c r="A2270" s="154"/>
      <c r="B2270" s="155"/>
      <c r="C2270" s="190" t="s">
        <v>1804</v>
      </c>
      <c r="D2270" s="159"/>
      <c r="E2270" s="160">
        <v>1.5</v>
      </c>
      <c r="F2270" s="157"/>
      <c r="G2270" s="157"/>
      <c r="H2270" s="157"/>
      <c r="I2270" s="157"/>
      <c r="J2270" s="157"/>
      <c r="K2270" s="157"/>
      <c r="L2270" s="157"/>
      <c r="M2270" s="157"/>
      <c r="N2270" s="157"/>
      <c r="O2270" s="157"/>
      <c r="P2270" s="157"/>
      <c r="Q2270" s="157"/>
      <c r="R2270" s="157"/>
      <c r="S2270" s="157"/>
      <c r="T2270" s="157"/>
      <c r="U2270" s="157"/>
      <c r="V2270" s="157"/>
      <c r="W2270" s="157"/>
      <c r="X2270" s="157"/>
      <c r="Y2270" s="147"/>
      <c r="Z2270" s="147"/>
      <c r="AA2270" s="147"/>
      <c r="AB2270" s="147"/>
      <c r="AC2270" s="147"/>
      <c r="AD2270" s="147"/>
      <c r="AE2270" s="147"/>
      <c r="AF2270" s="147"/>
      <c r="AG2270" s="147" t="s">
        <v>199</v>
      </c>
      <c r="AH2270" s="147">
        <v>0</v>
      </c>
      <c r="AI2270" s="147"/>
      <c r="AJ2270" s="147"/>
      <c r="AK2270" s="147"/>
      <c r="AL2270" s="147"/>
      <c r="AM2270" s="147"/>
      <c r="AN2270" s="147"/>
      <c r="AO2270" s="147"/>
      <c r="AP2270" s="147"/>
      <c r="AQ2270" s="147"/>
      <c r="AR2270" s="147"/>
      <c r="AS2270" s="147"/>
      <c r="AT2270" s="147"/>
      <c r="AU2270" s="147"/>
      <c r="AV2270" s="147"/>
      <c r="AW2270" s="147"/>
      <c r="AX2270" s="147"/>
      <c r="AY2270" s="147"/>
      <c r="AZ2270" s="147"/>
      <c r="BA2270" s="147"/>
      <c r="BB2270" s="147"/>
      <c r="BC2270" s="147"/>
      <c r="BD2270" s="147"/>
      <c r="BE2270" s="147"/>
      <c r="BF2270" s="147"/>
      <c r="BG2270" s="147"/>
      <c r="BH2270" s="147"/>
    </row>
    <row r="2271" spans="1:60" outlineLevel="1" x14ac:dyDescent="0.25">
      <c r="A2271" s="154"/>
      <c r="B2271" s="155"/>
      <c r="C2271" s="195" t="s">
        <v>879</v>
      </c>
      <c r="D2271" s="165"/>
      <c r="E2271" s="166">
        <v>6.7</v>
      </c>
      <c r="F2271" s="157"/>
      <c r="G2271" s="157"/>
      <c r="H2271" s="157"/>
      <c r="I2271" s="157"/>
      <c r="J2271" s="157"/>
      <c r="K2271" s="157"/>
      <c r="L2271" s="157"/>
      <c r="M2271" s="157"/>
      <c r="N2271" s="157"/>
      <c r="O2271" s="157"/>
      <c r="P2271" s="157"/>
      <c r="Q2271" s="157"/>
      <c r="R2271" s="157"/>
      <c r="S2271" s="157"/>
      <c r="T2271" s="157"/>
      <c r="U2271" s="157"/>
      <c r="V2271" s="157"/>
      <c r="W2271" s="157"/>
      <c r="X2271" s="157"/>
      <c r="Y2271" s="147"/>
      <c r="Z2271" s="147"/>
      <c r="AA2271" s="147"/>
      <c r="AB2271" s="147"/>
      <c r="AC2271" s="147"/>
      <c r="AD2271" s="147"/>
      <c r="AE2271" s="147"/>
      <c r="AF2271" s="147"/>
      <c r="AG2271" s="147" t="s">
        <v>199</v>
      </c>
      <c r="AH2271" s="147">
        <v>1</v>
      </c>
      <c r="AI2271" s="147"/>
      <c r="AJ2271" s="147"/>
      <c r="AK2271" s="147"/>
      <c r="AL2271" s="147"/>
      <c r="AM2271" s="147"/>
      <c r="AN2271" s="147"/>
      <c r="AO2271" s="147"/>
      <c r="AP2271" s="147"/>
      <c r="AQ2271" s="147"/>
      <c r="AR2271" s="147"/>
      <c r="AS2271" s="147"/>
      <c r="AT2271" s="147"/>
      <c r="AU2271" s="147"/>
      <c r="AV2271" s="147"/>
      <c r="AW2271" s="147"/>
      <c r="AX2271" s="147"/>
      <c r="AY2271" s="147"/>
      <c r="AZ2271" s="147"/>
      <c r="BA2271" s="147"/>
      <c r="BB2271" s="147"/>
      <c r="BC2271" s="147"/>
      <c r="BD2271" s="147"/>
      <c r="BE2271" s="147"/>
      <c r="BF2271" s="147"/>
      <c r="BG2271" s="147"/>
      <c r="BH2271" s="147"/>
    </row>
    <row r="2272" spans="1:60" outlineLevel="1" x14ac:dyDescent="0.25">
      <c r="A2272" s="174">
        <v>387</v>
      </c>
      <c r="B2272" s="175" t="s">
        <v>1805</v>
      </c>
      <c r="C2272" s="189" t="s">
        <v>1806</v>
      </c>
      <c r="D2272" s="176" t="s">
        <v>194</v>
      </c>
      <c r="E2272" s="177">
        <v>37.450000000000003</v>
      </c>
      <c r="F2272" s="178"/>
      <c r="G2272" s="179">
        <f>ROUND(E2272*F2272,2)</f>
        <v>0</v>
      </c>
      <c r="H2272" s="158"/>
      <c r="I2272" s="157">
        <f>ROUND(E2272*H2272,2)</f>
        <v>0</v>
      </c>
      <c r="J2272" s="158"/>
      <c r="K2272" s="157">
        <f>ROUND(E2272*J2272,2)</f>
        <v>0</v>
      </c>
      <c r="L2272" s="157">
        <v>21</v>
      </c>
      <c r="M2272" s="157">
        <f>G2272*(1+L2272/100)</f>
        <v>0</v>
      </c>
      <c r="N2272" s="157">
        <v>0</v>
      </c>
      <c r="O2272" s="157">
        <f>ROUND(E2272*N2272,2)</f>
        <v>0</v>
      </c>
      <c r="P2272" s="157">
        <v>0</v>
      </c>
      <c r="Q2272" s="157">
        <f>ROUND(E2272*P2272,2)</f>
        <v>0</v>
      </c>
      <c r="R2272" s="157"/>
      <c r="S2272" s="157" t="s">
        <v>195</v>
      </c>
      <c r="T2272" s="157" t="s">
        <v>195</v>
      </c>
      <c r="U2272" s="157">
        <v>0.1</v>
      </c>
      <c r="V2272" s="157">
        <f>ROUND(E2272*U2272,2)</f>
        <v>3.75</v>
      </c>
      <c r="W2272" s="157"/>
      <c r="X2272" s="157" t="s">
        <v>196</v>
      </c>
      <c r="Y2272" s="147"/>
      <c r="Z2272" s="147"/>
      <c r="AA2272" s="147"/>
      <c r="AB2272" s="147"/>
      <c r="AC2272" s="147"/>
      <c r="AD2272" s="147"/>
      <c r="AE2272" s="147"/>
      <c r="AF2272" s="147"/>
      <c r="AG2272" s="147" t="s">
        <v>197</v>
      </c>
      <c r="AH2272" s="147"/>
      <c r="AI2272" s="147"/>
      <c r="AJ2272" s="147"/>
      <c r="AK2272" s="147"/>
      <c r="AL2272" s="147"/>
      <c r="AM2272" s="147"/>
      <c r="AN2272" s="147"/>
      <c r="AO2272" s="147"/>
      <c r="AP2272" s="147"/>
      <c r="AQ2272" s="147"/>
      <c r="AR2272" s="147"/>
      <c r="AS2272" s="147"/>
      <c r="AT2272" s="147"/>
      <c r="AU2272" s="147"/>
      <c r="AV2272" s="147"/>
      <c r="AW2272" s="147"/>
      <c r="AX2272" s="147"/>
      <c r="AY2272" s="147"/>
      <c r="AZ2272" s="147"/>
      <c r="BA2272" s="147"/>
      <c r="BB2272" s="147"/>
      <c r="BC2272" s="147"/>
      <c r="BD2272" s="147"/>
      <c r="BE2272" s="147"/>
      <c r="BF2272" s="147"/>
      <c r="BG2272" s="147"/>
      <c r="BH2272" s="147"/>
    </row>
    <row r="2273" spans="1:60" outlineLevel="1" x14ac:dyDescent="0.25">
      <c r="A2273" s="154"/>
      <c r="B2273" s="155"/>
      <c r="C2273" s="190" t="s">
        <v>1756</v>
      </c>
      <c r="D2273" s="159"/>
      <c r="E2273" s="160">
        <v>37.450000000000003</v>
      </c>
      <c r="F2273" s="157"/>
      <c r="G2273" s="157"/>
      <c r="H2273" s="157"/>
      <c r="I2273" s="157"/>
      <c r="J2273" s="157"/>
      <c r="K2273" s="157"/>
      <c r="L2273" s="157"/>
      <c r="M2273" s="157"/>
      <c r="N2273" s="157"/>
      <c r="O2273" s="157"/>
      <c r="P2273" s="157"/>
      <c r="Q2273" s="157"/>
      <c r="R2273" s="157"/>
      <c r="S2273" s="157"/>
      <c r="T2273" s="157"/>
      <c r="U2273" s="157"/>
      <c r="V2273" s="157"/>
      <c r="W2273" s="157"/>
      <c r="X2273" s="157"/>
      <c r="Y2273" s="147"/>
      <c r="Z2273" s="147"/>
      <c r="AA2273" s="147"/>
      <c r="AB2273" s="147"/>
      <c r="AC2273" s="147"/>
      <c r="AD2273" s="147"/>
      <c r="AE2273" s="147"/>
      <c r="AF2273" s="147"/>
      <c r="AG2273" s="147" t="s">
        <v>199</v>
      </c>
      <c r="AH2273" s="147">
        <v>5</v>
      </c>
      <c r="AI2273" s="147"/>
      <c r="AJ2273" s="147"/>
      <c r="AK2273" s="147"/>
      <c r="AL2273" s="147"/>
      <c r="AM2273" s="147"/>
      <c r="AN2273" s="147"/>
      <c r="AO2273" s="147"/>
      <c r="AP2273" s="147"/>
      <c r="AQ2273" s="147"/>
      <c r="AR2273" s="147"/>
      <c r="AS2273" s="147"/>
      <c r="AT2273" s="147"/>
      <c r="AU2273" s="147"/>
      <c r="AV2273" s="147"/>
      <c r="AW2273" s="147"/>
      <c r="AX2273" s="147"/>
      <c r="AY2273" s="147"/>
      <c r="AZ2273" s="147"/>
      <c r="BA2273" s="147"/>
      <c r="BB2273" s="147"/>
      <c r="BC2273" s="147"/>
      <c r="BD2273" s="147"/>
      <c r="BE2273" s="147"/>
      <c r="BF2273" s="147"/>
      <c r="BG2273" s="147"/>
      <c r="BH2273" s="147"/>
    </row>
    <row r="2274" spans="1:60" outlineLevel="1" x14ac:dyDescent="0.25">
      <c r="A2274" s="174">
        <v>388</v>
      </c>
      <c r="B2274" s="175" t="s">
        <v>1807</v>
      </c>
      <c r="C2274" s="189" t="s">
        <v>1808</v>
      </c>
      <c r="D2274" s="176" t="s">
        <v>194</v>
      </c>
      <c r="E2274" s="177">
        <v>37.450000000000003</v>
      </c>
      <c r="F2274" s="178"/>
      <c r="G2274" s="179">
        <f>ROUND(E2274*F2274,2)</f>
        <v>0</v>
      </c>
      <c r="H2274" s="158"/>
      <c r="I2274" s="157">
        <f>ROUND(E2274*H2274,2)</f>
        <v>0</v>
      </c>
      <c r="J2274" s="158"/>
      <c r="K2274" s="157">
        <f>ROUND(E2274*J2274,2)</f>
        <v>0</v>
      </c>
      <c r="L2274" s="157">
        <v>21</v>
      </c>
      <c r="M2274" s="157">
        <f>G2274*(1+L2274/100)</f>
        <v>0</v>
      </c>
      <c r="N2274" s="157">
        <v>4.5500000000000002E-3</v>
      </c>
      <c r="O2274" s="157">
        <f>ROUND(E2274*N2274,2)</f>
        <v>0.17</v>
      </c>
      <c r="P2274" s="157">
        <v>0</v>
      </c>
      <c r="Q2274" s="157">
        <f>ROUND(E2274*P2274,2)</f>
        <v>0</v>
      </c>
      <c r="R2274" s="157"/>
      <c r="S2274" s="157" t="s">
        <v>195</v>
      </c>
      <c r="T2274" s="157" t="s">
        <v>195</v>
      </c>
      <c r="U2274" s="157">
        <v>1.1259999999999999</v>
      </c>
      <c r="V2274" s="157">
        <f>ROUND(E2274*U2274,2)</f>
        <v>42.17</v>
      </c>
      <c r="W2274" s="157"/>
      <c r="X2274" s="157" t="s">
        <v>196</v>
      </c>
      <c r="Y2274" s="147"/>
      <c r="Z2274" s="147"/>
      <c r="AA2274" s="147"/>
      <c r="AB2274" s="147"/>
      <c r="AC2274" s="147"/>
      <c r="AD2274" s="147"/>
      <c r="AE2274" s="147"/>
      <c r="AF2274" s="147"/>
      <c r="AG2274" s="147" t="s">
        <v>1759</v>
      </c>
      <c r="AH2274" s="147"/>
      <c r="AI2274" s="147"/>
      <c r="AJ2274" s="147"/>
      <c r="AK2274" s="147"/>
      <c r="AL2274" s="147"/>
      <c r="AM2274" s="147"/>
      <c r="AN2274" s="147"/>
      <c r="AO2274" s="147"/>
      <c r="AP2274" s="147"/>
      <c r="AQ2274" s="147"/>
      <c r="AR2274" s="147"/>
      <c r="AS2274" s="147"/>
      <c r="AT2274" s="147"/>
      <c r="AU2274" s="147"/>
      <c r="AV2274" s="147"/>
      <c r="AW2274" s="147"/>
      <c r="AX2274" s="147"/>
      <c r="AY2274" s="147"/>
      <c r="AZ2274" s="147"/>
      <c r="BA2274" s="147"/>
      <c r="BB2274" s="147"/>
      <c r="BC2274" s="147"/>
      <c r="BD2274" s="147"/>
      <c r="BE2274" s="147"/>
      <c r="BF2274" s="147"/>
      <c r="BG2274" s="147"/>
      <c r="BH2274" s="147"/>
    </row>
    <row r="2275" spans="1:60" ht="20.399999999999999" outlineLevel="1" x14ac:dyDescent="0.25">
      <c r="A2275" s="154"/>
      <c r="B2275" s="155"/>
      <c r="C2275" s="190" t="s">
        <v>1809</v>
      </c>
      <c r="D2275" s="159"/>
      <c r="E2275" s="160">
        <v>6</v>
      </c>
      <c r="F2275" s="157"/>
      <c r="G2275" s="157"/>
      <c r="H2275" s="157"/>
      <c r="I2275" s="157"/>
      <c r="J2275" s="157"/>
      <c r="K2275" s="157"/>
      <c r="L2275" s="157"/>
      <c r="M2275" s="157"/>
      <c r="N2275" s="157"/>
      <c r="O2275" s="157"/>
      <c r="P2275" s="157"/>
      <c r="Q2275" s="157"/>
      <c r="R2275" s="157"/>
      <c r="S2275" s="157"/>
      <c r="T2275" s="157"/>
      <c r="U2275" s="157"/>
      <c r="V2275" s="157"/>
      <c r="W2275" s="157"/>
      <c r="X2275" s="157"/>
      <c r="Y2275" s="147"/>
      <c r="Z2275" s="147"/>
      <c r="AA2275" s="147"/>
      <c r="AB2275" s="147"/>
      <c r="AC2275" s="147"/>
      <c r="AD2275" s="147"/>
      <c r="AE2275" s="147"/>
      <c r="AF2275" s="147"/>
      <c r="AG2275" s="147" t="s">
        <v>199</v>
      </c>
      <c r="AH2275" s="147">
        <v>0</v>
      </c>
      <c r="AI2275" s="147"/>
      <c r="AJ2275" s="147"/>
      <c r="AK2275" s="147"/>
      <c r="AL2275" s="147"/>
      <c r="AM2275" s="147"/>
      <c r="AN2275" s="147"/>
      <c r="AO2275" s="147"/>
      <c r="AP2275" s="147"/>
      <c r="AQ2275" s="147"/>
      <c r="AR2275" s="147"/>
      <c r="AS2275" s="147"/>
      <c r="AT2275" s="147"/>
      <c r="AU2275" s="147"/>
      <c r="AV2275" s="147"/>
      <c r="AW2275" s="147"/>
      <c r="AX2275" s="147"/>
      <c r="AY2275" s="147"/>
      <c r="AZ2275" s="147"/>
      <c r="BA2275" s="147"/>
      <c r="BB2275" s="147"/>
      <c r="BC2275" s="147"/>
      <c r="BD2275" s="147"/>
      <c r="BE2275" s="147"/>
      <c r="BF2275" s="147"/>
      <c r="BG2275" s="147"/>
      <c r="BH2275" s="147"/>
    </row>
    <row r="2276" spans="1:60" outlineLevel="1" x14ac:dyDescent="0.25">
      <c r="A2276" s="154"/>
      <c r="B2276" s="155"/>
      <c r="C2276" s="195" t="s">
        <v>879</v>
      </c>
      <c r="D2276" s="165"/>
      <c r="E2276" s="166">
        <v>6</v>
      </c>
      <c r="F2276" s="157"/>
      <c r="G2276" s="157"/>
      <c r="H2276" s="157"/>
      <c r="I2276" s="157"/>
      <c r="J2276" s="157"/>
      <c r="K2276" s="157"/>
      <c r="L2276" s="157"/>
      <c r="M2276" s="157"/>
      <c r="N2276" s="157"/>
      <c r="O2276" s="157"/>
      <c r="P2276" s="157"/>
      <c r="Q2276" s="157"/>
      <c r="R2276" s="157"/>
      <c r="S2276" s="157"/>
      <c r="T2276" s="157"/>
      <c r="U2276" s="157"/>
      <c r="V2276" s="157"/>
      <c r="W2276" s="157"/>
      <c r="X2276" s="157"/>
      <c r="Y2276" s="147"/>
      <c r="Z2276" s="147"/>
      <c r="AA2276" s="147"/>
      <c r="AB2276" s="147"/>
      <c r="AC2276" s="147"/>
      <c r="AD2276" s="147"/>
      <c r="AE2276" s="147"/>
      <c r="AF2276" s="147"/>
      <c r="AG2276" s="147" t="s">
        <v>199</v>
      </c>
      <c r="AH2276" s="147">
        <v>1</v>
      </c>
      <c r="AI2276" s="147"/>
      <c r="AJ2276" s="147"/>
      <c r="AK2276" s="147"/>
      <c r="AL2276" s="147"/>
      <c r="AM2276" s="147"/>
      <c r="AN2276" s="147"/>
      <c r="AO2276" s="147"/>
      <c r="AP2276" s="147"/>
      <c r="AQ2276" s="147"/>
      <c r="AR2276" s="147"/>
      <c r="AS2276" s="147"/>
      <c r="AT2276" s="147"/>
      <c r="AU2276" s="147"/>
      <c r="AV2276" s="147"/>
      <c r="AW2276" s="147"/>
      <c r="AX2276" s="147"/>
      <c r="AY2276" s="147"/>
      <c r="AZ2276" s="147"/>
      <c r="BA2276" s="147"/>
      <c r="BB2276" s="147"/>
      <c r="BC2276" s="147"/>
      <c r="BD2276" s="147"/>
      <c r="BE2276" s="147"/>
      <c r="BF2276" s="147"/>
      <c r="BG2276" s="147"/>
      <c r="BH2276" s="147"/>
    </row>
    <row r="2277" spans="1:60" ht="20.399999999999999" outlineLevel="1" x14ac:dyDescent="0.25">
      <c r="A2277" s="154"/>
      <c r="B2277" s="155"/>
      <c r="C2277" s="190" t="s">
        <v>1810</v>
      </c>
      <c r="D2277" s="159"/>
      <c r="E2277" s="160">
        <v>3.85</v>
      </c>
      <c r="F2277" s="157"/>
      <c r="G2277" s="157"/>
      <c r="H2277" s="157"/>
      <c r="I2277" s="157"/>
      <c r="J2277" s="157"/>
      <c r="K2277" s="157"/>
      <c r="L2277" s="157"/>
      <c r="M2277" s="157"/>
      <c r="N2277" s="157"/>
      <c r="O2277" s="157"/>
      <c r="P2277" s="157"/>
      <c r="Q2277" s="157"/>
      <c r="R2277" s="157"/>
      <c r="S2277" s="157"/>
      <c r="T2277" s="157"/>
      <c r="U2277" s="157"/>
      <c r="V2277" s="157"/>
      <c r="W2277" s="157"/>
      <c r="X2277" s="157"/>
      <c r="Y2277" s="147"/>
      <c r="Z2277" s="147"/>
      <c r="AA2277" s="147"/>
      <c r="AB2277" s="147"/>
      <c r="AC2277" s="147"/>
      <c r="AD2277" s="147"/>
      <c r="AE2277" s="147"/>
      <c r="AF2277" s="147"/>
      <c r="AG2277" s="147" t="s">
        <v>199</v>
      </c>
      <c r="AH2277" s="147">
        <v>0</v>
      </c>
      <c r="AI2277" s="147"/>
      <c r="AJ2277" s="147"/>
      <c r="AK2277" s="147"/>
      <c r="AL2277" s="147"/>
      <c r="AM2277" s="147"/>
      <c r="AN2277" s="147"/>
      <c r="AO2277" s="147"/>
      <c r="AP2277" s="147"/>
      <c r="AQ2277" s="147"/>
      <c r="AR2277" s="147"/>
      <c r="AS2277" s="147"/>
      <c r="AT2277" s="147"/>
      <c r="AU2277" s="147"/>
      <c r="AV2277" s="147"/>
      <c r="AW2277" s="147"/>
      <c r="AX2277" s="147"/>
      <c r="AY2277" s="147"/>
      <c r="AZ2277" s="147"/>
      <c r="BA2277" s="147"/>
      <c r="BB2277" s="147"/>
      <c r="BC2277" s="147"/>
      <c r="BD2277" s="147"/>
      <c r="BE2277" s="147"/>
      <c r="BF2277" s="147"/>
      <c r="BG2277" s="147"/>
      <c r="BH2277" s="147"/>
    </row>
    <row r="2278" spans="1:60" ht="20.399999999999999" outlineLevel="1" x14ac:dyDescent="0.25">
      <c r="A2278" s="154"/>
      <c r="B2278" s="155"/>
      <c r="C2278" s="190" t="s">
        <v>1811</v>
      </c>
      <c r="D2278" s="159"/>
      <c r="E2278" s="160">
        <v>5.04</v>
      </c>
      <c r="F2278" s="157"/>
      <c r="G2278" s="157"/>
      <c r="H2278" s="157"/>
      <c r="I2278" s="157"/>
      <c r="J2278" s="157"/>
      <c r="K2278" s="157"/>
      <c r="L2278" s="157"/>
      <c r="M2278" s="157"/>
      <c r="N2278" s="157"/>
      <c r="O2278" s="157"/>
      <c r="P2278" s="157"/>
      <c r="Q2278" s="157"/>
      <c r="R2278" s="157"/>
      <c r="S2278" s="157"/>
      <c r="T2278" s="157"/>
      <c r="U2278" s="157"/>
      <c r="V2278" s="157"/>
      <c r="W2278" s="157"/>
      <c r="X2278" s="157"/>
      <c r="Y2278" s="147"/>
      <c r="Z2278" s="147"/>
      <c r="AA2278" s="147"/>
      <c r="AB2278" s="147"/>
      <c r="AC2278" s="147"/>
      <c r="AD2278" s="147"/>
      <c r="AE2278" s="147"/>
      <c r="AF2278" s="147"/>
      <c r="AG2278" s="147" t="s">
        <v>199</v>
      </c>
      <c r="AH2278" s="147">
        <v>0</v>
      </c>
      <c r="AI2278" s="147"/>
      <c r="AJ2278" s="147"/>
      <c r="AK2278" s="147"/>
      <c r="AL2278" s="147"/>
      <c r="AM2278" s="147"/>
      <c r="AN2278" s="147"/>
      <c r="AO2278" s="147"/>
      <c r="AP2278" s="147"/>
      <c r="AQ2278" s="147"/>
      <c r="AR2278" s="147"/>
      <c r="AS2278" s="147"/>
      <c r="AT2278" s="147"/>
      <c r="AU2278" s="147"/>
      <c r="AV2278" s="147"/>
      <c r="AW2278" s="147"/>
      <c r="AX2278" s="147"/>
      <c r="AY2278" s="147"/>
      <c r="AZ2278" s="147"/>
      <c r="BA2278" s="147"/>
      <c r="BB2278" s="147"/>
      <c r="BC2278" s="147"/>
      <c r="BD2278" s="147"/>
      <c r="BE2278" s="147"/>
      <c r="BF2278" s="147"/>
      <c r="BG2278" s="147"/>
      <c r="BH2278" s="147"/>
    </row>
    <row r="2279" spans="1:60" ht="20.399999999999999" outlineLevel="1" x14ac:dyDescent="0.25">
      <c r="A2279" s="154"/>
      <c r="B2279" s="155"/>
      <c r="C2279" s="190" t="s">
        <v>1812</v>
      </c>
      <c r="D2279" s="159"/>
      <c r="E2279" s="160">
        <v>3.72</v>
      </c>
      <c r="F2279" s="157"/>
      <c r="G2279" s="157"/>
      <c r="H2279" s="157"/>
      <c r="I2279" s="157"/>
      <c r="J2279" s="157"/>
      <c r="K2279" s="157"/>
      <c r="L2279" s="157"/>
      <c r="M2279" s="157"/>
      <c r="N2279" s="157"/>
      <c r="O2279" s="157"/>
      <c r="P2279" s="157"/>
      <c r="Q2279" s="157"/>
      <c r="R2279" s="157"/>
      <c r="S2279" s="157"/>
      <c r="T2279" s="157"/>
      <c r="U2279" s="157"/>
      <c r="V2279" s="157"/>
      <c r="W2279" s="157"/>
      <c r="X2279" s="157"/>
      <c r="Y2279" s="147"/>
      <c r="Z2279" s="147"/>
      <c r="AA2279" s="147"/>
      <c r="AB2279" s="147"/>
      <c r="AC2279" s="147"/>
      <c r="AD2279" s="147"/>
      <c r="AE2279" s="147"/>
      <c r="AF2279" s="147"/>
      <c r="AG2279" s="147" t="s">
        <v>199</v>
      </c>
      <c r="AH2279" s="147">
        <v>0</v>
      </c>
      <c r="AI2279" s="147"/>
      <c r="AJ2279" s="147"/>
      <c r="AK2279" s="147"/>
      <c r="AL2279" s="147"/>
      <c r="AM2279" s="147"/>
      <c r="AN2279" s="147"/>
      <c r="AO2279" s="147"/>
      <c r="AP2279" s="147"/>
      <c r="AQ2279" s="147"/>
      <c r="AR2279" s="147"/>
      <c r="AS2279" s="147"/>
      <c r="AT2279" s="147"/>
      <c r="AU2279" s="147"/>
      <c r="AV2279" s="147"/>
      <c r="AW2279" s="147"/>
      <c r="AX2279" s="147"/>
      <c r="AY2279" s="147"/>
      <c r="AZ2279" s="147"/>
      <c r="BA2279" s="147"/>
      <c r="BB2279" s="147"/>
      <c r="BC2279" s="147"/>
      <c r="BD2279" s="147"/>
      <c r="BE2279" s="147"/>
      <c r="BF2279" s="147"/>
      <c r="BG2279" s="147"/>
      <c r="BH2279" s="147"/>
    </row>
    <row r="2280" spans="1:60" ht="20.399999999999999" outlineLevel="1" x14ac:dyDescent="0.25">
      <c r="A2280" s="154"/>
      <c r="B2280" s="155"/>
      <c r="C2280" s="190" t="s">
        <v>1813</v>
      </c>
      <c r="D2280" s="159"/>
      <c r="E2280" s="160">
        <v>3.72</v>
      </c>
      <c r="F2280" s="157"/>
      <c r="G2280" s="157"/>
      <c r="H2280" s="157"/>
      <c r="I2280" s="157"/>
      <c r="J2280" s="157"/>
      <c r="K2280" s="157"/>
      <c r="L2280" s="157"/>
      <c r="M2280" s="157"/>
      <c r="N2280" s="157"/>
      <c r="O2280" s="157"/>
      <c r="P2280" s="157"/>
      <c r="Q2280" s="157"/>
      <c r="R2280" s="157"/>
      <c r="S2280" s="157"/>
      <c r="T2280" s="157"/>
      <c r="U2280" s="157"/>
      <c r="V2280" s="157"/>
      <c r="W2280" s="157"/>
      <c r="X2280" s="157"/>
      <c r="Y2280" s="147"/>
      <c r="Z2280" s="147"/>
      <c r="AA2280" s="147"/>
      <c r="AB2280" s="147"/>
      <c r="AC2280" s="147"/>
      <c r="AD2280" s="147"/>
      <c r="AE2280" s="147"/>
      <c r="AF2280" s="147"/>
      <c r="AG2280" s="147" t="s">
        <v>199</v>
      </c>
      <c r="AH2280" s="147">
        <v>0</v>
      </c>
      <c r="AI2280" s="147"/>
      <c r="AJ2280" s="147"/>
      <c r="AK2280" s="147"/>
      <c r="AL2280" s="147"/>
      <c r="AM2280" s="147"/>
      <c r="AN2280" s="147"/>
      <c r="AO2280" s="147"/>
      <c r="AP2280" s="147"/>
      <c r="AQ2280" s="147"/>
      <c r="AR2280" s="147"/>
      <c r="AS2280" s="147"/>
      <c r="AT2280" s="147"/>
      <c r="AU2280" s="147"/>
      <c r="AV2280" s="147"/>
      <c r="AW2280" s="147"/>
      <c r="AX2280" s="147"/>
      <c r="AY2280" s="147"/>
      <c r="AZ2280" s="147"/>
      <c r="BA2280" s="147"/>
      <c r="BB2280" s="147"/>
      <c r="BC2280" s="147"/>
      <c r="BD2280" s="147"/>
      <c r="BE2280" s="147"/>
      <c r="BF2280" s="147"/>
      <c r="BG2280" s="147"/>
      <c r="BH2280" s="147"/>
    </row>
    <row r="2281" spans="1:60" ht="20.399999999999999" outlineLevel="1" x14ac:dyDescent="0.25">
      <c r="A2281" s="154"/>
      <c r="B2281" s="155"/>
      <c r="C2281" s="190" t="s">
        <v>1814</v>
      </c>
      <c r="D2281" s="159"/>
      <c r="E2281" s="160">
        <v>4.5599999999999996</v>
      </c>
      <c r="F2281" s="157"/>
      <c r="G2281" s="157"/>
      <c r="H2281" s="157"/>
      <c r="I2281" s="157"/>
      <c r="J2281" s="157"/>
      <c r="K2281" s="157"/>
      <c r="L2281" s="157"/>
      <c r="M2281" s="157"/>
      <c r="N2281" s="157"/>
      <c r="O2281" s="157"/>
      <c r="P2281" s="157"/>
      <c r="Q2281" s="157"/>
      <c r="R2281" s="157"/>
      <c r="S2281" s="157"/>
      <c r="T2281" s="157"/>
      <c r="U2281" s="157"/>
      <c r="V2281" s="157"/>
      <c r="W2281" s="157"/>
      <c r="X2281" s="157"/>
      <c r="Y2281" s="147"/>
      <c r="Z2281" s="147"/>
      <c r="AA2281" s="147"/>
      <c r="AB2281" s="147"/>
      <c r="AC2281" s="147"/>
      <c r="AD2281" s="147"/>
      <c r="AE2281" s="147"/>
      <c r="AF2281" s="147"/>
      <c r="AG2281" s="147" t="s">
        <v>199</v>
      </c>
      <c r="AH2281" s="147">
        <v>0</v>
      </c>
      <c r="AI2281" s="147"/>
      <c r="AJ2281" s="147"/>
      <c r="AK2281" s="147"/>
      <c r="AL2281" s="147"/>
      <c r="AM2281" s="147"/>
      <c r="AN2281" s="147"/>
      <c r="AO2281" s="147"/>
      <c r="AP2281" s="147"/>
      <c r="AQ2281" s="147"/>
      <c r="AR2281" s="147"/>
      <c r="AS2281" s="147"/>
      <c r="AT2281" s="147"/>
      <c r="AU2281" s="147"/>
      <c r="AV2281" s="147"/>
      <c r="AW2281" s="147"/>
      <c r="AX2281" s="147"/>
      <c r="AY2281" s="147"/>
      <c r="AZ2281" s="147"/>
      <c r="BA2281" s="147"/>
      <c r="BB2281" s="147"/>
      <c r="BC2281" s="147"/>
      <c r="BD2281" s="147"/>
      <c r="BE2281" s="147"/>
      <c r="BF2281" s="147"/>
      <c r="BG2281" s="147"/>
      <c r="BH2281" s="147"/>
    </row>
    <row r="2282" spans="1:60" ht="20.399999999999999" outlineLevel="1" x14ac:dyDescent="0.25">
      <c r="A2282" s="154"/>
      <c r="B2282" s="155"/>
      <c r="C2282" s="190" t="s">
        <v>1815</v>
      </c>
      <c r="D2282" s="159"/>
      <c r="E2282" s="160">
        <v>3.72</v>
      </c>
      <c r="F2282" s="157"/>
      <c r="G2282" s="157"/>
      <c r="H2282" s="157"/>
      <c r="I2282" s="157"/>
      <c r="J2282" s="157"/>
      <c r="K2282" s="157"/>
      <c r="L2282" s="157"/>
      <c r="M2282" s="157"/>
      <c r="N2282" s="157"/>
      <c r="O2282" s="157"/>
      <c r="P2282" s="157"/>
      <c r="Q2282" s="157"/>
      <c r="R2282" s="157"/>
      <c r="S2282" s="157"/>
      <c r="T2282" s="157"/>
      <c r="U2282" s="157"/>
      <c r="V2282" s="157"/>
      <c r="W2282" s="157"/>
      <c r="X2282" s="157"/>
      <c r="Y2282" s="147"/>
      <c r="Z2282" s="147"/>
      <c r="AA2282" s="147"/>
      <c r="AB2282" s="147"/>
      <c r="AC2282" s="147"/>
      <c r="AD2282" s="147"/>
      <c r="AE2282" s="147"/>
      <c r="AF2282" s="147"/>
      <c r="AG2282" s="147" t="s">
        <v>199</v>
      </c>
      <c r="AH2282" s="147">
        <v>0</v>
      </c>
      <c r="AI2282" s="147"/>
      <c r="AJ2282" s="147"/>
      <c r="AK2282" s="147"/>
      <c r="AL2282" s="147"/>
      <c r="AM2282" s="147"/>
      <c r="AN2282" s="147"/>
      <c r="AO2282" s="147"/>
      <c r="AP2282" s="147"/>
      <c r="AQ2282" s="147"/>
      <c r="AR2282" s="147"/>
      <c r="AS2282" s="147"/>
      <c r="AT2282" s="147"/>
      <c r="AU2282" s="147"/>
      <c r="AV2282" s="147"/>
      <c r="AW2282" s="147"/>
      <c r="AX2282" s="147"/>
      <c r="AY2282" s="147"/>
      <c r="AZ2282" s="147"/>
      <c r="BA2282" s="147"/>
      <c r="BB2282" s="147"/>
      <c r="BC2282" s="147"/>
      <c r="BD2282" s="147"/>
      <c r="BE2282" s="147"/>
      <c r="BF2282" s="147"/>
      <c r="BG2282" s="147"/>
      <c r="BH2282" s="147"/>
    </row>
    <row r="2283" spans="1:60" ht="20.399999999999999" outlineLevel="1" x14ac:dyDescent="0.25">
      <c r="A2283" s="154"/>
      <c r="B2283" s="155"/>
      <c r="C2283" s="190" t="s">
        <v>1816</v>
      </c>
      <c r="D2283" s="159"/>
      <c r="E2283" s="160">
        <v>6.84</v>
      </c>
      <c r="F2283" s="157"/>
      <c r="G2283" s="157"/>
      <c r="H2283" s="157"/>
      <c r="I2283" s="157"/>
      <c r="J2283" s="157"/>
      <c r="K2283" s="157"/>
      <c r="L2283" s="157"/>
      <c r="M2283" s="157"/>
      <c r="N2283" s="157"/>
      <c r="O2283" s="157"/>
      <c r="P2283" s="157"/>
      <c r="Q2283" s="157"/>
      <c r="R2283" s="157"/>
      <c r="S2283" s="157"/>
      <c r="T2283" s="157"/>
      <c r="U2283" s="157"/>
      <c r="V2283" s="157"/>
      <c r="W2283" s="157"/>
      <c r="X2283" s="157"/>
      <c r="Y2283" s="147"/>
      <c r="Z2283" s="147"/>
      <c r="AA2283" s="147"/>
      <c r="AB2283" s="147"/>
      <c r="AC2283" s="147"/>
      <c r="AD2283" s="147"/>
      <c r="AE2283" s="147"/>
      <c r="AF2283" s="147"/>
      <c r="AG2283" s="147" t="s">
        <v>199</v>
      </c>
      <c r="AH2283" s="147">
        <v>0</v>
      </c>
      <c r="AI2283" s="147"/>
      <c r="AJ2283" s="147"/>
      <c r="AK2283" s="147"/>
      <c r="AL2283" s="147"/>
      <c r="AM2283" s="147"/>
      <c r="AN2283" s="147"/>
      <c r="AO2283" s="147"/>
      <c r="AP2283" s="147"/>
      <c r="AQ2283" s="147"/>
      <c r="AR2283" s="147"/>
      <c r="AS2283" s="147"/>
      <c r="AT2283" s="147"/>
      <c r="AU2283" s="147"/>
      <c r="AV2283" s="147"/>
      <c r="AW2283" s="147"/>
      <c r="AX2283" s="147"/>
      <c r="AY2283" s="147"/>
      <c r="AZ2283" s="147"/>
      <c r="BA2283" s="147"/>
      <c r="BB2283" s="147"/>
      <c r="BC2283" s="147"/>
      <c r="BD2283" s="147"/>
      <c r="BE2283" s="147"/>
      <c r="BF2283" s="147"/>
      <c r="BG2283" s="147"/>
      <c r="BH2283" s="147"/>
    </row>
    <row r="2284" spans="1:60" outlineLevel="1" x14ac:dyDescent="0.25">
      <c r="A2284" s="154"/>
      <c r="B2284" s="155"/>
      <c r="C2284" s="195" t="s">
        <v>879</v>
      </c>
      <c r="D2284" s="165"/>
      <c r="E2284" s="166">
        <v>31.45</v>
      </c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7"/>
      <c r="T2284" s="157"/>
      <c r="U2284" s="157"/>
      <c r="V2284" s="157"/>
      <c r="W2284" s="157"/>
      <c r="X2284" s="157"/>
      <c r="Y2284" s="147"/>
      <c r="Z2284" s="147"/>
      <c r="AA2284" s="147"/>
      <c r="AB2284" s="147"/>
      <c r="AC2284" s="147"/>
      <c r="AD2284" s="147"/>
      <c r="AE2284" s="147"/>
      <c r="AF2284" s="147"/>
      <c r="AG2284" s="147" t="s">
        <v>199</v>
      </c>
      <c r="AH2284" s="147">
        <v>1</v>
      </c>
      <c r="AI2284" s="147"/>
      <c r="AJ2284" s="147"/>
      <c r="AK2284" s="147"/>
      <c r="AL2284" s="147"/>
      <c r="AM2284" s="147"/>
      <c r="AN2284" s="147"/>
      <c r="AO2284" s="147"/>
      <c r="AP2284" s="147"/>
      <c r="AQ2284" s="147"/>
      <c r="AR2284" s="147"/>
      <c r="AS2284" s="147"/>
      <c r="AT2284" s="147"/>
      <c r="AU2284" s="147"/>
      <c r="AV2284" s="147"/>
      <c r="AW2284" s="147"/>
      <c r="AX2284" s="147"/>
      <c r="AY2284" s="147"/>
      <c r="AZ2284" s="147"/>
      <c r="BA2284" s="147"/>
      <c r="BB2284" s="147"/>
      <c r="BC2284" s="147"/>
      <c r="BD2284" s="147"/>
      <c r="BE2284" s="147"/>
      <c r="BF2284" s="147"/>
      <c r="BG2284" s="147"/>
      <c r="BH2284" s="147"/>
    </row>
    <row r="2285" spans="1:60" outlineLevel="1" x14ac:dyDescent="0.25">
      <c r="A2285" s="174">
        <v>389</v>
      </c>
      <c r="B2285" s="175" t="s">
        <v>1817</v>
      </c>
      <c r="C2285" s="189" t="s">
        <v>1818</v>
      </c>
      <c r="D2285" s="176" t="s">
        <v>194</v>
      </c>
      <c r="E2285" s="177">
        <v>37.450000000000003</v>
      </c>
      <c r="F2285" s="178"/>
      <c r="G2285" s="179">
        <f>ROUND(E2285*F2285,2)</f>
        <v>0</v>
      </c>
      <c r="H2285" s="158"/>
      <c r="I2285" s="157">
        <f>ROUND(E2285*H2285,2)</f>
        <v>0</v>
      </c>
      <c r="J2285" s="158"/>
      <c r="K2285" s="157">
        <f>ROUND(E2285*J2285,2)</f>
        <v>0</v>
      </c>
      <c r="L2285" s="157">
        <v>21</v>
      </c>
      <c r="M2285" s="157">
        <f>G2285*(1+L2285/100)</f>
        <v>0</v>
      </c>
      <c r="N2285" s="157">
        <v>1.1E-4</v>
      </c>
      <c r="O2285" s="157">
        <f>ROUND(E2285*N2285,2)</f>
        <v>0</v>
      </c>
      <c r="P2285" s="157">
        <v>0</v>
      </c>
      <c r="Q2285" s="157">
        <f>ROUND(E2285*P2285,2)</f>
        <v>0</v>
      </c>
      <c r="R2285" s="157"/>
      <c r="S2285" s="157" t="s">
        <v>195</v>
      </c>
      <c r="T2285" s="157" t="s">
        <v>195</v>
      </c>
      <c r="U2285" s="157">
        <v>0</v>
      </c>
      <c r="V2285" s="157">
        <f>ROUND(E2285*U2285,2)</f>
        <v>0</v>
      </c>
      <c r="W2285" s="157"/>
      <c r="X2285" s="157" t="s">
        <v>196</v>
      </c>
      <c r="Y2285" s="147"/>
      <c r="Z2285" s="147"/>
      <c r="AA2285" s="147"/>
      <c r="AB2285" s="147"/>
      <c r="AC2285" s="147"/>
      <c r="AD2285" s="147"/>
      <c r="AE2285" s="147"/>
      <c r="AF2285" s="147"/>
      <c r="AG2285" s="147" t="s">
        <v>1759</v>
      </c>
      <c r="AH2285" s="147"/>
      <c r="AI2285" s="147"/>
      <c r="AJ2285" s="147"/>
      <c r="AK2285" s="147"/>
      <c r="AL2285" s="147"/>
      <c r="AM2285" s="147"/>
      <c r="AN2285" s="147"/>
      <c r="AO2285" s="147"/>
      <c r="AP2285" s="147"/>
      <c r="AQ2285" s="147"/>
      <c r="AR2285" s="147"/>
      <c r="AS2285" s="147"/>
      <c r="AT2285" s="147"/>
      <c r="AU2285" s="147"/>
      <c r="AV2285" s="147"/>
      <c r="AW2285" s="147"/>
      <c r="AX2285" s="147"/>
      <c r="AY2285" s="147"/>
      <c r="AZ2285" s="147"/>
      <c r="BA2285" s="147"/>
      <c r="BB2285" s="147"/>
      <c r="BC2285" s="147"/>
      <c r="BD2285" s="147"/>
      <c r="BE2285" s="147"/>
      <c r="BF2285" s="147"/>
      <c r="BG2285" s="147"/>
      <c r="BH2285" s="147"/>
    </row>
    <row r="2286" spans="1:60" outlineLevel="1" x14ac:dyDescent="0.25">
      <c r="A2286" s="154"/>
      <c r="B2286" s="155"/>
      <c r="C2286" s="190" t="s">
        <v>1756</v>
      </c>
      <c r="D2286" s="159"/>
      <c r="E2286" s="160">
        <v>37.450000000000003</v>
      </c>
      <c r="F2286" s="157"/>
      <c r="G2286" s="157"/>
      <c r="H2286" s="157"/>
      <c r="I2286" s="157"/>
      <c r="J2286" s="157"/>
      <c r="K2286" s="157"/>
      <c r="L2286" s="157"/>
      <c r="M2286" s="157"/>
      <c r="N2286" s="157"/>
      <c r="O2286" s="157"/>
      <c r="P2286" s="157"/>
      <c r="Q2286" s="157"/>
      <c r="R2286" s="157"/>
      <c r="S2286" s="157"/>
      <c r="T2286" s="157"/>
      <c r="U2286" s="157"/>
      <c r="V2286" s="157"/>
      <c r="W2286" s="157"/>
      <c r="X2286" s="157"/>
      <c r="Y2286" s="147"/>
      <c r="Z2286" s="147"/>
      <c r="AA2286" s="147"/>
      <c r="AB2286" s="147"/>
      <c r="AC2286" s="147"/>
      <c r="AD2286" s="147"/>
      <c r="AE2286" s="147"/>
      <c r="AF2286" s="147"/>
      <c r="AG2286" s="147" t="s">
        <v>199</v>
      </c>
      <c r="AH2286" s="147">
        <v>5</v>
      </c>
      <c r="AI2286" s="147"/>
      <c r="AJ2286" s="147"/>
      <c r="AK2286" s="147"/>
      <c r="AL2286" s="147"/>
      <c r="AM2286" s="147"/>
      <c r="AN2286" s="147"/>
      <c r="AO2286" s="147"/>
      <c r="AP2286" s="147"/>
      <c r="AQ2286" s="147"/>
      <c r="AR2286" s="147"/>
      <c r="AS2286" s="147"/>
      <c r="AT2286" s="147"/>
      <c r="AU2286" s="147"/>
      <c r="AV2286" s="147"/>
      <c r="AW2286" s="147"/>
      <c r="AX2286" s="147"/>
      <c r="AY2286" s="147"/>
      <c r="AZ2286" s="147"/>
      <c r="BA2286" s="147"/>
      <c r="BB2286" s="147"/>
      <c r="BC2286" s="147"/>
      <c r="BD2286" s="147"/>
      <c r="BE2286" s="147"/>
      <c r="BF2286" s="147"/>
      <c r="BG2286" s="147"/>
      <c r="BH2286" s="147"/>
    </row>
    <row r="2287" spans="1:60" outlineLevel="1" x14ac:dyDescent="0.25">
      <c r="A2287" s="174">
        <v>390</v>
      </c>
      <c r="B2287" s="175" t="s">
        <v>1819</v>
      </c>
      <c r="C2287" s="189" t="s">
        <v>1820</v>
      </c>
      <c r="D2287" s="176" t="s">
        <v>232</v>
      </c>
      <c r="E2287" s="177">
        <v>31.5</v>
      </c>
      <c r="F2287" s="178"/>
      <c r="G2287" s="179">
        <f>ROUND(E2287*F2287,2)</f>
        <v>0</v>
      </c>
      <c r="H2287" s="158"/>
      <c r="I2287" s="157">
        <f>ROUND(E2287*H2287,2)</f>
        <v>0</v>
      </c>
      <c r="J2287" s="158"/>
      <c r="K2287" s="157">
        <f>ROUND(E2287*J2287,2)</f>
        <v>0</v>
      </c>
      <c r="L2287" s="157">
        <v>21</v>
      </c>
      <c r="M2287" s="157">
        <f>G2287*(1+L2287/100)</f>
        <v>0</v>
      </c>
      <c r="N2287" s="157">
        <v>0</v>
      </c>
      <c r="O2287" s="157">
        <f>ROUND(E2287*N2287,2)</f>
        <v>0</v>
      </c>
      <c r="P2287" s="157">
        <v>0</v>
      </c>
      <c r="Q2287" s="157">
        <f>ROUND(E2287*P2287,2)</f>
        <v>0</v>
      </c>
      <c r="R2287" s="157"/>
      <c r="S2287" s="157" t="s">
        <v>195</v>
      </c>
      <c r="T2287" s="157" t="s">
        <v>195</v>
      </c>
      <c r="U2287" s="157">
        <v>0.12</v>
      </c>
      <c r="V2287" s="157">
        <f>ROUND(E2287*U2287,2)</f>
        <v>3.78</v>
      </c>
      <c r="W2287" s="157"/>
      <c r="X2287" s="157" t="s">
        <v>196</v>
      </c>
      <c r="Y2287" s="147"/>
      <c r="Z2287" s="147"/>
      <c r="AA2287" s="147"/>
      <c r="AB2287" s="147"/>
      <c r="AC2287" s="147"/>
      <c r="AD2287" s="147"/>
      <c r="AE2287" s="147"/>
      <c r="AF2287" s="147"/>
      <c r="AG2287" s="147" t="s">
        <v>197</v>
      </c>
      <c r="AH2287" s="147"/>
      <c r="AI2287" s="147"/>
      <c r="AJ2287" s="147"/>
      <c r="AK2287" s="147"/>
      <c r="AL2287" s="147"/>
      <c r="AM2287" s="147"/>
      <c r="AN2287" s="147"/>
      <c r="AO2287" s="147"/>
      <c r="AP2287" s="147"/>
      <c r="AQ2287" s="147"/>
      <c r="AR2287" s="147"/>
      <c r="AS2287" s="147"/>
      <c r="AT2287" s="147"/>
      <c r="AU2287" s="147"/>
      <c r="AV2287" s="147"/>
      <c r="AW2287" s="147"/>
      <c r="AX2287" s="147"/>
      <c r="AY2287" s="147"/>
      <c r="AZ2287" s="147"/>
      <c r="BA2287" s="147"/>
      <c r="BB2287" s="147"/>
      <c r="BC2287" s="147"/>
      <c r="BD2287" s="147"/>
      <c r="BE2287" s="147"/>
      <c r="BF2287" s="147"/>
      <c r="BG2287" s="147"/>
      <c r="BH2287" s="147"/>
    </row>
    <row r="2288" spans="1:60" outlineLevel="1" x14ac:dyDescent="0.25">
      <c r="A2288" s="154"/>
      <c r="B2288" s="155"/>
      <c r="C2288" s="191" t="s">
        <v>284</v>
      </c>
      <c r="D2288" s="161"/>
      <c r="E2288" s="162"/>
      <c r="F2288" s="157"/>
      <c r="G2288" s="157"/>
      <c r="H2288" s="157"/>
      <c r="I2288" s="157"/>
      <c r="J2288" s="157"/>
      <c r="K2288" s="157"/>
      <c r="L2288" s="157"/>
      <c r="M2288" s="157"/>
      <c r="N2288" s="157"/>
      <c r="O2288" s="157"/>
      <c r="P2288" s="157"/>
      <c r="Q2288" s="157"/>
      <c r="R2288" s="157"/>
      <c r="S2288" s="157"/>
      <c r="T2288" s="157"/>
      <c r="U2288" s="157"/>
      <c r="V2288" s="157"/>
      <c r="W2288" s="157"/>
      <c r="X2288" s="157"/>
      <c r="Y2288" s="147"/>
      <c r="Z2288" s="147"/>
      <c r="AA2288" s="147"/>
      <c r="AB2288" s="147"/>
      <c r="AC2288" s="147"/>
      <c r="AD2288" s="147"/>
      <c r="AE2288" s="147"/>
      <c r="AF2288" s="147"/>
      <c r="AG2288" s="147" t="s">
        <v>199</v>
      </c>
      <c r="AH2288" s="147"/>
      <c r="AI2288" s="147"/>
      <c r="AJ2288" s="147"/>
      <c r="AK2288" s="147"/>
      <c r="AL2288" s="147"/>
      <c r="AM2288" s="147"/>
      <c r="AN2288" s="147"/>
      <c r="AO2288" s="147"/>
      <c r="AP2288" s="147"/>
      <c r="AQ2288" s="147"/>
      <c r="AR2288" s="147"/>
      <c r="AS2288" s="147"/>
      <c r="AT2288" s="147"/>
      <c r="AU2288" s="147"/>
      <c r="AV2288" s="147"/>
      <c r="AW2288" s="147"/>
      <c r="AX2288" s="147"/>
      <c r="AY2288" s="147"/>
      <c r="AZ2288" s="147"/>
      <c r="BA2288" s="147"/>
      <c r="BB2288" s="147"/>
      <c r="BC2288" s="147"/>
      <c r="BD2288" s="147"/>
      <c r="BE2288" s="147"/>
      <c r="BF2288" s="147"/>
      <c r="BG2288" s="147"/>
      <c r="BH2288" s="147"/>
    </row>
    <row r="2289" spans="1:60" ht="20.399999999999999" outlineLevel="1" x14ac:dyDescent="0.25">
      <c r="A2289" s="154"/>
      <c r="B2289" s="155"/>
      <c r="C2289" s="192" t="s">
        <v>1821</v>
      </c>
      <c r="D2289" s="161"/>
      <c r="E2289" s="162">
        <v>3</v>
      </c>
      <c r="F2289" s="157"/>
      <c r="G2289" s="157"/>
      <c r="H2289" s="157"/>
      <c r="I2289" s="157"/>
      <c r="J2289" s="157"/>
      <c r="K2289" s="157"/>
      <c r="L2289" s="157"/>
      <c r="M2289" s="157"/>
      <c r="N2289" s="157"/>
      <c r="O2289" s="157"/>
      <c r="P2289" s="157"/>
      <c r="Q2289" s="157"/>
      <c r="R2289" s="157"/>
      <c r="S2289" s="157"/>
      <c r="T2289" s="157"/>
      <c r="U2289" s="157"/>
      <c r="V2289" s="157"/>
      <c r="W2289" s="157"/>
      <c r="X2289" s="157"/>
      <c r="Y2289" s="147"/>
      <c r="Z2289" s="147"/>
      <c r="AA2289" s="147"/>
      <c r="AB2289" s="147"/>
      <c r="AC2289" s="147"/>
      <c r="AD2289" s="147"/>
      <c r="AE2289" s="147"/>
      <c r="AF2289" s="147"/>
      <c r="AG2289" s="147" t="s">
        <v>199</v>
      </c>
      <c r="AH2289" s="147">
        <v>2</v>
      </c>
      <c r="AI2289" s="147"/>
      <c r="AJ2289" s="147"/>
      <c r="AK2289" s="147"/>
      <c r="AL2289" s="147"/>
      <c r="AM2289" s="147"/>
      <c r="AN2289" s="147"/>
      <c r="AO2289" s="147"/>
      <c r="AP2289" s="147"/>
      <c r="AQ2289" s="147"/>
      <c r="AR2289" s="147"/>
      <c r="AS2289" s="147"/>
      <c r="AT2289" s="147"/>
      <c r="AU2289" s="147"/>
      <c r="AV2289" s="147"/>
      <c r="AW2289" s="147"/>
      <c r="AX2289" s="147"/>
      <c r="AY2289" s="147"/>
      <c r="AZ2289" s="147"/>
      <c r="BA2289" s="147"/>
      <c r="BB2289" s="147"/>
      <c r="BC2289" s="147"/>
      <c r="BD2289" s="147"/>
      <c r="BE2289" s="147"/>
      <c r="BF2289" s="147"/>
      <c r="BG2289" s="147"/>
      <c r="BH2289" s="147"/>
    </row>
    <row r="2290" spans="1:60" ht="20.399999999999999" outlineLevel="1" x14ac:dyDescent="0.25">
      <c r="A2290" s="154"/>
      <c r="B2290" s="155"/>
      <c r="C2290" s="192" t="s">
        <v>1822</v>
      </c>
      <c r="D2290" s="161"/>
      <c r="E2290" s="162">
        <v>5.5</v>
      </c>
      <c r="F2290" s="157"/>
      <c r="G2290" s="157"/>
      <c r="H2290" s="157"/>
      <c r="I2290" s="157"/>
      <c r="J2290" s="157"/>
      <c r="K2290" s="157"/>
      <c r="L2290" s="157"/>
      <c r="M2290" s="157"/>
      <c r="N2290" s="157"/>
      <c r="O2290" s="157"/>
      <c r="P2290" s="157"/>
      <c r="Q2290" s="157"/>
      <c r="R2290" s="157"/>
      <c r="S2290" s="157"/>
      <c r="T2290" s="157"/>
      <c r="U2290" s="157"/>
      <c r="V2290" s="157"/>
      <c r="W2290" s="157"/>
      <c r="X2290" s="157"/>
      <c r="Y2290" s="147"/>
      <c r="Z2290" s="147"/>
      <c r="AA2290" s="147"/>
      <c r="AB2290" s="147"/>
      <c r="AC2290" s="147"/>
      <c r="AD2290" s="147"/>
      <c r="AE2290" s="147"/>
      <c r="AF2290" s="147"/>
      <c r="AG2290" s="147" t="s">
        <v>199</v>
      </c>
      <c r="AH2290" s="147">
        <v>2</v>
      </c>
      <c r="AI2290" s="147"/>
      <c r="AJ2290" s="147"/>
      <c r="AK2290" s="147"/>
      <c r="AL2290" s="147"/>
      <c r="AM2290" s="147"/>
      <c r="AN2290" s="147"/>
      <c r="AO2290" s="147"/>
      <c r="AP2290" s="147"/>
      <c r="AQ2290" s="147"/>
      <c r="AR2290" s="147"/>
      <c r="AS2290" s="147"/>
      <c r="AT2290" s="147"/>
      <c r="AU2290" s="147"/>
      <c r="AV2290" s="147"/>
      <c r="AW2290" s="147"/>
      <c r="AX2290" s="147"/>
      <c r="AY2290" s="147"/>
      <c r="AZ2290" s="147"/>
      <c r="BA2290" s="147"/>
      <c r="BB2290" s="147"/>
      <c r="BC2290" s="147"/>
      <c r="BD2290" s="147"/>
      <c r="BE2290" s="147"/>
      <c r="BF2290" s="147"/>
      <c r="BG2290" s="147"/>
      <c r="BH2290" s="147"/>
    </row>
    <row r="2291" spans="1:60" ht="20.399999999999999" outlineLevel="1" x14ac:dyDescent="0.25">
      <c r="A2291" s="154"/>
      <c r="B2291" s="155"/>
      <c r="C2291" s="192" t="s">
        <v>475</v>
      </c>
      <c r="D2291" s="161"/>
      <c r="E2291" s="162">
        <v>4.2</v>
      </c>
      <c r="F2291" s="157"/>
      <c r="G2291" s="157"/>
      <c r="H2291" s="157"/>
      <c r="I2291" s="157"/>
      <c r="J2291" s="157"/>
      <c r="K2291" s="157"/>
      <c r="L2291" s="157"/>
      <c r="M2291" s="157"/>
      <c r="N2291" s="157"/>
      <c r="O2291" s="157"/>
      <c r="P2291" s="157"/>
      <c r="Q2291" s="157"/>
      <c r="R2291" s="157"/>
      <c r="S2291" s="157"/>
      <c r="T2291" s="157"/>
      <c r="U2291" s="157"/>
      <c r="V2291" s="157"/>
      <c r="W2291" s="157"/>
      <c r="X2291" s="157"/>
      <c r="Y2291" s="147"/>
      <c r="Z2291" s="147"/>
      <c r="AA2291" s="147"/>
      <c r="AB2291" s="147"/>
      <c r="AC2291" s="147"/>
      <c r="AD2291" s="147"/>
      <c r="AE2291" s="147"/>
      <c r="AF2291" s="147"/>
      <c r="AG2291" s="147" t="s">
        <v>199</v>
      </c>
      <c r="AH2291" s="147">
        <v>2</v>
      </c>
      <c r="AI2291" s="147"/>
      <c r="AJ2291" s="147"/>
      <c r="AK2291" s="147"/>
      <c r="AL2291" s="147"/>
      <c r="AM2291" s="147"/>
      <c r="AN2291" s="147"/>
      <c r="AO2291" s="147"/>
      <c r="AP2291" s="147"/>
      <c r="AQ2291" s="147"/>
      <c r="AR2291" s="147"/>
      <c r="AS2291" s="147"/>
      <c r="AT2291" s="147"/>
      <c r="AU2291" s="147"/>
      <c r="AV2291" s="147"/>
      <c r="AW2291" s="147"/>
      <c r="AX2291" s="147"/>
      <c r="AY2291" s="147"/>
      <c r="AZ2291" s="147"/>
      <c r="BA2291" s="147"/>
      <c r="BB2291" s="147"/>
      <c r="BC2291" s="147"/>
      <c r="BD2291" s="147"/>
      <c r="BE2291" s="147"/>
      <c r="BF2291" s="147"/>
      <c r="BG2291" s="147"/>
      <c r="BH2291" s="147"/>
    </row>
    <row r="2292" spans="1:60" ht="20.399999999999999" outlineLevel="1" x14ac:dyDescent="0.25">
      <c r="A2292" s="154"/>
      <c r="B2292" s="155"/>
      <c r="C2292" s="192" t="s">
        <v>476</v>
      </c>
      <c r="D2292" s="161"/>
      <c r="E2292" s="162">
        <v>3.1</v>
      </c>
      <c r="F2292" s="157"/>
      <c r="G2292" s="157"/>
      <c r="H2292" s="157"/>
      <c r="I2292" s="157"/>
      <c r="J2292" s="157"/>
      <c r="K2292" s="157"/>
      <c r="L2292" s="157"/>
      <c r="M2292" s="157"/>
      <c r="N2292" s="157"/>
      <c r="O2292" s="157"/>
      <c r="P2292" s="157"/>
      <c r="Q2292" s="157"/>
      <c r="R2292" s="157"/>
      <c r="S2292" s="157"/>
      <c r="T2292" s="157"/>
      <c r="U2292" s="157"/>
      <c r="V2292" s="157"/>
      <c r="W2292" s="157"/>
      <c r="X2292" s="157"/>
      <c r="Y2292" s="147"/>
      <c r="Z2292" s="147"/>
      <c r="AA2292" s="147"/>
      <c r="AB2292" s="147"/>
      <c r="AC2292" s="147"/>
      <c r="AD2292" s="147"/>
      <c r="AE2292" s="147"/>
      <c r="AF2292" s="147"/>
      <c r="AG2292" s="147" t="s">
        <v>199</v>
      </c>
      <c r="AH2292" s="147">
        <v>2</v>
      </c>
      <c r="AI2292" s="147"/>
      <c r="AJ2292" s="147"/>
      <c r="AK2292" s="147"/>
      <c r="AL2292" s="147"/>
      <c r="AM2292" s="147"/>
      <c r="AN2292" s="147"/>
      <c r="AO2292" s="147"/>
      <c r="AP2292" s="147"/>
      <c r="AQ2292" s="147"/>
      <c r="AR2292" s="147"/>
      <c r="AS2292" s="147"/>
      <c r="AT2292" s="147"/>
      <c r="AU2292" s="147"/>
      <c r="AV2292" s="147"/>
      <c r="AW2292" s="147"/>
      <c r="AX2292" s="147"/>
      <c r="AY2292" s="147"/>
      <c r="AZ2292" s="147"/>
      <c r="BA2292" s="147"/>
      <c r="BB2292" s="147"/>
      <c r="BC2292" s="147"/>
      <c r="BD2292" s="147"/>
      <c r="BE2292" s="147"/>
      <c r="BF2292" s="147"/>
      <c r="BG2292" s="147"/>
      <c r="BH2292" s="147"/>
    </row>
    <row r="2293" spans="1:60" ht="20.399999999999999" outlineLevel="1" x14ac:dyDescent="0.25">
      <c r="A2293" s="154"/>
      <c r="B2293" s="155"/>
      <c r="C2293" s="192" t="s">
        <v>477</v>
      </c>
      <c r="D2293" s="161"/>
      <c r="E2293" s="162">
        <v>3.1</v>
      </c>
      <c r="F2293" s="157"/>
      <c r="G2293" s="157"/>
      <c r="H2293" s="157"/>
      <c r="I2293" s="157"/>
      <c r="J2293" s="157"/>
      <c r="K2293" s="157"/>
      <c r="L2293" s="157"/>
      <c r="M2293" s="157"/>
      <c r="N2293" s="157"/>
      <c r="O2293" s="157"/>
      <c r="P2293" s="157"/>
      <c r="Q2293" s="157"/>
      <c r="R2293" s="157"/>
      <c r="S2293" s="157"/>
      <c r="T2293" s="157"/>
      <c r="U2293" s="157"/>
      <c r="V2293" s="157"/>
      <c r="W2293" s="157"/>
      <c r="X2293" s="157"/>
      <c r="Y2293" s="147"/>
      <c r="Z2293" s="147"/>
      <c r="AA2293" s="147"/>
      <c r="AB2293" s="147"/>
      <c r="AC2293" s="147"/>
      <c r="AD2293" s="147"/>
      <c r="AE2293" s="147"/>
      <c r="AF2293" s="147"/>
      <c r="AG2293" s="147" t="s">
        <v>199</v>
      </c>
      <c r="AH2293" s="147">
        <v>2</v>
      </c>
      <c r="AI2293" s="147"/>
      <c r="AJ2293" s="147"/>
      <c r="AK2293" s="147"/>
      <c r="AL2293" s="147"/>
      <c r="AM2293" s="147"/>
      <c r="AN2293" s="147"/>
      <c r="AO2293" s="147"/>
      <c r="AP2293" s="147"/>
      <c r="AQ2293" s="147"/>
      <c r="AR2293" s="147"/>
      <c r="AS2293" s="147"/>
      <c r="AT2293" s="147"/>
      <c r="AU2293" s="147"/>
      <c r="AV2293" s="147"/>
      <c r="AW2293" s="147"/>
      <c r="AX2293" s="147"/>
      <c r="AY2293" s="147"/>
      <c r="AZ2293" s="147"/>
      <c r="BA2293" s="147"/>
      <c r="BB2293" s="147"/>
      <c r="BC2293" s="147"/>
      <c r="BD2293" s="147"/>
      <c r="BE2293" s="147"/>
      <c r="BF2293" s="147"/>
      <c r="BG2293" s="147"/>
      <c r="BH2293" s="147"/>
    </row>
    <row r="2294" spans="1:60" ht="20.399999999999999" outlineLevel="1" x14ac:dyDescent="0.25">
      <c r="A2294" s="154"/>
      <c r="B2294" s="155"/>
      <c r="C2294" s="192" t="s">
        <v>478</v>
      </c>
      <c r="D2294" s="161"/>
      <c r="E2294" s="162">
        <v>3.8</v>
      </c>
      <c r="F2294" s="157"/>
      <c r="G2294" s="157"/>
      <c r="H2294" s="157"/>
      <c r="I2294" s="157"/>
      <c r="J2294" s="157"/>
      <c r="K2294" s="157"/>
      <c r="L2294" s="157"/>
      <c r="M2294" s="157"/>
      <c r="N2294" s="157"/>
      <c r="O2294" s="157"/>
      <c r="P2294" s="157"/>
      <c r="Q2294" s="157"/>
      <c r="R2294" s="157"/>
      <c r="S2294" s="157"/>
      <c r="T2294" s="157"/>
      <c r="U2294" s="157"/>
      <c r="V2294" s="157"/>
      <c r="W2294" s="157"/>
      <c r="X2294" s="157"/>
      <c r="Y2294" s="147"/>
      <c r="Z2294" s="147"/>
      <c r="AA2294" s="147"/>
      <c r="AB2294" s="147"/>
      <c r="AC2294" s="147"/>
      <c r="AD2294" s="147"/>
      <c r="AE2294" s="147"/>
      <c r="AF2294" s="147"/>
      <c r="AG2294" s="147" t="s">
        <v>199</v>
      </c>
      <c r="AH2294" s="147">
        <v>2</v>
      </c>
      <c r="AI2294" s="147"/>
      <c r="AJ2294" s="147"/>
      <c r="AK2294" s="147"/>
      <c r="AL2294" s="147"/>
      <c r="AM2294" s="147"/>
      <c r="AN2294" s="147"/>
      <c r="AO2294" s="147"/>
      <c r="AP2294" s="147"/>
      <c r="AQ2294" s="147"/>
      <c r="AR2294" s="147"/>
      <c r="AS2294" s="147"/>
      <c r="AT2294" s="147"/>
      <c r="AU2294" s="147"/>
      <c r="AV2294" s="147"/>
      <c r="AW2294" s="147"/>
      <c r="AX2294" s="147"/>
      <c r="AY2294" s="147"/>
      <c r="AZ2294" s="147"/>
      <c r="BA2294" s="147"/>
      <c r="BB2294" s="147"/>
      <c r="BC2294" s="147"/>
      <c r="BD2294" s="147"/>
      <c r="BE2294" s="147"/>
      <c r="BF2294" s="147"/>
      <c r="BG2294" s="147"/>
      <c r="BH2294" s="147"/>
    </row>
    <row r="2295" spans="1:60" ht="20.399999999999999" outlineLevel="1" x14ac:dyDescent="0.25">
      <c r="A2295" s="154"/>
      <c r="B2295" s="155"/>
      <c r="C2295" s="192" t="s">
        <v>479</v>
      </c>
      <c r="D2295" s="161"/>
      <c r="E2295" s="162">
        <v>3.1</v>
      </c>
      <c r="F2295" s="157"/>
      <c r="G2295" s="157"/>
      <c r="H2295" s="157"/>
      <c r="I2295" s="157"/>
      <c r="J2295" s="157"/>
      <c r="K2295" s="157"/>
      <c r="L2295" s="157"/>
      <c r="M2295" s="157"/>
      <c r="N2295" s="157"/>
      <c r="O2295" s="157"/>
      <c r="P2295" s="157"/>
      <c r="Q2295" s="157"/>
      <c r="R2295" s="157"/>
      <c r="S2295" s="157"/>
      <c r="T2295" s="157"/>
      <c r="U2295" s="157"/>
      <c r="V2295" s="157"/>
      <c r="W2295" s="157"/>
      <c r="X2295" s="157"/>
      <c r="Y2295" s="147"/>
      <c r="Z2295" s="147"/>
      <c r="AA2295" s="147"/>
      <c r="AB2295" s="147"/>
      <c r="AC2295" s="147"/>
      <c r="AD2295" s="147"/>
      <c r="AE2295" s="147"/>
      <c r="AF2295" s="147"/>
      <c r="AG2295" s="147" t="s">
        <v>199</v>
      </c>
      <c r="AH2295" s="147">
        <v>2</v>
      </c>
      <c r="AI2295" s="147"/>
      <c r="AJ2295" s="147"/>
      <c r="AK2295" s="147"/>
      <c r="AL2295" s="147"/>
      <c r="AM2295" s="147"/>
      <c r="AN2295" s="147"/>
      <c r="AO2295" s="147"/>
      <c r="AP2295" s="147"/>
      <c r="AQ2295" s="147"/>
      <c r="AR2295" s="147"/>
      <c r="AS2295" s="147"/>
      <c r="AT2295" s="147"/>
      <c r="AU2295" s="147"/>
      <c r="AV2295" s="147"/>
      <c r="AW2295" s="147"/>
      <c r="AX2295" s="147"/>
      <c r="AY2295" s="147"/>
      <c r="AZ2295" s="147"/>
      <c r="BA2295" s="147"/>
      <c r="BB2295" s="147"/>
      <c r="BC2295" s="147"/>
      <c r="BD2295" s="147"/>
      <c r="BE2295" s="147"/>
      <c r="BF2295" s="147"/>
      <c r="BG2295" s="147"/>
      <c r="BH2295" s="147"/>
    </row>
    <row r="2296" spans="1:60" ht="20.399999999999999" outlineLevel="1" x14ac:dyDescent="0.25">
      <c r="A2296" s="154"/>
      <c r="B2296" s="155"/>
      <c r="C2296" s="192" t="s">
        <v>480</v>
      </c>
      <c r="D2296" s="161"/>
      <c r="E2296" s="162">
        <v>5.7</v>
      </c>
      <c r="F2296" s="157"/>
      <c r="G2296" s="157"/>
      <c r="H2296" s="157"/>
      <c r="I2296" s="157"/>
      <c r="J2296" s="157"/>
      <c r="K2296" s="157"/>
      <c r="L2296" s="157"/>
      <c r="M2296" s="157"/>
      <c r="N2296" s="157"/>
      <c r="O2296" s="157"/>
      <c r="P2296" s="157"/>
      <c r="Q2296" s="157"/>
      <c r="R2296" s="157"/>
      <c r="S2296" s="157"/>
      <c r="T2296" s="157"/>
      <c r="U2296" s="157"/>
      <c r="V2296" s="157"/>
      <c r="W2296" s="157"/>
      <c r="X2296" s="157"/>
      <c r="Y2296" s="147"/>
      <c r="Z2296" s="147"/>
      <c r="AA2296" s="147"/>
      <c r="AB2296" s="147"/>
      <c r="AC2296" s="147"/>
      <c r="AD2296" s="147"/>
      <c r="AE2296" s="147"/>
      <c r="AF2296" s="147"/>
      <c r="AG2296" s="147" t="s">
        <v>199</v>
      </c>
      <c r="AH2296" s="147">
        <v>2</v>
      </c>
      <c r="AI2296" s="147"/>
      <c r="AJ2296" s="147"/>
      <c r="AK2296" s="147"/>
      <c r="AL2296" s="147"/>
      <c r="AM2296" s="147"/>
      <c r="AN2296" s="147"/>
      <c r="AO2296" s="147"/>
      <c r="AP2296" s="147"/>
      <c r="AQ2296" s="147"/>
      <c r="AR2296" s="147"/>
      <c r="AS2296" s="147"/>
      <c r="AT2296" s="147"/>
      <c r="AU2296" s="147"/>
      <c r="AV2296" s="147"/>
      <c r="AW2296" s="147"/>
      <c r="AX2296" s="147"/>
      <c r="AY2296" s="147"/>
      <c r="AZ2296" s="147"/>
      <c r="BA2296" s="147"/>
      <c r="BB2296" s="147"/>
      <c r="BC2296" s="147"/>
      <c r="BD2296" s="147"/>
      <c r="BE2296" s="147"/>
      <c r="BF2296" s="147"/>
      <c r="BG2296" s="147"/>
      <c r="BH2296" s="147"/>
    </row>
    <row r="2297" spans="1:60" outlineLevel="1" x14ac:dyDescent="0.25">
      <c r="A2297" s="154"/>
      <c r="B2297" s="155"/>
      <c r="C2297" s="193" t="s">
        <v>293</v>
      </c>
      <c r="D2297" s="163"/>
      <c r="E2297" s="164">
        <v>31.5</v>
      </c>
      <c r="F2297" s="157"/>
      <c r="G2297" s="157"/>
      <c r="H2297" s="157"/>
      <c r="I2297" s="157"/>
      <c r="J2297" s="157"/>
      <c r="K2297" s="157"/>
      <c r="L2297" s="157"/>
      <c r="M2297" s="157"/>
      <c r="N2297" s="157"/>
      <c r="O2297" s="157"/>
      <c r="P2297" s="157"/>
      <c r="Q2297" s="157"/>
      <c r="R2297" s="157"/>
      <c r="S2297" s="157"/>
      <c r="T2297" s="157"/>
      <c r="U2297" s="157"/>
      <c r="V2297" s="157"/>
      <c r="W2297" s="157"/>
      <c r="X2297" s="157"/>
      <c r="Y2297" s="147"/>
      <c r="Z2297" s="147"/>
      <c r="AA2297" s="147"/>
      <c r="AB2297" s="147"/>
      <c r="AC2297" s="147"/>
      <c r="AD2297" s="147"/>
      <c r="AE2297" s="147"/>
      <c r="AF2297" s="147"/>
      <c r="AG2297" s="147" t="s">
        <v>199</v>
      </c>
      <c r="AH2297" s="147">
        <v>3</v>
      </c>
      <c r="AI2297" s="147"/>
      <c r="AJ2297" s="147"/>
      <c r="AK2297" s="147"/>
      <c r="AL2297" s="147"/>
      <c r="AM2297" s="147"/>
      <c r="AN2297" s="147"/>
      <c r="AO2297" s="147"/>
      <c r="AP2297" s="147"/>
      <c r="AQ2297" s="147"/>
      <c r="AR2297" s="147"/>
      <c r="AS2297" s="147"/>
      <c r="AT2297" s="147"/>
      <c r="AU2297" s="147"/>
      <c r="AV2297" s="147"/>
      <c r="AW2297" s="147"/>
      <c r="AX2297" s="147"/>
      <c r="AY2297" s="147"/>
      <c r="AZ2297" s="147"/>
      <c r="BA2297" s="147"/>
      <c r="BB2297" s="147"/>
      <c r="BC2297" s="147"/>
      <c r="BD2297" s="147"/>
      <c r="BE2297" s="147"/>
      <c r="BF2297" s="147"/>
      <c r="BG2297" s="147"/>
      <c r="BH2297" s="147"/>
    </row>
    <row r="2298" spans="1:60" outlineLevel="1" x14ac:dyDescent="0.25">
      <c r="A2298" s="154"/>
      <c r="B2298" s="155"/>
      <c r="C2298" s="191" t="s">
        <v>294</v>
      </c>
      <c r="D2298" s="161"/>
      <c r="E2298" s="162"/>
      <c r="F2298" s="157"/>
      <c r="G2298" s="157"/>
      <c r="H2298" s="157"/>
      <c r="I2298" s="157"/>
      <c r="J2298" s="157"/>
      <c r="K2298" s="157"/>
      <c r="L2298" s="157"/>
      <c r="M2298" s="157"/>
      <c r="N2298" s="157"/>
      <c r="O2298" s="157"/>
      <c r="P2298" s="157"/>
      <c r="Q2298" s="157"/>
      <c r="R2298" s="157"/>
      <c r="S2298" s="157"/>
      <c r="T2298" s="157"/>
      <c r="U2298" s="157"/>
      <c r="V2298" s="157"/>
      <c r="W2298" s="157"/>
      <c r="X2298" s="157"/>
      <c r="Y2298" s="147"/>
      <c r="Z2298" s="147"/>
      <c r="AA2298" s="147"/>
      <c r="AB2298" s="147"/>
      <c r="AC2298" s="147"/>
      <c r="AD2298" s="147"/>
      <c r="AE2298" s="147"/>
      <c r="AF2298" s="147"/>
      <c r="AG2298" s="147" t="s">
        <v>199</v>
      </c>
      <c r="AH2298" s="147"/>
      <c r="AI2298" s="147"/>
      <c r="AJ2298" s="147"/>
      <c r="AK2298" s="147"/>
      <c r="AL2298" s="147"/>
      <c r="AM2298" s="147"/>
      <c r="AN2298" s="147"/>
      <c r="AO2298" s="147"/>
      <c r="AP2298" s="147"/>
      <c r="AQ2298" s="147"/>
      <c r="AR2298" s="147"/>
      <c r="AS2298" s="147"/>
      <c r="AT2298" s="147"/>
      <c r="AU2298" s="147"/>
      <c r="AV2298" s="147"/>
      <c r="AW2298" s="147"/>
      <c r="AX2298" s="147"/>
      <c r="AY2298" s="147"/>
      <c r="AZ2298" s="147"/>
      <c r="BA2298" s="147"/>
      <c r="BB2298" s="147"/>
      <c r="BC2298" s="147"/>
      <c r="BD2298" s="147"/>
      <c r="BE2298" s="147"/>
      <c r="BF2298" s="147"/>
      <c r="BG2298" s="147"/>
      <c r="BH2298" s="147"/>
    </row>
    <row r="2299" spans="1:60" outlineLevel="1" x14ac:dyDescent="0.25">
      <c r="A2299" s="154"/>
      <c r="B2299" s="155"/>
      <c r="C2299" s="190" t="s">
        <v>1823</v>
      </c>
      <c r="D2299" s="159"/>
      <c r="E2299" s="160">
        <v>31.5</v>
      </c>
      <c r="F2299" s="157"/>
      <c r="G2299" s="157"/>
      <c r="H2299" s="157"/>
      <c r="I2299" s="157"/>
      <c r="J2299" s="157"/>
      <c r="K2299" s="157"/>
      <c r="L2299" s="157"/>
      <c r="M2299" s="157"/>
      <c r="N2299" s="157"/>
      <c r="O2299" s="157"/>
      <c r="P2299" s="157"/>
      <c r="Q2299" s="157"/>
      <c r="R2299" s="157"/>
      <c r="S2299" s="157"/>
      <c r="T2299" s="157"/>
      <c r="U2299" s="157"/>
      <c r="V2299" s="157"/>
      <c r="W2299" s="157"/>
      <c r="X2299" s="157"/>
      <c r="Y2299" s="147"/>
      <c r="Z2299" s="147"/>
      <c r="AA2299" s="147"/>
      <c r="AB2299" s="147"/>
      <c r="AC2299" s="147"/>
      <c r="AD2299" s="147"/>
      <c r="AE2299" s="147"/>
      <c r="AF2299" s="147"/>
      <c r="AG2299" s="147" t="s">
        <v>199</v>
      </c>
      <c r="AH2299" s="147">
        <v>0</v>
      </c>
      <c r="AI2299" s="147"/>
      <c r="AJ2299" s="147"/>
      <c r="AK2299" s="147"/>
      <c r="AL2299" s="147"/>
      <c r="AM2299" s="147"/>
      <c r="AN2299" s="147"/>
      <c r="AO2299" s="147"/>
      <c r="AP2299" s="147"/>
      <c r="AQ2299" s="147"/>
      <c r="AR2299" s="147"/>
      <c r="AS2299" s="147"/>
      <c r="AT2299" s="147"/>
      <c r="AU2299" s="147"/>
      <c r="AV2299" s="147"/>
      <c r="AW2299" s="147"/>
      <c r="AX2299" s="147"/>
      <c r="AY2299" s="147"/>
      <c r="AZ2299" s="147"/>
      <c r="BA2299" s="147"/>
      <c r="BB2299" s="147"/>
      <c r="BC2299" s="147"/>
      <c r="BD2299" s="147"/>
      <c r="BE2299" s="147"/>
      <c r="BF2299" s="147"/>
      <c r="BG2299" s="147"/>
      <c r="BH2299" s="147"/>
    </row>
    <row r="2300" spans="1:60" ht="20.399999999999999" outlineLevel="1" x14ac:dyDescent="0.25">
      <c r="A2300" s="174">
        <v>391</v>
      </c>
      <c r="B2300" s="175" t="s">
        <v>1824</v>
      </c>
      <c r="C2300" s="189" t="s">
        <v>1825</v>
      </c>
      <c r="D2300" s="176" t="s">
        <v>232</v>
      </c>
      <c r="E2300" s="177">
        <v>31.5</v>
      </c>
      <c r="F2300" s="178"/>
      <c r="G2300" s="179">
        <f>ROUND(E2300*F2300,2)</f>
        <v>0</v>
      </c>
      <c r="H2300" s="158"/>
      <c r="I2300" s="157">
        <f>ROUND(E2300*H2300,2)</f>
        <v>0</v>
      </c>
      <c r="J2300" s="158"/>
      <c r="K2300" s="157">
        <f>ROUND(E2300*J2300,2)</f>
        <v>0</v>
      </c>
      <c r="L2300" s="157">
        <v>21</v>
      </c>
      <c r="M2300" s="157">
        <f>G2300*(1+L2300/100)</f>
        <v>0</v>
      </c>
      <c r="N2300" s="157">
        <v>4.2999999999999999E-4</v>
      </c>
      <c r="O2300" s="157">
        <f>ROUND(E2300*N2300,2)</f>
        <v>0.01</v>
      </c>
      <c r="P2300" s="157">
        <v>0</v>
      </c>
      <c r="Q2300" s="157">
        <f>ROUND(E2300*P2300,2)</f>
        <v>0</v>
      </c>
      <c r="R2300" s="157"/>
      <c r="S2300" s="157" t="s">
        <v>195</v>
      </c>
      <c r="T2300" s="157" t="s">
        <v>195</v>
      </c>
      <c r="U2300" s="157">
        <v>0.12</v>
      </c>
      <c r="V2300" s="157">
        <f>ROUND(E2300*U2300,2)</f>
        <v>3.78</v>
      </c>
      <c r="W2300" s="157"/>
      <c r="X2300" s="157" t="s">
        <v>196</v>
      </c>
      <c r="Y2300" s="147"/>
      <c r="Z2300" s="147"/>
      <c r="AA2300" s="147"/>
      <c r="AB2300" s="147"/>
      <c r="AC2300" s="147"/>
      <c r="AD2300" s="147"/>
      <c r="AE2300" s="147"/>
      <c r="AF2300" s="147"/>
      <c r="AG2300" s="147" t="s">
        <v>197</v>
      </c>
      <c r="AH2300" s="147"/>
      <c r="AI2300" s="147"/>
      <c r="AJ2300" s="147"/>
      <c r="AK2300" s="147"/>
      <c r="AL2300" s="147"/>
      <c r="AM2300" s="147"/>
      <c r="AN2300" s="147"/>
      <c r="AO2300" s="147"/>
      <c r="AP2300" s="147"/>
      <c r="AQ2300" s="147"/>
      <c r="AR2300" s="147"/>
      <c r="AS2300" s="147"/>
      <c r="AT2300" s="147"/>
      <c r="AU2300" s="147"/>
      <c r="AV2300" s="147"/>
      <c r="AW2300" s="147"/>
      <c r="AX2300" s="147"/>
      <c r="AY2300" s="147"/>
      <c r="AZ2300" s="147"/>
      <c r="BA2300" s="147"/>
      <c r="BB2300" s="147"/>
      <c r="BC2300" s="147"/>
      <c r="BD2300" s="147"/>
      <c r="BE2300" s="147"/>
      <c r="BF2300" s="147"/>
      <c r="BG2300" s="147"/>
      <c r="BH2300" s="147"/>
    </row>
    <row r="2301" spans="1:60" ht="20.399999999999999" outlineLevel="1" x14ac:dyDescent="0.25">
      <c r="A2301" s="154"/>
      <c r="B2301" s="155"/>
      <c r="C2301" s="190" t="s">
        <v>1790</v>
      </c>
      <c r="D2301" s="159"/>
      <c r="E2301" s="160">
        <v>3</v>
      </c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7"/>
      <c r="T2301" s="157"/>
      <c r="U2301" s="157"/>
      <c r="V2301" s="157"/>
      <c r="W2301" s="157"/>
      <c r="X2301" s="157"/>
      <c r="Y2301" s="147"/>
      <c r="Z2301" s="147"/>
      <c r="AA2301" s="147"/>
      <c r="AB2301" s="147"/>
      <c r="AC2301" s="147"/>
      <c r="AD2301" s="147"/>
      <c r="AE2301" s="147"/>
      <c r="AF2301" s="147"/>
      <c r="AG2301" s="147" t="s">
        <v>199</v>
      </c>
      <c r="AH2301" s="147">
        <v>0</v>
      </c>
      <c r="AI2301" s="147"/>
      <c r="AJ2301" s="147"/>
      <c r="AK2301" s="147"/>
      <c r="AL2301" s="147"/>
      <c r="AM2301" s="147"/>
      <c r="AN2301" s="147"/>
      <c r="AO2301" s="147"/>
      <c r="AP2301" s="147"/>
      <c r="AQ2301" s="147"/>
      <c r="AR2301" s="147"/>
      <c r="AS2301" s="147"/>
      <c r="AT2301" s="147"/>
      <c r="AU2301" s="147"/>
      <c r="AV2301" s="147"/>
      <c r="AW2301" s="147"/>
      <c r="AX2301" s="147"/>
      <c r="AY2301" s="147"/>
      <c r="AZ2301" s="147"/>
      <c r="BA2301" s="147"/>
      <c r="BB2301" s="147"/>
      <c r="BC2301" s="147"/>
      <c r="BD2301" s="147"/>
      <c r="BE2301" s="147"/>
      <c r="BF2301" s="147"/>
      <c r="BG2301" s="147"/>
      <c r="BH2301" s="147"/>
    </row>
    <row r="2302" spans="1:60" outlineLevel="1" x14ac:dyDescent="0.25">
      <c r="A2302" s="154"/>
      <c r="B2302" s="155"/>
      <c r="C2302" s="195" t="s">
        <v>879</v>
      </c>
      <c r="D2302" s="165"/>
      <c r="E2302" s="166">
        <v>3</v>
      </c>
      <c r="F2302" s="157"/>
      <c r="G2302" s="157"/>
      <c r="H2302" s="157"/>
      <c r="I2302" s="157"/>
      <c r="J2302" s="157"/>
      <c r="K2302" s="157"/>
      <c r="L2302" s="157"/>
      <c r="M2302" s="157"/>
      <c r="N2302" s="157"/>
      <c r="O2302" s="157"/>
      <c r="P2302" s="157"/>
      <c r="Q2302" s="157"/>
      <c r="R2302" s="157"/>
      <c r="S2302" s="157"/>
      <c r="T2302" s="157"/>
      <c r="U2302" s="157"/>
      <c r="V2302" s="157"/>
      <c r="W2302" s="157"/>
      <c r="X2302" s="157"/>
      <c r="Y2302" s="147"/>
      <c r="Z2302" s="147"/>
      <c r="AA2302" s="147"/>
      <c r="AB2302" s="147"/>
      <c r="AC2302" s="147"/>
      <c r="AD2302" s="147"/>
      <c r="AE2302" s="147"/>
      <c r="AF2302" s="147"/>
      <c r="AG2302" s="147" t="s">
        <v>199</v>
      </c>
      <c r="AH2302" s="147">
        <v>1</v>
      </c>
      <c r="AI2302" s="147"/>
      <c r="AJ2302" s="147"/>
      <c r="AK2302" s="147"/>
      <c r="AL2302" s="147"/>
      <c r="AM2302" s="147"/>
      <c r="AN2302" s="147"/>
      <c r="AO2302" s="147"/>
      <c r="AP2302" s="147"/>
      <c r="AQ2302" s="147"/>
      <c r="AR2302" s="147"/>
      <c r="AS2302" s="147"/>
      <c r="AT2302" s="147"/>
      <c r="AU2302" s="147"/>
      <c r="AV2302" s="147"/>
      <c r="AW2302" s="147"/>
      <c r="AX2302" s="147"/>
      <c r="AY2302" s="147"/>
      <c r="AZ2302" s="147"/>
      <c r="BA2302" s="147"/>
      <c r="BB2302" s="147"/>
      <c r="BC2302" s="147"/>
      <c r="BD2302" s="147"/>
      <c r="BE2302" s="147"/>
      <c r="BF2302" s="147"/>
      <c r="BG2302" s="147"/>
      <c r="BH2302" s="147"/>
    </row>
    <row r="2303" spans="1:60" ht="20.399999999999999" outlineLevel="1" x14ac:dyDescent="0.25">
      <c r="A2303" s="154"/>
      <c r="B2303" s="155"/>
      <c r="C2303" s="190" t="s">
        <v>1791</v>
      </c>
      <c r="D2303" s="159"/>
      <c r="E2303" s="160">
        <v>5.5</v>
      </c>
      <c r="F2303" s="157"/>
      <c r="G2303" s="157"/>
      <c r="H2303" s="157"/>
      <c r="I2303" s="157"/>
      <c r="J2303" s="157"/>
      <c r="K2303" s="157"/>
      <c r="L2303" s="157"/>
      <c r="M2303" s="157"/>
      <c r="N2303" s="157"/>
      <c r="O2303" s="157"/>
      <c r="P2303" s="157"/>
      <c r="Q2303" s="157"/>
      <c r="R2303" s="157"/>
      <c r="S2303" s="157"/>
      <c r="T2303" s="157"/>
      <c r="U2303" s="157"/>
      <c r="V2303" s="157"/>
      <c r="W2303" s="157"/>
      <c r="X2303" s="157"/>
      <c r="Y2303" s="147"/>
      <c r="Z2303" s="147"/>
      <c r="AA2303" s="147"/>
      <c r="AB2303" s="147"/>
      <c r="AC2303" s="147"/>
      <c r="AD2303" s="147"/>
      <c r="AE2303" s="147"/>
      <c r="AF2303" s="147"/>
      <c r="AG2303" s="147" t="s">
        <v>199</v>
      </c>
      <c r="AH2303" s="147">
        <v>0</v>
      </c>
      <c r="AI2303" s="147"/>
      <c r="AJ2303" s="147"/>
      <c r="AK2303" s="147"/>
      <c r="AL2303" s="147"/>
      <c r="AM2303" s="147"/>
      <c r="AN2303" s="147"/>
      <c r="AO2303" s="147"/>
      <c r="AP2303" s="147"/>
      <c r="AQ2303" s="147"/>
      <c r="AR2303" s="147"/>
      <c r="AS2303" s="147"/>
      <c r="AT2303" s="147"/>
      <c r="AU2303" s="147"/>
      <c r="AV2303" s="147"/>
      <c r="AW2303" s="147"/>
      <c r="AX2303" s="147"/>
      <c r="AY2303" s="147"/>
      <c r="AZ2303" s="147"/>
      <c r="BA2303" s="147"/>
      <c r="BB2303" s="147"/>
      <c r="BC2303" s="147"/>
      <c r="BD2303" s="147"/>
      <c r="BE2303" s="147"/>
      <c r="BF2303" s="147"/>
      <c r="BG2303" s="147"/>
      <c r="BH2303" s="147"/>
    </row>
    <row r="2304" spans="1:60" ht="20.399999999999999" outlineLevel="1" x14ac:dyDescent="0.25">
      <c r="A2304" s="154"/>
      <c r="B2304" s="155"/>
      <c r="C2304" s="190" t="s">
        <v>1792</v>
      </c>
      <c r="D2304" s="159"/>
      <c r="E2304" s="160">
        <v>4.2</v>
      </c>
      <c r="F2304" s="157"/>
      <c r="G2304" s="157"/>
      <c r="H2304" s="157"/>
      <c r="I2304" s="157"/>
      <c r="J2304" s="157"/>
      <c r="K2304" s="157"/>
      <c r="L2304" s="157"/>
      <c r="M2304" s="157"/>
      <c r="N2304" s="157"/>
      <c r="O2304" s="157"/>
      <c r="P2304" s="157"/>
      <c r="Q2304" s="157"/>
      <c r="R2304" s="157"/>
      <c r="S2304" s="157"/>
      <c r="T2304" s="157"/>
      <c r="U2304" s="157"/>
      <c r="V2304" s="157"/>
      <c r="W2304" s="157"/>
      <c r="X2304" s="157"/>
      <c r="Y2304" s="147"/>
      <c r="Z2304" s="147"/>
      <c r="AA2304" s="147"/>
      <c r="AB2304" s="147"/>
      <c r="AC2304" s="147"/>
      <c r="AD2304" s="147"/>
      <c r="AE2304" s="147"/>
      <c r="AF2304" s="147"/>
      <c r="AG2304" s="147" t="s">
        <v>199</v>
      </c>
      <c r="AH2304" s="147">
        <v>0</v>
      </c>
      <c r="AI2304" s="147"/>
      <c r="AJ2304" s="147"/>
      <c r="AK2304" s="147"/>
      <c r="AL2304" s="147"/>
      <c r="AM2304" s="147"/>
      <c r="AN2304" s="147"/>
      <c r="AO2304" s="147"/>
      <c r="AP2304" s="147"/>
      <c r="AQ2304" s="147"/>
      <c r="AR2304" s="147"/>
      <c r="AS2304" s="147"/>
      <c r="AT2304" s="147"/>
      <c r="AU2304" s="147"/>
      <c r="AV2304" s="147"/>
      <c r="AW2304" s="147"/>
      <c r="AX2304" s="147"/>
      <c r="AY2304" s="147"/>
      <c r="AZ2304" s="147"/>
      <c r="BA2304" s="147"/>
      <c r="BB2304" s="147"/>
      <c r="BC2304" s="147"/>
      <c r="BD2304" s="147"/>
      <c r="BE2304" s="147"/>
      <c r="BF2304" s="147"/>
      <c r="BG2304" s="147"/>
      <c r="BH2304" s="147"/>
    </row>
    <row r="2305" spans="1:60" ht="20.399999999999999" outlineLevel="1" x14ac:dyDescent="0.25">
      <c r="A2305" s="154"/>
      <c r="B2305" s="155"/>
      <c r="C2305" s="190" t="s">
        <v>1793</v>
      </c>
      <c r="D2305" s="159"/>
      <c r="E2305" s="160">
        <v>3.1</v>
      </c>
      <c r="F2305" s="157"/>
      <c r="G2305" s="157"/>
      <c r="H2305" s="157"/>
      <c r="I2305" s="157"/>
      <c r="J2305" s="157"/>
      <c r="K2305" s="157"/>
      <c r="L2305" s="157"/>
      <c r="M2305" s="157"/>
      <c r="N2305" s="157"/>
      <c r="O2305" s="157"/>
      <c r="P2305" s="157"/>
      <c r="Q2305" s="157"/>
      <c r="R2305" s="157"/>
      <c r="S2305" s="157"/>
      <c r="T2305" s="157"/>
      <c r="U2305" s="157"/>
      <c r="V2305" s="157"/>
      <c r="W2305" s="157"/>
      <c r="X2305" s="157"/>
      <c r="Y2305" s="147"/>
      <c r="Z2305" s="147"/>
      <c r="AA2305" s="147"/>
      <c r="AB2305" s="147"/>
      <c r="AC2305" s="147"/>
      <c r="AD2305" s="147"/>
      <c r="AE2305" s="147"/>
      <c r="AF2305" s="147"/>
      <c r="AG2305" s="147" t="s">
        <v>199</v>
      </c>
      <c r="AH2305" s="147">
        <v>0</v>
      </c>
      <c r="AI2305" s="147"/>
      <c r="AJ2305" s="147"/>
      <c r="AK2305" s="147"/>
      <c r="AL2305" s="147"/>
      <c r="AM2305" s="147"/>
      <c r="AN2305" s="147"/>
      <c r="AO2305" s="147"/>
      <c r="AP2305" s="147"/>
      <c r="AQ2305" s="147"/>
      <c r="AR2305" s="147"/>
      <c r="AS2305" s="147"/>
      <c r="AT2305" s="147"/>
      <c r="AU2305" s="147"/>
      <c r="AV2305" s="147"/>
      <c r="AW2305" s="147"/>
      <c r="AX2305" s="147"/>
      <c r="AY2305" s="147"/>
      <c r="AZ2305" s="147"/>
      <c r="BA2305" s="147"/>
      <c r="BB2305" s="147"/>
      <c r="BC2305" s="147"/>
      <c r="BD2305" s="147"/>
      <c r="BE2305" s="147"/>
      <c r="BF2305" s="147"/>
      <c r="BG2305" s="147"/>
      <c r="BH2305" s="147"/>
    </row>
    <row r="2306" spans="1:60" ht="20.399999999999999" outlineLevel="1" x14ac:dyDescent="0.25">
      <c r="A2306" s="154"/>
      <c r="B2306" s="155"/>
      <c r="C2306" s="190" t="s">
        <v>1794</v>
      </c>
      <c r="D2306" s="159"/>
      <c r="E2306" s="160">
        <v>3.1</v>
      </c>
      <c r="F2306" s="157"/>
      <c r="G2306" s="157"/>
      <c r="H2306" s="157"/>
      <c r="I2306" s="157"/>
      <c r="J2306" s="157"/>
      <c r="K2306" s="157"/>
      <c r="L2306" s="157"/>
      <c r="M2306" s="157"/>
      <c r="N2306" s="157"/>
      <c r="O2306" s="157"/>
      <c r="P2306" s="157"/>
      <c r="Q2306" s="157"/>
      <c r="R2306" s="157"/>
      <c r="S2306" s="157"/>
      <c r="T2306" s="157"/>
      <c r="U2306" s="157"/>
      <c r="V2306" s="157"/>
      <c r="W2306" s="157"/>
      <c r="X2306" s="157"/>
      <c r="Y2306" s="147"/>
      <c r="Z2306" s="147"/>
      <c r="AA2306" s="147"/>
      <c r="AB2306" s="147"/>
      <c r="AC2306" s="147"/>
      <c r="AD2306" s="147"/>
      <c r="AE2306" s="147"/>
      <c r="AF2306" s="147"/>
      <c r="AG2306" s="147" t="s">
        <v>199</v>
      </c>
      <c r="AH2306" s="147">
        <v>0</v>
      </c>
      <c r="AI2306" s="147"/>
      <c r="AJ2306" s="147"/>
      <c r="AK2306" s="147"/>
      <c r="AL2306" s="147"/>
      <c r="AM2306" s="147"/>
      <c r="AN2306" s="147"/>
      <c r="AO2306" s="147"/>
      <c r="AP2306" s="147"/>
      <c r="AQ2306" s="147"/>
      <c r="AR2306" s="147"/>
      <c r="AS2306" s="147"/>
      <c r="AT2306" s="147"/>
      <c r="AU2306" s="147"/>
      <c r="AV2306" s="147"/>
      <c r="AW2306" s="147"/>
      <c r="AX2306" s="147"/>
      <c r="AY2306" s="147"/>
      <c r="AZ2306" s="147"/>
      <c r="BA2306" s="147"/>
      <c r="BB2306" s="147"/>
      <c r="BC2306" s="147"/>
      <c r="BD2306" s="147"/>
      <c r="BE2306" s="147"/>
      <c r="BF2306" s="147"/>
      <c r="BG2306" s="147"/>
      <c r="BH2306" s="147"/>
    </row>
    <row r="2307" spans="1:60" ht="20.399999999999999" outlineLevel="1" x14ac:dyDescent="0.25">
      <c r="A2307" s="154"/>
      <c r="B2307" s="155"/>
      <c r="C2307" s="190" t="s">
        <v>1795</v>
      </c>
      <c r="D2307" s="159"/>
      <c r="E2307" s="160">
        <v>3.8</v>
      </c>
      <c r="F2307" s="157"/>
      <c r="G2307" s="157"/>
      <c r="H2307" s="157"/>
      <c r="I2307" s="157"/>
      <c r="J2307" s="157"/>
      <c r="K2307" s="157"/>
      <c r="L2307" s="157"/>
      <c r="M2307" s="157"/>
      <c r="N2307" s="157"/>
      <c r="O2307" s="157"/>
      <c r="P2307" s="157"/>
      <c r="Q2307" s="157"/>
      <c r="R2307" s="157"/>
      <c r="S2307" s="157"/>
      <c r="T2307" s="157"/>
      <c r="U2307" s="157"/>
      <c r="V2307" s="157"/>
      <c r="W2307" s="157"/>
      <c r="X2307" s="157"/>
      <c r="Y2307" s="147"/>
      <c r="Z2307" s="147"/>
      <c r="AA2307" s="147"/>
      <c r="AB2307" s="147"/>
      <c r="AC2307" s="147"/>
      <c r="AD2307" s="147"/>
      <c r="AE2307" s="147"/>
      <c r="AF2307" s="147"/>
      <c r="AG2307" s="147" t="s">
        <v>199</v>
      </c>
      <c r="AH2307" s="147">
        <v>0</v>
      </c>
      <c r="AI2307" s="147"/>
      <c r="AJ2307" s="147"/>
      <c r="AK2307" s="147"/>
      <c r="AL2307" s="147"/>
      <c r="AM2307" s="147"/>
      <c r="AN2307" s="147"/>
      <c r="AO2307" s="147"/>
      <c r="AP2307" s="147"/>
      <c r="AQ2307" s="147"/>
      <c r="AR2307" s="147"/>
      <c r="AS2307" s="147"/>
      <c r="AT2307" s="147"/>
      <c r="AU2307" s="147"/>
      <c r="AV2307" s="147"/>
      <c r="AW2307" s="147"/>
      <c r="AX2307" s="147"/>
      <c r="AY2307" s="147"/>
      <c r="AZ2307" s="147"/>
      <c r="BA2307" s="147"/>
      <c r="BB2307" s="147"/>
      <c r="BC2307" s="147"/>
      <c r="BD2307" s="147"/>
      <c r="BE2307" s="147"/>
      <c r="BF2307" s="147"/>
      <c r="BG2307" s="147"/>
      <c r="BH2307" s="147"/>
    </row>
    <row r="2308" spans="1:60" ht="20.399999999999999" outlineLevel="1" x14ac:dyDescent="0.25">
      <c r="A2308" s="154"/>
      <c r="B2308" s="155"/>
      <c r="C2308" s="190" t="s">
        <v>1796</v>
      </c>
      <c r="D2308" s="159"/>
      <c r="E2308" s="160">
        <v>3.1</v>
      </c>
      <c r="F2308" s="157"/>
      <c r="G2308" s="157"/>
      <c r="H2308" s="157"/>
      <c r="I2308" s="157"/>
      <c r="J2308" s="157"/>
      <c r="K2308" s="157"/>
      <c r="L2308" s="157"/>
      <c r="M2308" s="157"/>
      <c r="N2308" s="157"/>
      <c r="O2308" s="157"/>
      <c r="P2308" s="157"/>
      <c r="Q2308" s="157"/>
      <c r="R2308" s="157"/>
      <c r="S2308" s="157"/>
      <c r="T2308" s="157"/>
      <c r="U2308" s="157"/>
      <c r="V2308" s="157"/>
      <c r="W2308" s="157"/>
      <c r="X2308" s="157"/>
      <c r="Y2308" s="147"/>
      <c r="Z2308" s="147"/>
      <c r="AA2308" s="147"/>
      <c r="AB2308" s="147"/>
      <c r="AC2308" s="147"/>
      <c r="AD2308" s="147"/>
      <c r="AE2308" s="147"/>
      <c r="AF2308" s="147"/>
      <c r="AG2308" s="147" t="s">
        <v>199</v>
      </c>
      <c r="AH2308" s="147">
        <v>0</v>
      </c>
      <c r="AI2308" s="147"/>
      <c r="AJ2308" s="147"/>
      <c r="AK2308" s="147"/>
      <c r="AL2308" s="147"/>
      <c r="AM2308" s="147"/>
      <c r="AN2308" s="147"/>
      <c r="AO2308" s="147"/>
      <c r="AP2308" s="147"/>
      <c r="AQ2308" s="147"/>
      <c r="AR2308" s="147"/>
      <c r="AS2308" s="147"/>
      <c r="AT2308" s="147"/>
      <c r="AU2308" s="147"/>
      <c r="AV2308" s="147"/>
      <c r="AW2308" s="147"/>
      <c r="AX2308" s="147"/>
      <c r="AY2308" s="147"/>
      <c r="AZ2308" s="147"/>
      <c r="BA2308" s="147"/>
      <c r="BB2308" s="147"/>
      <c r="BC2308" s="147"/>
      <c r="BD2308" s="147"/>
      <c r="BE2308" s="147"/>
      <c r="BF2308" s="147"/>
      <c r="BG2308" s="147"/>
      <c r="BH2308" s="147"/>
    </row>
    <row r="2309" spans="1:60" ht="20.399999999999999" outlineLevel="1" x14ac:dyDescent="0.25">
      <c r="A2309" s="154"/>
      <c r="B2309" s="155"/>
      <c r="C2309" s="190" t="s">
        <v>1797</v>
      </c>
      <c r="D2309" s="159"/>
      <c r="E2309" s="160">
        <v>5.7</v>
      </c>
      <c r="F2309" s="157"/>
      <c r="G2309" s="157"/>
      <c r="H2309" s="157"/>
      <c r="I2309" s="157"/>
      <c r="J2309" s="157"/>
      <c r="K2309" s="157"/>
      <c r="L2309" s="157"/>
      <c r="M2309" s="157"/>
      <c r="N2309" s="157"/>
      <c r="O2309" s="157"/>
      <c r="P2309" s="157"/>
      <c r="Q2309" s="157"/>
      <c r="R2309" s="157"/>
      <c r="S2309" s="157"/>
      <c r="T2309" s="157"/>
      <c r="U2309" s="157"/>
      <c r="V2309" s="157"/>
      <c r="W2309" s="157"/>
      <c r="X2309" s="157"/>
      <c r="Y2309" s="147"/>
      <c r="Z2309" s="147"/>
      <c r="AA2309" s="147"/>
      <c r="AB2309" s="147"/>
      <c r="AC2309" s="147"/>
      <c r="AD2309" s="147"/>
      <c r="AE2309" s="147"/>
      <c r="AF2309" s="147"/>
      <c r="AG2309" s="147" t="s">
        <v>199</v>
      </c>
      <c r="AH2309" s="147">
        <v>0</v>
      </c>
      <c r="AI2309" s="147"/>
      <c r="AJ2309" s="147"/>
      <c r="AK2309" s="147"/>
      <c r="AL2309" s="147"/>
      <c r="AM2309" s="147"/>
      <c r="AN2309" s="147"/>
      <c r="AO2309" s="147"/>
      <c r="AP2309" s="147"/>
      <c r="AQ2309" s="147"/>
      <c r="AR2309" s="147"/>
      <c r="AS2309" s="147"/>
      <c r="AT2309" s="147"/>
      <c r="AU2309" s="147"/>
      <c r="AV2309" s="147"/>
      <c r="AW2309" s="147"/>
      <c r="AX2309" s="147"/>
      <c r="AY2309" s="147"/>
      <c r="AZ2309" s="147"/>
      <c r="BA2309" s="147"/>
      <c r="BB2309" s="147"/>
      <c r="BC2309" s="147"/>
      <c r="BD2309" s="147"/>
      <c r="BE2309" s="147"/>
      <c r="BF2309" s="147"/>
      <c r="BG2309" s="147"/>
      <c r="BH2309" s="147"/>
    </row>
    <row r="2310" spans="1:60" outlineLevel="1" x14ac:dyDescent="0.25">
      <c r="A2310" s="154"/>
      <c r="B2310" s="155"/>
      <c r="C2310" s="195" t="s">
        <v>879</v>
      </c>
      <c r="D2310" s="165"/>
      <c r="E2310" s="166">
        <v>28.5</v>
      </c>
      <c r="F2310" s="157"/>
      <c r="G2310" s="157"/>
      <c r="H2310" s="157"/>
      <c r="I2310" s="157"/>
      <c r="J2310" s="157"/>
      <c r="K2310" s="157"/>
      <c r="L2310" s="157"/>
      <c r="M2310" s="157"/>
      <c r="N2310" s="157"/>
      <c r="O2310" s="157"/>
      <c r="P2310" s="157"/>
      <c r="Q2310" s="157"/>
      <c r="R2310" s="157"/>
      <c r="S2310" s="157"/>
      <c r="T2310" s="157"/>
      <c r="U2310" s="157"/>
      <c r="V2310" s="157"/>
      <c r="W2310" s="157"/>
      <c r="X2310" s="157"/>
      <c r="Y2310" s="147"/>
      <c r="Z2310" s="147"/>
      <c r="AA2310" s="147"/>
      <c r="AB2310" s="147"/>
      <c r="AC2310" s="147"/>
      <c r="AD2310" s="147"/>
      <c r="AE2310" s="147"/>
      <c r="AF2310" s="147"/>
      <c r="AG2310" s="147" t="s">
        <v>199</v>
      </c>
      <c r="AH2310" s="147">
        <v>1</v>
      </c>
      <c r="AI2310" s="147"/>
      <c r="AJ2310" s="147"/>
      <c r="AK2310" s="147"/>
      <c r="AL2310" s="147"/>
      <c r="AM2310" s="147"/>
      <c r="AN2310" s="147"/>
      <c r="AO2310" s="147"/>
      <c r="AP2310" s="147"/>
      <c r="AQ2310" s="147"/>
      <c r="AR2310" s="147"/>
      <c r="AS2310" s="147"/>
      <c r="AT2310" s="147"/>
      <c r="AU2310" s="147"/>
      <c r="AV2310" s="147"/>
      <c r="AW2310" s="147"/>
      <c r="AX2310" s="147"/>
      <c r="AY2310" s="147"/>
      <c r="AZ2310" s="147"/>
      <c r="BA2310" s="147"/>
      <c r="BB2310" s="147"/>
      <c r="BC2310" s="147"/>
      <c r="BD2310" s="147"/>
      <c r="BE2310" s="147"/>
      <c r="BF2310" s="147"/>
      <c r="BG2310" s="147"/>
      <c r="BH2310" s="147"/>
    </row>
    <row r="2311" spans="1:60" ht="20.399999999999999" outlineLevel="1" x14ac:dyDescent="0.25">
      <c r="A2311" s="174">
        <v>392</v>
      </c>
      <c r="B2311" s="175" t="s">
        <v>1826</v>
      </c>
      <c r="C2311" s="189" t="s">
        <v>1827</v>
      </c>
      <c r="D2311" s="176" t="s">
        <v>232</v>
      </c>
      <c r="E2311" s="177">
        <v>9</v>
      </c>
      <c r="F2311" s="178"/>
      <c r="G2311" s="179">
        <f>ROUND(E2311*F2311,2)</f>
        <v>0</v>
      </c>
      <c r="H2311" s="158"/>
      <c r="I2311" s="157">
        <f>ROUND(E2311*H2311,2)</f>
        <v>0</v>
      </c>
      <c r="J2311" s="158"/>
      <c r="K2311" s="157">
        <f>ROUND(E2311*J2311,2)</f>
        <v>0</v>
      </c>
      <c r="L2311" s="157">
        <v>21</v>
      </c>
      <c r="M2311" s="157">
        <f>G2311*(1+L2311/100)</f>
        <v>0</v>
      </c>
      <c r="N2311" s="157">
        <v>4.2999999999999999E-4</v>
      </c>
      <c r="O2311" s="157">
        <f>ROUND(E2311*N2311,2)</f>
        <v>0</v>
      </c>
      <c r="P2311" s="157">
        <v>0</v>
      </c>
      <c r="Q2311" s="157">
        <f>ROUND(E2311*P2311,2)</f>
        <v>0</v>
      </c>
      <c r="R2311" s="157"/>
      <c r="S2311" s="157" t="s">
        <v>195</v>
      </c>
      <c r="T2311" s="157" t="s">
        <v>195</v>
      </c>
      <c r="U2311" s="157">
        <v>0.12</v>
      </c>
      <c r="V2311" s="157">
        <f>ROUND(E2311*U2311,2)</f>
        <v>1.08</v>
      </c>
      <c r="W2311" s="157"/>
      <c r="X2311" s="157" t="s">
        <v>196</v>
      </c>
      <c r="Y2311" s="147"/>
      <c r="Z2311" s="147"/>
      <c r="AA2311" s="147"/>
      <c r="AB2311" s="147"/>
      <c r="AC2311" s="147"/>
      <c r="AD2311" s="147"/>
      <c r="AE2311" s="147"/>
      <c r="AF2311" s="147"/>
      <c r="AG2311" s="147" t="s">
        <v>197</v>
      </c>
      <c r="AH2311" s="147"/>
      <c r="AI2311" s="147"/>
      <c r="AJ2311" s="147"/>
      <c r="AK2311" s="147"/>
      <c r="AL2311" s="147"/>
      <c r="AM2311" s="147"/>
      <c r="AN2311" s="147"/>
      <c r="AO2311" s="147"/>
      <c r="AP2311" s="147"/>
      <c r="AQ2311" s="147"/>
      <c r="AR2311" s="147"/>
      <c r="AS2311" s="147"/>
      <c r="AT2311" s="147"/>
      <c r="AU2311" s="147"/>
      <c r="AV2311" s="147"/>
      <c r="AW2311" s="147"/>
      <c r="AX2311" s="147"/>
      <c r="AY2311" s="147"/>
      <c r="AZ2311" s="147"/>
      <c r="BA2311" s="147"/>
      <c r="BB2311" s="147"/>
      <c r="BC2311" s="147"/>
      <c r="BD2311" s="147"/>
      <c r="BE2311" s="147"/>
      <c r="BF2311" s="147"/>
      <c r="BG2311" s="147"/>
      <c r="BH2311" s="147"/>
    </row>
    <row r="2312" spans="1:60" ht="20.399999999999999" outlineLevel="1" x14ac:dyDescent="0.25">
      <c r="A2312" s="154"/>
      <c r="B2312" s="155"/>
      <c r="C2312" s="190" t="s">
        <v>1781</v>
      </c>
      <c r="D2312" s="159"/>
      <c r="E2312" s="160">
        <v>1.4</v>
      </c>
      <c r="F2312" s="157"/>
      <c r="G2312" s="157"/>
      <c r="H2312" s="157"/>
      <c r="I2312" s="157"/>
      <c r="J2312" s="157"/>
      <c r="K2312" s="157"/>
      <c r="L2312" s="157"/>
      <c r="M2312" s="157"/>
      <c r="N2312" s="157"/>
      <c r="O2312" s="157"/>
      <c r="P2312" s="157"/>
      <c r="Q2312" s="157"/>
      <c r="R2312" s="157"/>
      <c r="S2312" s="157"/>
      <c r="T2312" s="157"/>
      <c r="U2312" s="157"/>
      <c r="V2312" s="157"/>
      <c r="W2312" s="157"/>
      <c r="X2312" s="157"/>
      <c r="Y2312" s="147"/>
      <c r="Z2312" s="147"/>
      <c r="AA2312" s="147"/>
      <c r="AB2312" s="147"/>
      <c r="AC2312" s="147"/>
      <c r="AD2312" s="147"/>
      <c r="AE2312" s="147"/>
      <c r="AF2312" s="147"/>
      <c r="AG2312" s="147" t="s">
        <v>199</v>
      </c>
      <c r="AH2312" s="147">
        <v>0</v>
      </c>
      <c r="AI2312" s="147"/>
      <c r="AJ2312" s="147"/>
      <c r="AK2312" s="147"/>
      <c r="AL2312" s="147"/>
      <c r="AM2312" s="147"/>
      <c r="AN2312" s="147"/>
      <c r="AO2312" s="147"/>
      <c r="AP2312" s="147"/>
      <c r="AQ2312" s="147"/>
      <c r="AR2312" s="147"/>
      <c r="AS2312" s="147"/>
      <c r="AT2312" s="147"/>
      <c r="AU2312" s="147"/>
      <c r="AV2312" s="147"/>
      <c r="AW2312" s="147"/>
      <c r="AX2312" s="147"/>
      <c r="AY2312" s="147"/>
      <c r="AZ2312" s="147"/>
      <c r="BA2312" s="147"/>
      <c r="BB2312" s="147"/>
      <c r="BC2312" s="147"/>
      <c r="BD2312" s="147"/>
      <c r="BE2312" s="147"/>
      <c r="BF2312" s="147"/>
      <c r="BG2312" s="147"/>
      <c r="BH2312" s="147"/>
    </row>
    <row r="2313" spans="1:60" ht="20.399999999999999" outlineLevel="1" x14ac:dyDescent="0.25">
      <c r="A2313" s="154"/>
      <c r="B2313" s="155"/>
      <c r="C2313" s="190" t="s">
        <v>1828</v>
      </c>
      <c r="D2313" s="159"/>
      <c r="E2313" s="160">
        <v>1</v>
      </c>
      <c r="F2313" s="157"/>
      <c r="G2313" s="157"/>
      <c r="H2313" s="157"/>
      <c r="I2313" s="157"/>
      <c r="J2313" s="157"/>
      <c r="K2313" s="157"/>
      <c r="L2313" s="157"/>
      <c r="M2313" s="157"/>
      <c r="N2313" s="157"/>
      <c r="O2313" s="157"/>
      <c r="P2313" s="157"/>
      <c r="Q2313" s="157"/>
      <c r="R2313" s="157"/>
      <c r="S2313" s="157"/>
      <c r="T2313" s="157"/>
      <c r="U2313" s="157"/>
      <c r="V2313" s="157"/>
      <c r="W2313" s="157"/>
      <c r="X2313" s="157"/>
      <c r="Y2313" s="147"/>
      <c r="Z2313" s="147"/>
      <c r="AA2313" s="147"/>
      <c r="AB2313" s="147"/>
      <c r="AC2313" s="147"/>
      <c r="AD2313" s="147"/>
      <c r="AE2313" s="147"/>
      <c r="AF2313" s="147"/>
      <c r="AG2313" s="147" t="s">
        <v>199</v>
      </c>
      <c r="AH2313" s="147">
        <v>0</v>
      </c>
      <c r="AI2313" s="147"/>
      <c r="AJ2313" s="147"/>
      <c r="AK2313" s="147"/>
      <c r="AL2313" s="147"/>
      <c r="AM2313" s="147"/>
      <c r="AN2313" s="147"/>
      <c r="AO2313" s="147"/>
      <c r="AP2313" s="147"/>
      <c r="AQ2313" s="147"/>
      <c r="AR2313" s="147"/>
      <c r="AS2313" s="147"/>
      <c r="AT2313" s="147"/>
      <c r="AU2313" s="147"/>
      <c r="AV2313" s="147"/>
      <c r="AW2313" s="147"/>
      <c r="AX2313" s="147"/>
      <c r="AY2313" s="147"/>
      <c r="AZ2313" s="147"/>
      <c r="BA2313" s="147"/>
      <c r="BB2313" s="147"/>
      <c r="BC2313" s="147"/>
      <c r="BD2313" s="147"/>
      <c r="BE2313" s="147"/>
      <c r="BF2313" s="147"/>
      <c r="BG2313" s="147"/>
      <c r="BH2313" s="147"/>
    </row>
    <row r="2314" spans="1:60" ht="20.399999999999999" outlineLevel="1" x14ac:dyDescent="0.25">
      <c r="A2314" s="154"/>
      <c r="B2314" s="155"/>
      <c r="C2314" s="190" t="s">
        <v>1829</v>
      </c>
      <c r="D2314" s="159"/>
      <c r="E2314" s="160">
        <v>1.5</v>
      </c>
      <c r="F2314" s="157"/>
      <c r="G2314" s="157"/>
      <c r="H2314" s="157"/>
      <c r="I2314" s="157"/>
      <c r="J2314" s="157"/>
      <c r="K2314" s="157"/>
      <c r="L2314" s="157"/>
      <c r="M2314" s="157"/>
      <c r="N2314" s="157"/>
      <c r="O2314" s="157"/>
      <c r="P2314" s="157"/>
      <c r="Q2314" s="157"/>
      <c r="R2314" s="157"/>
      <c r="S2314" s="157"/>
      <c r="T2314" s="157"/>
      <c r="U2314" s="157"/>
      <c r="V2314" s="157"/>
      <c r="W2314" s="157"/>
      <c r="X2314" s="157"/>
      <c r="Y2314" s="147"/>
      <c r="Z2314" s="147"/>
      <c r="AA2314" s="147"/>
      <c r="AB2314" s="147"/>
      <c r="AC2314" s="147"/>
      <c r="AD2314" s="147"/>
      <c r="AE2314" s="147"/>
      <c r="AF2314" s="147"/>
      <c r="AG2314" s="147" t="s">
        <v>199</v>
      </c>
      <c r="AH2314" s="147">
        <v>0</v>
      </c>
      <c r="AI2314" s="147"/>
      <c r="AJ2314" s="147"/>
      <c r="AK2314" s="147"/>
      <c r="AL2314" s="147"/>
      <c r="AM2314" s="147"/>
      <c r="AN2314" s="147"/>
      <c r="AO2314" s="147"/>
      <c r="AP2314" s="147"/>
      <c r="AQ2314" s="147"/>
      <c r="AR2314" s="147"/>
      <c r="AS2314" s="147"/>
      <c r="AT2314" s="147"/>
      <c r="AU2314" s="147"/>
      <c r="AV2314" s="147"/>
      <c r="AW2314" s="147"/>
      <c r="AX2314" s="147"/>
      <c r="AY2314" s="147"/>
      <c r="AZ2314" s="147"/>
      <c r="BA2314" s="147"/>
      <c r="BB2314" s="147"/>
      <c r="BC2314" s="147"/>
      <c r="BD2314" s="147"/>
      <c r="BE2314" s="147"/>
      <c r="BF2314" s="147"/>
      <c r="BG2314" s="147"/>
      <c r="BH2314" s="147"/>
    </row>
    <row r="2315" spans="1:60" ht="20.399999999999999" outlineLevel="1" x14ac:dyDescent="0.25">
      <c r="A2315" s="154"/>
      <c r="B2315" s="155"/>
      <c r="C2315" s="190" t="s">
        <v>1802</v>
      </c>
      <c r="D2315" s="159"/>
      <c r="E2315" s="160">
        <v>0.6</v>
      </c>
      <c r="F2315" s="157"/>
      <c r="G2315" s="157"/>
      <c r="H2315" s="157"/>
      <c r="I2315" s="157"/>
      <c r="J2315" s="157"/>
      <c r="K2315" s="157"/>
      <c r="L2315" s="157"/>
      <c r="M2315" s="157"/>
      <c r="N2315" s="157"/>
      <c r="O2315" s="157"/>
      <c r="P2315" s="157"/>
      <c r="Q2315" s="157"/>
      <c r="R2315" s="157"/>
      <c r="S2315" s="157"/>
      <c r="T2315" s="157"/>
      <c r="U2315" s="157"/>
      <c r="V2315" s="157"/>
      <c r="W2315" s="157"/>
      <c r="X2315" s="157"/>
      <c r="Y2315" s="147"/>
      <c r="Z2315" s="147"/>
      <c r="AA2315" s="147"/>
      <c r="AB2315" s="147"/>
      <c r="AC2315" s="147"/>
      <c r="AD2315" s="147"/>
      <c r="AE2315" s="147"/>
      <c r="AF2315" s="147"/>
      <c r="AG2315" s="147" t="s">
        <v>199</v>
      </c>
      <c r="AH2315" s="147">
        <v>0</v>
      </c>
      <c r="AI2315" s="147"/>
      <c r="AJ2315" s="147"/>
      <c r="AK2315" s="147"/>
      <c r="AL2315" s="147"/>
      <c r="AM2315" s="147"/>
      <c r="AN2315" s="147"/>
      <c r="AO2315" s="147"/>
      <c r="AP2315" s="147"/>
      <c r="AQ2315" s="147"/>
      <c r="AR2315" s="147"/>
      <c r="AS2315" s="147"/>
      <c r="AT2315" s="147"/>
      <c r="AU2315" s="147"/>
      <c r="AV2315" s="147"/>
      <c r="AW2315" s="147"/>
      <c r="AX2315" s="147"/>
      <c r="AY2315" s="147"/>
      <c r="AZ2315" s="147"/>
      <c r="BA2315" s="147"/>
      <c r="BB2315" s="147"/>
      <c r="BC2315" s="147"/>
      <c r="BD2315" s="147"/>
      <c r="BE2315" s="147"/>
      <c r="BF2315" s="147"/>
      <c r="BG2315" s="147"/>
      <c r="BH2315" s="147"/>
    </row>
    <row r="2316" spans="1:60" ht="20.399999999999999" outlineLevel="1" x14ac:dyDescent="0.25">
      <c r="A2316" s="154"/>
      <c r="B2316" s="155"/>
      <c r="C2316" s="190" t="s">
        <v>1830</v>
      </c>
      <c r="D2316" s="159"/>
      <c r="E2316" s="160">
        <v>1.5</v>
      </c>
      <c r="F2316" s="157"/>
      <c r="G2316" s="157"/>
      <c r="H2316" s="157"/>
      <c r="I2316" s="157"/>
      <c r="J2316" s="157"/>
      <c r="K2316" s="157"/>
      <c r="L2316" s="157"/>
      <c r="M2316" s="157"/>
      <c r="N2316" s="157"/>
      <c r="O2316" s="157"/>
      <c r="P2316" s="157"/>
      <c r="Q2316" s="157"/>
      <c r="R2316" s="157"/>
      <c r="S2316" s="157"/>
      <c r="T2316" s="157"/>
      <c r="U2316" s="157"/>
      <c r="V2316" s="157"/>
      <c r="W2316" s="157"/>
      <c r="X2316" s="157"/>
      <c r="Y2316" s="147"/>
      <c r="Z2316" s="147"/>
      <c r="AA2316" s="147"/>
      <c r="AB2316" s="147"/>
      <c r="AC2316" s="147"/>
      <c r="AD2316" s="147"/>
      <c r="AE2316" s="147"/>
      <c r="AF2316" s="147"/>
      <c r="AG2316" s="147" t="s">
        <v>199</v>
      </c>
      <c r="AH2316" s="147">
        <v>0</v>
      </c>
      <c r="AI2316" s="147"/>
      <c r="AJ2316" s="147"/>
      <c r="AK2316" s="147"/>
      <c r="AL2316" s="147"/>
      <c r="AM2316" s="147"/>
      <c r="AN2316" s="147"/>
      <c r="AO2316" s="147"/>
      <c r="AP2316" s="147"/>
      <c r="AQ2316" s="147"/>
      <c r="AR2316" s="147"/>
      <c r="AS2316" s="147"/>
      <c r="AT2316" s="147"/>
      <c r="AU2316" s="147"/>
      <c r="AV2316" s="147"/>
      <c r="AW2316" s="147"/>
      <c r="AX2316" s="147"/>
      <c r="AY2316" s="147"/>
      <c r="AZ2316" s="147"/>
      <c r="BA2316" s="147"/>
      <c r="BB2316" s="147"/>
      <c r="BC2316" s="147"/>
      <c r="BD2316" s="147"/>
      <c r="BE2316" s="147"/>
      <c r="BF2316" s="147"/>
      <c r="BG2316" s="147"/>
      <c r="BH2316" s="147"/>
    </row>
    <row r="2317" spans="1:60" ht="20.399999999999999" outlineLevel="1" x14ac:dyDescent="0.25">
      <c r="A2317" s="154"/>
      <c r="B2317" s="155"/>
      <c r="C2317" s="190" t="s">
        <v>1831</v>
      </c>
      <c r="D2317" s="159"/>
      <c r="E2317" s="160">
        <v>3</v>
      </c>
      <c r="F2317" s="157"/>
      <c r="G2317" s="157"/>
      <c r="H2317" s="157"/>
      <c r="I2317" s="157"/>
      <c r="J2317" s="157"/>
      <c r="K2317" s="157"/>
      <c r="L2317" s="157"/>
      <c r="M2317" s="157"/>
      <c r="N2317" s="157"/>
      <c r="O2317" s="157"/>
      <c r="P2317" s="157"/>
      <c r="Q2317" s="157"/>
      <c r="R2317" s="157"/>
      <c r="S2317" s="157"/>
      <c r="T2317" s="157"/>
      <c r="U2317" s="157"/>
      <c r="V2317" s="157"/>
      <c r="W2317" s="157"/>
      <c r="X2317" s="157"/>
      <c r="Y2317" s="147"/>
      <c r="Z2317" s="147"/>
      <c r="AA2317" s="147"/>
      <c r="AB2317" s="147"/>
      <c r="AC2317" s="147"/>
      <c r="AD2317" s="147"/>
      <c r="AE2317" s="147"/>
      <c r="AF2317" s="147"/>
      <c r="AG2317" s="147" t="s">
        <v>199</v>
      </c>
      <c r="AH2317" s="147">
        <v>0</v>
      </c>
      <c r="AI2317" s="147"/>
      <c r="AJ2317" s="147"/>
      <c r="AK2317" s="147"/>
      <c r="AL2317" s="147"/>
      <c r="AM2317" s="147"/>
      <c r="AN2317" s="147"/>
      <c r="AO2317" s="147"/>
      <c r="AP2317" s="147"/>
      <c r="AQ2317" s="147"/>
      <c r="AR2317" s="147"/>
      <c r="AS2317" s="147"/>
      <c r="AT2317" s="147"/>
      <c r="AU2317" s="147"/>
      <c r="AV2317" s="147"/>
      <c r="AW2317" s="147"/>
      <c r="AX2317" s="147"/>
      <c r="AY2317" s="147"/>
      <c r="AZ2317" s="147"/>
      <c r="BA2317" s="147"/>
      <c r="BB2317" s="147"/>
      <c r="BC2317" s="147"/>
      <c r="BD2317" s="147"/>
      <c r="BE2317" s="147"/>
      <c r="BF2317" s="147"/>
      <c r="BG2317" s="147"/>
      <c r="BH2317" s="147"/>
    </row>
    <row r="2318" spans="1:60" outlineLevel="1" x14ac:dyDescent="0.25">
      <c r="A2318" s="154"/>
      <c r="B2318" s="155"/>
      <c r="C2318" s="195" t="s">
        <v>879</v>
      </c>
      <c r="D2318" s="165"/>
      <c r="E2318" s="166">
        <v>9</v>
      </c>
      <c r="F2318" s="157"/>
      <c r="G2318" s="157"/>
      <c r="H2318" s="157"/>
      <c r="I2318" s="157"/>
      <c r="J2318" s="157"/>
      <c r="K2318" s="157"/>
      <c r="L2318" s="157"/>
      <c r="M2318" s="157"/>
      <c r="N2318" s="157"/>
      <c r="O2318" s="157"/>
      <c r="P2318" s="157"/>
      <c r="Q2318" s="157"/>
      <c r="R2318" s="157"/>
      <c r="S2318" s="157"/>
      <c r="T2318" s="157"/>
      <c r="U2318" s="157"/>
      <c r="V2318" s="157"/>
      <c r="W2318" s="157"/>
      <c r="X2318" s="157"/>
      <c r="Y2318" s="147"/>
      <c r="Z2318" s="147"/>
      <c r="AA2318" s="147"/>
      <c r="AB2318" s="147"/>
      <c r="AC2318" s="147"/>
      <c r="AD2318" s="147"/>
      <c r="AE2318" s="147"/>
      <c r="AF2318" s="147"/>
      <c r="AG2318" s="147" t="s">
        <v>199</v>
      </c>
      <c r="AH2318" s="147">
        <v>1</v>
      </c>
      <c r="AI2318" s="147"/>
      <c r="AJ2318" s="147"/>
      <c r="AK2318" s="147"/>
      <c r="AL2318" s="147"/>
      <c r="AM2318" s="147"/>
      <c r="AN2318" s="147"/>
      <c r="AO2318" s="147"/>
      <c r="AP2318" s="147"/>
      <c r="AQ2318" s="147"/>
      <c r="AR2318" s="147"/>
      <c r="AS2318" s="147"/>
      <c r="AT2318" s="147"/>
      <c r="AU2318" s="147"/>
      <c r="AV2318" s="147"/>
      <c r="AW2318" s="147"/>
      <c r="AX2318" s="147"/>
      <c r="AY2318" s="147"/>
      <c r="AZ2318" s="147"/>
      <c r="BA2318" s="147"/>
      <c r="BB2318" s="147"/>
      <c r="BC2318" s="147"/>
      <c r="BD2318" s="147"/>
      <c r="BE2318" s="147"/>
      <c r="BF2318" s="147"/>
      <c r="BG2318" s="147"/>
      <c r="BH2318" s="147"/>
    </row>
    <row r="2319" spans="1:60" outlineLevel="1" x14ac:dyDescent="0.25">
      <c r="A2319" s="174">
        <v>393</v>
      </c>
      <c r="B2319" s="175" t="s">
        <v>1832</v>
      </c>
      <c r="C2319" s="189" t="s">
        <v>1833</v>
      </c>
      <c r="D2319" s="176" t="s">
        <v>194</v>
      </c>
      <c r="E2319" s="177">
        <v>116.13775</v>
      </c>
      <c r="F2319" s="178"/>
      <c r="G2319" s="179">
        <f>ROUND(E2319*F2319,2)</f>
        <v>0</v>
      </c>
      <c r="H2319" s="158"/>
      <c r="I2319" s="157">
        <f>ROUND(E2319*H2319,2)</f>
        <v>0</v>
      </c>
      <c r="J2319" s="158"/>
      <c r="K2319" s="157">
        <f>ROUND(E2319*J2319,2)</f>
        <v>0</v>
      </c>
      <c r="L2319" s="157">
        <v>21</v>
      </c>
      <c r="M2319" s="157">
        <f>G2319*(1+L2319/100)</f>
        <v>0</v>
      </c>
      <c r="N2319" s="157">
        <v>8.8500000000000002E-3</v>
      </c>
      <c r="O2319" s="157">
        <f>ROUND(E2319*N2319,2)</f>
        <v>1.03</v>
      </c>
      <c r="P2319" s="157">
        <v>0</v>
      </c>
      <c r="Q2319" s="157">
        <f>ROUND(E2319*P2319,2)</f>
        <v>0</v>
      </c>
      <c r="R2319" s="157"/>
      <c r="S2319" s="157" t="s">
        <v>195</v>
      </c>
      <c r="T2319" s="157" t="s">
        <v>195</v>
      </c>
      <c r="U2319" s="157">
        <v>2.024</v>
      </c>
      <c r="V2319" s="157">
        <f>ROUND(E2319*U2319,2)</f>
        <v>235.06</v>
      </c>
      <c r="W2319" s="157"/>
      <c r="X2319" s="157" t="s">
        <v>196</v>
      </c>
      <c r="Y2319" s="147"/>
      <c r="Z2319" s="147"/>
      <c r="AA2319" s="147"/>
      <c r="AB2319" s="147"/>
      <c r="AC2319" s="147"/>
      <c r="AD2319" s="147"/>
      <c r="AE2319" s="147"/>
      <c r="AF2319" s="147"/>
      <c r="AG2319" s="147" t="s">
        <v>197</v>
      </c>
      <c r="AH2319" s="147"/>
      <c r="AI2319" s="147"/>
      <c r="AJ2319" s="147"/>
      <c r="AK2319" s="147"/>
      <c r="AL2319" s="147"/>
      <c r="AM2319" s="147"/>
      <c r="AN2319" s="147"/>
      <c r="AO2319" s="147"/>
      <c r="AP2319" s="147"/>
      <c r="AQ2319" s="147"/>
      <c r="AR2319" s="147"/>
      <c r="AS2319" s="147"/>
      <c r="AT2319" s="147"/>
      <c r="AU2319" s="147"/>
      <c r="AV2319" s="147"/>
      <c r="AW2319" s="147"/>
      <c r="AX2319" s="147"/>
      <c r="AY2319" s="147"/>
      <c r="AZ2319" s="147"/>
      <c r="BA2319" s="147"/>
      <c r="BB2319" s="147"/>
      <c r="BC2319" s="147"/>
      <c r="BD2319" s="147"/>
      <c r="BE2319" s="147"/>
      <c r="BF2319" s="147"/>
      <c r="BG2319" s="147"/>
      <c r="BH2319" s="147"/>
    </row>
    <row r="2320" spans="1:60" ht="20.399999999999999" outlineLevel="1" x14ac:dyDescent="0.25">
      <c r="A2320" s="154"/>
      <c r="B2320" s="155"/>
      <c r="C2320" s="190" t="s">
        <v>618</v>
      </c>
      <c r="D2320" s="159"/>
      <c r="E2320" s="160">
        <v>87.504379999999998</v>
      </c>
      <c r="F2320" s="157"/>
      <c r="G2320" s="157"/>
      <c r="H2320" s="157"/>
      <c r="I2320" s="157"/>
      <c r="J2320" s="157"/>
      <c r="K2320" s="157"/>
      <c r="L2320" s="157"/>
      <c r="M2320" s="157"/>
      <c r="N2320" s="157"/>
      <c r="O2320" s="157"/>
      <c r="P2320" s="157"/>
      <c r="Q2320" s="157"/>
      <c r="R2320" s="157"/>
      <c r="S2320" s="157"/>
      <c r="T2320" s="157"/>
      <c r="U2320" s="157"/>
      <c r="V2320" s="157"/>
      <c r="W2320" s="157"/>
      <c r="X2320" s="157"/>
      <c r="Y2320" s="147"/>
      <c r="Z2320" s="147"/>
      <c r="AA2320" s="147"/>
      <c r="AB2320" s="147"/>
      <c r="AC2320" s="147"/>
      <c r="AD2320" s="147"/>
      <c r="AE2320" s="147"/>
      <c r="AF2320" s="147"/>
      <c r="AG2320" s="147" t="s">
        <v>199</v>
      </c>
      <c r="AH2320" s="147">
        <v>0</v>
      </c>
      <c r="AI2320" s="147"/>
      <c r="AJ2320" s="147"/>
      <c r="AK2320" s="147"/>
      <c r="AL2320" s="147"/>
      <c r="AM2320" s="147"/>
      <c r="AN2320" s="147"/>
      <c r="AO2320" s="147"/>
      <c r="AP2320" s="147"/>
      <c r="AQ2320" s="147"/>
      <c r="AR2320" s="147"/>
      <c r="AS2320" s="147"/>
      <c r="AT2320" s="147"/>
      <c r="AU2320" s="147"/>
      <c r="AV2320" s="147"/>
      <c r="AW2320" s="147"/>
      <c r="AX2320" s="147"/>
      <c r="AY2320" s="147"/>
      <c r="AZ2320" s="147"/>
      <c r="BA2320" s="147"/>
      <c r="BB2320" s="147"/>
      <c r="BC2320" s="147"/>
      <c r="BD2320" s="147"/>
      <c r="BE2320" s="147"/>
      <c r="BF2320" s="147"/>
      <c r="BG2320" s="147"/>
      <c r="BH2320" s="147"/>
    </row>
    <row r="2321" spans="1:60" outlineLevel="1" x14ac:dyDescent="0.25">
      <c r="A2321" s="154"/>
      <c r="B2321" s="155"/>
      <c r="C2321" s="190" t="s">
        <v>619</v>
      </c>
      <c r="D2321" s="159"/>
      <c r="E2321" s="160">
        <v>54.347380000000001</v>
      </c>
      <c r="F2321" s="157"/>
      <c r="G2321" s="157"/>
      <c r="H2321" s="157"/>
      <c r="I2321" s="157"/>
      <c r="J2321" s="157"/>
      <c r="K2321" s="157"/>
      <c r="L2321" s="157"/>
      <c r="M2321" s="157"/>
      <c r="N2321" s="157"/>
      <c r="O2321" s="157"/>
      <c r="P2321" s="157"/>
      <c r="Q2321" s="157"/>
      <c r="R2321" s="157"/>
      <c r="S2321" s="157"/>
      <c r="T2321" s="157"/>
      <c r="U2321" s="157"/>
      <c r="V2321" s="157"/>
      <c r="W2321" s="157"/>
      <c r="X2321" s="157"/>
      <c r="Y2321" s="147"/>
      <c r="Z2321" s="147"/>
      <c r="AA2321" s="147"/>
      <c r="AB2321" s="147"/>
      <c r="AC2321" s="147"/>
      <c r="AD2321" s="147"/>
      <c r="AE2321" s="147"/>
      <c r="AF2321" s="147"/>
      <c r="AG2321" s="147" t="s">
        <v>199</v>
      </c>
      <c r="AH2321" s="147">
        <v>0</v>
      </c>
      <c r="AI2321" s="147"/>
      <c r="AJ2321" s="147"/>
      <c r="AK2321" s="147"/>
      <c r="AL2321" s="147"/>
      <c r="AM2321" s="147"/>
      <c r="AN2321" s="147"/>
      <c r="AO2321" s="147"/>
      <c r="AP2321" s="147"/>
      <c r="AQ2321" s="147"/>
      <c r="AR2321" s="147"/>
      <c r="AS2321" s="147"/>
      <c r="AT2321" s="147"/>
      <c r="AU2321" s="147"/>
      <c r="AV2321" s="147"/>
      <c r="AW2321" s="147"/>
      <c r="AX2321" s="147"/>
      <c r="AY2321" s="147"/>
      <c r="AZ2321" s="147"/>
      <c r="BA2321" s="147"/>
      <c r="BB2321" s="147"/>
      <c r="BC2321" s="147"/>
      <c r="BD2321" s="147"/>
      <c r="BE2321" s="147"/>
      <c r="BF2321" s="147"/>
      <c r="BG2321" s="147"/>
      <c r="BH2321" s="147"/>
    </row>
    <row r="2322" spans="1:60" outlineLevel="1" x14ac:dyDescent="0.25">
      <c r="A2322" s="154"/>
      <c r="B2322" s="155"/>
      <c r="C2322" s="191" t="s">
        <v>284</v>
      </c>
      <c r="D2322" s="161"/>
      <c r="E2322" s="162"/>
      <c r="F2322" s="157"/>
      <c r="G2322" s="157"/>
      <c r="H2322" s="157"/>
      <c r="I2322" s="157"/>
      <c r="J2322" s="157"/>
      <c r="K2322" s="157"/>
      <c r="L2322" s="157"/>
      <c r="M2322" s="157"/>
      <c r="N2322" s="157"/>
      <c r="O2322" s="157"/>
      <c r="P2322" s="157"/>
      <c r="Q2322" s="157"/>
      <c r="R2322" s="157"/>
      <c r="S2322" s="157"/>
      <c r="T2322" s="157"/>
      <c r="U2322" s="157"/>
      <c r="V2322" s="157"/>
      <c r="W2322" s="157"/>
      <c r="X2322" s="157"/>
      <c r="Y2322" s="147"/>
      <c r="Z2322" s="147"/>
      <c r="AA2322" s="147"/>
      <c r="AB2322" s="147"/>
      <c r="AC2322" s="147"/>
      <c r="AD2322" s="147"/>
      <c r="AE2322" s="147"/>
      <c r="AF2322" s="147"/>
      <c r="AG2322" s="147" t="s">
        <v>199</v>
      </c>
      <c r="AH2322" s="147"/>
      <c r="AI2322" s="147"/>
      <c r="AJ2322" s="147"/>
      <c r="AK2322" s="147"/>
      <c r="AL2322" s="147"/>
      <c r="AM2322" s="147"/>
      <c r="AN2322" s="147"/>
      <c r="AO2322" s="147"/>
      <c r="AP2322" s="147"/>
      <c r="AQ2322" s="147"/>
      <c r="AR2322" s="147"/>
      <c r="AS2322" s="147"/>
      <c r="AT2322" s="147"/>
      <c r="AU2322" s="147"/>
      <c r="AV2322" s="147"/>
      <c r="AW2322" s="147"/>
      <c r="AX2322" s="147"/>
      <c r="AY2322" s="147"/>
      <c r="AZ2322" s="147"/>
      <c r="BA2322" s="147"/>
      <c r="BB2322" s="147"/>
      <c r="BC2322" s="147"/>
      <c r="BD2322" s="147"/>
      <c r="BE2322" s="147"/>
      <c r="BF2322" s="147"/>
      <c r="BG2322" s="147"/>
      <c r="BH2322" s="147"/>
    </row>
    <row r="2323" spans="1:60" outlineLevel="1" x14ac:dyDescent="0.25">
      <c r="A2323" s="154"/>
      <c r="B2323" s="155"/>
      <c r="C2323" s="192" t="s">
        <v>1157</v>
      </c>
      <c r="D2323" s="161"/>
      <c r="E2323" s="162">
        <v>6.4394999999999998</v>
      </c>
      <c r="F2323" s="157"/>
      <c r="G2323" s="157"/>
      <c r="H2323" s="157"/>
      <c r="I2323" s="157"/>
      <c r="J2323" s="157"/>
      <c r="K2323" s="157"/>
      <c r="L2323" s="157"/>
      <c r="M2323" s="157"/>
      <c r="N2323" s="157"/>
      <c r="O2323" s="157"/>
      <c r="P2323" s="157"/>
      <c r="Q2323" s="157"/>
      <c r="R2323" s="157"/>
      <c r="S2323" s="157"/>
      <c r="T2323" s="157"/>
      <c r="U2323" s="157"/>
      <c r="V2323" s="157"/>
      <c r="W2323" s="157"/>
      <c r="X2323" s="157"/>
      <c r="Y2323" s="147"/>
      <c r="Z2323" s="147"/>
      <c r="AA2323" s="147"/>
      <c r="AB2323" s="147"/>
      <c r="AC2323" s="147"/>
      <c r="AD2323" s="147"/>
      <c r="AE2323" s="147"/>
      <c r="AF2323" s="147"/>
      <c r="AG2323" s="147" t="s">
        <v>199</v>
      </c>
      <c r="AH2323" s="147">
        <v>2</v>
      </c>
      <c r="AI2323" s="147"/>
      <c r="AJ2323" s="147"/>
      <c r="AK2323" s="147"/>
      <c r="AL2323" s="147"/>
      <c r="AM2323" s="147"/>
      <c r="AN2323" s="147"/>
      <c r="AO2323" s="147"/>
      <c r="AP2323" s="147"/>
      <c r="AQ2323" s="147"/>
      <c r="AR2323" s="147"/>
      <c r="AS2323" s="147"/>
      <c r="AT2323" s="147"/>
      <c r="AU2323" s="147"/>
      <c r="AV2323" s="147"/>
      <c r="AW2323" s="147"/>
      <c r="AX2323" s="147"/>
      <c r="AY2323" s="147"/>
      <c r="AZ2323" s="147"/>
      <c r="BA2323" s="147"/>
      <c r="BB2323" s="147"/>
      <c r="BC2323" s="147"/>
      <c r="BD2323" s="147"/>
      <c r="BE2323" s="147"/>
      <c r="BF2323" s="147"/>
      <c r="BG2323" s="147"/>
      <c r="BH2323" s="147"/>
    </row>
    <row r="2324" spans="1:60" ht="20.399999999999999" outlineLevel="1" x14ac:dyDescent="0.25">
      <c r="A2324" s="154"/>
      <c r="B2324" s="155"/>
      <c r="C2324" s="192" t="s">
        <v>621</v>
      </c>
      <c r="D2324" s="161"/>
      <c r="E2324" s="162">
        <v>6.4394999999999998</v>
      </c>
      <c r="F2324" s="157"/>
      <c r="G2324" s="157"/>
      <c r="H2324" s="157"/>
      <c r="I2324" s="157"/>
      <c r="J2324" s="157"/>
      <c r="K2324" s="157"/>
      <c r="L2324" s="157"/>
      <c r="M2324" s="157"/>
      <c r="N2324" s="157"/>
      <c r="O2324" s="157"/>
      <c r="P2324" s="157"/>
      <c r="Q2324" s="157"/>
      <c r="R2324" s="157"/>
      <c r="S2324" s="157"/>
      <c r="T2324" s="157"/>
      <c r="U2324" s="157"/>
      <c r="V2324" s="157"/>
      <c r="W2324" s="157"/>
      <c r="X2324" s="157"/>
      <c r="Y2324" s="147"/>
      <c r="Z2324" s="147"/>
      <c r="AA2324" s="147"/>
      <c r="AB2324" s="147"/>
      <c r="AC2324" s="147"/>
      <c r="AD2324" s="147"/>
      <c r="AE2324" s="147"/>
      <c r="AF2324" s="147"/>
      <c r="AG2324" s="147" t="s">
        <v>199</v>
      </c>
      <c r="AH2324" s="147">
        <v>2</v>
      </c>
      <c r="AI2324" s="147"/>
      <c r="AJ2324" s="147"/>
      <c r="AK2324" s="147"/>
      <c r="AL2324" s="147"/>
      <c r="AM2324" s="147"/>
      <c r="AN2324" s="147"/>
      <c r="AO2324" s="147"/>
      <c r="AP2324" s="147"/>
      <c r="AQ2324" s="147"/>
      <c r="AR2324" s="147"/>
      <c r="AS2324" s="147"/>
      <c r="AT2324" s="147"/>
      <c r="AU2324" s="147"/>
      <c r="AV2324" s="147"/>
      <c r="AW2324" s="147"/>
      <c r="AX2324" s="147"/>
      <c r="AY2324" s="147"/>
      <c r="AZ2324" s="147"/>
      <c r="BA2324" s="147"/>
      <c r="BB2324" s="147"/>
      <c r="BC2324" s="147"/>
      <c r="BD2324" s="147"/>
      <c r="BE2324" s="147"/>
      <c r="BF2324" s="147"/>
      <c r="BG2324" s="147"/>
      <c r="BH2324" s="147"/>
    </row>
    <row r="2325" spans="1:60" ht="20.399999999999999" outlineLevel="1" x14ac:dyDescent="0.25">
      <c r="A2325" s="154"/>
      <c r="B2325" s="155"/>
      <c r="C2325" s="192" t="s">
        <v>622</v>
      </c>
      <c r="D2325" s="161"/>
      <c r="E2325" s="162">
        <v>6.4394999999999998</v>
      </c>
      <c r="F2325" s="157"/>
      <c r="G2325" s="157"/>
      <c r="H2325" s="157"/>
      <c r="I2325" s="157"/>
      <c r="J2325" s="157"/>
      <c r="K2325" s="157"/>
      <c r="L2325" s="157"/>
      <c r="M2325" s="157"/>
      <c r="N2325" s="157"/>
      <c r="O2325" s="157"/>
      <c r="P2325" s="157"/>
      <c r="Q2325" s="157"/>
      <c r="R2325" s="157"/>
      <c r="S2325" s="157"/>
      <c r="T2325" s="157"/>
      <c r="U2325" s="157"/>
      <c r="V2325" s="157"/>
      <c r="W2325" s="157"/>
      <c r="X2325" s="157"/>
      <c r="Y2325" s="147"/>
      <c r="Z2325" s="147"/>
      <c r="AA2325" s="147"/>
      <c r="AB2325" s="147"/>
      <c r="AC2325" s="147"/>
      <c r="AD2325" s="147"/>
      <c r="AE2325" s="147"/>
      <c r="AF2325" s="147"/>
      <c r="AG2325" s="147" t="s">
        <v>199</v>
      </c>
      <c r="AH2325" s="147">
        <v>2</v>
      </c>
      <c r="AI2325" s="147"/>
      <c r="AJ2325" s="147"/>
      <c r="AK2325" s="147"/>
      <c r="AL2325" s="147"/>
      <c r="AM2325" s="147"/>
      <c r="AN2325" s="147"/>
      <c r="AO2325" s="147"/>
      <c r="AP2325" s="147"/>
      <c r="AQ2325" s="147"/>
      <c r="AR2325" s="147"/>
      <c r="AS2325" s="147"/>
      <c r="AT2325" s="147"/>
      <c r="AU2325" s="147"/>
      <c r="AV2325" s="147"/>
      <c r="AW2325" s="147"/>
      <c r="AX2325" s="147"/>
      <c r="AY2325" s="147"/>
      <c r="AZ2325" s="147"/>
      <c r="BA2325" s="147"/>
      <c r="BB2325" s="147"/>
      <c r="BC2325" s="147"/>
      <c r="BD2325" s="147"/>
      <c r="BE2325" s="147"/>
      <c r="BF2325" s="147"/>
      <c r="BG2325" s="147"/>
      <c r="BH2325" s="147"/>
    </row>
    <row r="2326" spans="1:60" ht="20.399999999999999" outlineLevel="1" x14ac:dyDescent="0.25">
      <c r="A2326" s="154"/>
      <c r="B2326" s="155"/>
      <c r="C2326" s="192" t="s">
        <v>623</v>
      </c>
      <c r="D2326" s="161"/>
      <c r="E2326" s="162">
        <v>6.4394999999999998</v>
      </c>
      <c r="F2326" s="157"/>
      <c r="G2326" s="157"/>
      <c r="H2326" s="157"/>
      <c r="I2326" s="157"/>
      <c r="J2326" s="157"/>
      <c r="K2326" s="157"/>
      <c r="L2326" s="157"/>
      <c r="M2326" s="157"/>
      <c r="N2326" s="157"/>
      <c r="O2326" s="157"/>
      <c r="P2326" s="157"/>
      <c r="Q2326" s="157"/>
      <c r="R2326" s="157"/>
      <c r="S2326" s="157"/>
      <c r="T2326" s="157"/>
      <c r="U2326" s="157"/>
      <c r="V2326" s="157"/>
      <c r="W2326" s="157"/>
      <c r="X2326" s="157"/>
      <c r="Y2326" s="147"/>
      <c r="Z2326" s="147"/>
      <c r="AA2326" s="147"/>
      <c r="AB2326" s="147"/>
      <c r="AC2326" s="147"/>
      <c r="AD2326" s="147"/>
      <c r="AE2326" s="147"/>
      <c r="AF2326" s="147"/>
      <c r="AG2326" s="147" t="s">
        <v>199</v>
      </c>
      <c r="AH2326" s="147">
        <v>2</v>
      </c>
      <c r="AI2326" s="147"/>
      <c r="AJ2326" s="147"/>
      <c r="AK2326" s="147"/>
      <c r="AL2326" s="147"/>
      <c r="AM2326" s="147"/>
      <c r="AN2326" s="147"/>
      <c r="AO2326" s="147"/>
      <c r="AP2326" s="147"/>
      <c r="AQ2326" s="147"/>
      <c r="AR2326" s="147"/>
      <c r="AS2326" s="147"/>
      <c r="AT2326" s="147"/>
      <c r="AU2326" s="147"/>
      <c r="AV2326" s="147"/>
      <c r="AW2326" s="147"/>
      <c r="AX2326" s="147"/>
      <c r="AY2326" s="147"/>
      <c r="AZ2326" s="147"/>
      <c r="BA2326" s="147"/>
      <c r="BB2326" s="147"/>
      <c r="BC2326" s="147"/>
      <c r="BD2326" s="147"/>
      <c r="BE2326" s="147"/>
      <c r="BF2326" s="147"/>
      <c r="BG2326" s="147"/>
      <c r="BH2326" s="147"/>
    </row>
    <row r="2327" spans="1:60" outlineLevel="1" x14ac:dyDescent="0.25">
      <c r="A2327" s="154"/>
      <c r="B2327" s="155"/>
      <c r="C2327" s="192" t="s">
        <v>624</v>
      </c>
      <c r="D2327" s="161"/>
      <c r="E2327" s="162">
        <v>5.7</v>
      </c>
      <c r="F2327" s="157"/>
      <c r="G2327" s="157"/>
      <c r="H2327" s="157"/>
      <c r="I2327" s="157"/>
      <c r="J2327" s="157"/>
      <c r="K2327" s="157"/>
      <c r="L2327" s="157"/>
      <c r="M2327" s="157"/>
      <c r="N2327" s="157"/>
      <c r="O2327" s="157"/>
      <c r="P2327" s="157"/>
      <c r="Q2327" s="157"/>
      <c r="R2327" s="157"/>
      <c r="S2327" s="157"/>
      <c r="T2327" s="157"/>
      <c r="U2327" s="157"/>
      <c r="V2327" s="157"/>
      <c r="W2327" s="157"/>
      <c r="X2327" s="157"/>
      <c r="Y2327" s="147"/>
      <c r="Z2327" s="147"/>
      <c r="AA2327" s="147"/>
      <c r="AB2327" s="147"/>
      <c r="AC2327" s="147"/>
      <c r="AD2327" s="147"/>
      <c r="AE2327" s="147"/>
      <c r="AF2327" s="147"/>
      <c r="AG2327" s="147" t="s">
        <v>199</v>
      </c>
      <c r="AH2327" s="147">
        <v>2</v>
      </c>
      <c r="AI2327" s="147"/>
      <c r="AJ2327" s="147"/>
      <c r="AK2327" s="147"/>
      <c r="AL2327" s="147"/>
      <c r="AM2327" s="147"/>
      <c r="AN2327" s="147"/>
      <c r="AO2327" s="147"/>
      <c r="AP2327" s="147"/>
      <c r="AQ2327" s="147"/>
      <c r="AR2327" s="147"/>
      <c r="AS2327" s="147"/>
      <c r="AT2327" s="147"/>
      <c r="AU2327" s="147"/>
      <c r="AV2327" s="147"/>
      <c r="AW2327" s="147"/>
      <c r="AX2327" s="147"/>
      <c r="AY2327" s="147"/>
      <c r="AZ2327" s="147"/>
      <c r="BA2327" s="147"/>
      <c r="BB2327" s="147"/>
      <c r="BC2327" s="147"/>
      <c r="BD2327" s="147"/>
      <c r="BE2327" s="147"/>
      <c r="BF2327" s="147"/>
      <c r="BG2327" s="147"/>
      <c r="BH2327" s="147"/>
    </row>
    <row r="2328" spans="1:60" outlineLevel="1" x14ac:dyDescent="0.25">
      <c r="A2328" s="154"/>
      <c r="B2328" s="155"/>
      <c r="C2328" s="192" t="s">
        <v>625</v>
      </c>
      <c r="D2328" s="161"/>
      <c r="E2328" s="162">
        <v>2</v>
      </c>
      <c r="F2328" s="157"/>
      <c r="G2328" s="157"/>
      <c r="H2328" s="157"/>
      <c r="I2328" s="157"/>
      <c r="J2328" s="157"/>
      <c r="K2328" s="157"/>
      <c r="L2328" s="157"/>
      <c r="M2328" s="157"/>
      <c r="N2328" s="157"/>
      <c r="O2328" s="157"/>
      <c r="P2328" s="157"/>
      <c r="Q2328" s="157"/>
      <c r="R2328" s="157"/>
      <c r="S2328" s="157"/>
      <c r="T2328" s="157"/>
      <c r="U2328" s="157"/>
      <c r="V2328" s="157"/>
      <c r="W2328" s="157"/>
      <c r="X2328" s="157"/>
      <c r="Y2328" s="147"/>
      <c r="Z2328" s="147"/>
      <c r="AA2328" s="147"/>
      <c r="AB2328" s="147"/>
      <c r="AC2328" s="147"/>
      <c r="AD2328" s="147"/>
      <c r="AE2328" s="147"/>
      <c r="AF2328" s="147"/>
      <c r="AG2328" s="147" t="s">
        <v>199</v>
      </c>
      <c r="AH2328" s="147">
        <v>2</v>
      </c>
      <c r="AI2328" s="147"/>
      <c r="AJ2328" s="147"/>
      <c r="AK2328" s="147"/>
      <c r="AL2328" s="147"/>
      <c r="AM2328" s="147"/>
      <c r="AN2328" s="147"/>
      <c r="AO2328" s="147"/>
      <c r="AP2328" s="147"/>
      <c r="AQ2328" s="147"/>
      <c r="AR2328" s="147"/>
      <c r="AS2328" s="147"/>
      <c r="AT2328" s="147"/>
      <c r="AU2328" s="147"/>
      <c r="AV2328" s="147"/>
      <c r="AW2328" s="147"/>
      <c r="AX2328" s="147"/>
      <c r="AY2328" s="147"/>
      <c r="AZ2328" s="147"/>
      <c r="BA2328" s="147"/>
      <c r="BB2328" s="147"/>
      <c r="BC2328" s="147"/>
      <c r="BD2328" s="147"/>
      <c r="BE2328" s="147"/>
      <c r="BF2328" s="147"/>
      <c r="BG2328" s="147"/>
      <c r="BH2328" s="147"/>
    </row>
    <row r="2329" spans="1:60" outlineLevel="1" x14ac:dyDescent="0.25">
      <c r="A2329" s="154"/>
      <c r="B2329" s="155"/>
      <c r="C2329" s="192" t="s">
        <v>626</v>
      </c>
      <c r="D2329" s="161"/>
      <c r="E2329" s="162">
        <v>0.96</v>
      </c>
      <c r="F2329" s="157"/>
      <c r="G2329" s="157"/>
      <c r="H2329" s="157"/>
      <c r="I2329" s="157"/>
      <c r="J2329" s="157"/>
      <c r="K2329" s="157"/>
      <c r="L2329" s="157"/>
      <c r="M2329" s="157"/>
      <c r="N2329" s="157"/>
      <c r="O2329" s="157"/>
      <c r="P2329" s="157"/>
      <c r="Q2329" s="157"/>
      <c r="R2329" s="157"/>
      <c r="S2329" s="157"/>
      <c r="T2329" s="157"/>
      <c r="U2329" s="157"/>
      <c r="V2329" s="157"/>
      <c r="W2329" s="157"/>
      <c r="X2329" s="157"/>
      <c r="Y2329" s="147"/>
      <c r="Z2329" s="147"/>
      <c r="AA2329" s="147"/>
      <c r="AB2329" s="147"/>
      <c r="AC2329" s="147"/>
      <c r="AD2329" s="147"/>
      <c r="AE2329" s="147"/>
      <c r="AF2329" s="147"/>
      <c r="AG2329" s="147" t="s">
        <v>199</v>
      </c>
      <c r="AH2329" s="147">
        <v>2</v>
      </c>
      <c r="AI2329" s="147"/>
      <c r="AJ2329" s="147"/>
      <c r="AK2329" s="147"/>
      <c r="AL2329" s="147"/>
      <c r="AM2329" s="147"/>
      <c r="AN2329" s="147"/>
      <c r="AO2329" s="147"/>
      <c r="AP2329" s="147"/>
      <c r="AQ2329" s="147"/>
      <c r="AR2329" s="147"/>
      <c r="AS2329" s="147"/>
      <c r="AT2329" s="147"/>
      <c r="AU2329" s="147"/>
      <c r="AV2329" s="147"/>
      <c r="AW2329" s="147"/>
      <c r="AX2329" s="147"/>
      <c r="AY2329" s="147"/>
      <c r="AZ2329" s="147"/>
      <c r="BA2329" s="147"/>
      <c r="BB2329" s="147"/>
      <c r="BC2329" s="147"/>
      <c r="BD2329" s="147"/>
      <c r="BE2329" s="147"/>
      <c r="BF2329" s="147"/>
      <c r="BG2329" s="147"/>
      <c r="BH2329" s="147"/>
    </row>
    <row r="2330" spans="1:60" outlineLevel="1" x14ac:dyDescent="0.25">
      <c r="A2330" s="154"/>
      <c r="B2330" s="155"/>
      <c r="C2330" s="192" t="s">
        <v>627</v>
      </c>
      <c r="D2330" s="161"/>
      <c r="E2330" s="162">
        <v>0.96</v>
      </c>
      <c r="F2330" s="157"/>
      <c r="G2330" s="157"/>
      <c r="H2330" s="157"/>
      <c r="I2330" s="157"/>
      <c r="J2330" s="157"/>
      <c r="K2330" s="157"/>
      <c r="L2330" s="157"/>
      <c r="M2330" s="157"/>
      <c r="N2330" s="157"/>
      <c r="O2330" s="157"/>
      <c r="P2330" s="157"/>
      <c r="Q2330" s="157"/>
      <c r="R2330" s="157"/>
      <c r="S2330" s="157"/>
      <c r="T2330" s="157"/>
      <c r="U2330" s="157"/>
      <c r="V2330" s="157"/>
      <c r="W2330" s="157"/>
      <c r="X2330" s="157"/>
      <c r="Y2330" s="147"/>
      <c r="Z2330" s="147"/>
      <c r="AA2330" s="147"/>
      <c r="AB2330" s="147"/>
      <c r="AC2330" s="147"/>
      <c r="AD2330" s="147"/>
      <c r="AE2330" s="147"/>
      <c r="AF2330" s="147"/>
      <c r="AG2330" s="147" t="s">
        <v>199</v>
      </c>
      <c r="AH2330" s="147">
        <v>2</v>
      </c>
      <c r="AI2330" s="147"/>
      <c r="AJ2330" s="147"/>
      <c r="AK2330" s="147"/>
      <c r="AL2330" s="147"/>
      <c r="AM2330" s="147"/>
      <c r="AN2330" s="147"/>
      <c r="AO2330" s="147"/>
      <c r="AP2330" s="147"/>
      <c r="AQ2330" s="147"/>
      <c r="AR2330" s="147"/>
      <c r="AS2330" s="147"/>
      <c r="AT2330" s="147"/>
      <c r="AU2330" s="147"/>
      <c r="AV2330" s="147"/>
      <c r="AW2330" s="147"/>
      <c r="AX2330" s="147"/>
      <c r="AY2330" s="147"/>
      <c r="AZ2330" s="147"/>
      <c r="BA2330" s="147"/>
      <c r="BB2330" s="147"/>
      <c r="BC2330" s="147"/>
      <c r="BD2330" s="147"/>
      <c r="BE2330" s="147"/>
      <c r="BF2330" s="147"/>
      <c r="BG2330" s="147"/>
      <c r="BH2330" s="147"/>
    </row>
    <row r="2331" spans="1:60" outlineLevel="1" x14ac:dyDescent="0.25">
      <c r="A2331" s="154"/>
      <c r="B2331" s="155"/>
      <c r="C2331" s="192" t="s">
        <v>628</v>
      </c>
      <c r="D2331" s="161"/>
      <c r="E2331" s="162">
        <v>0.96</v>
      </c>
      <c r="F2331" s="157"/>
      <c r="G2331" s="157"/>
      <c r="H2331" s="157"/>
      <c r="I2331" s="157"/>
      <c r="J2331" s="157"/>
      <c r="K2331" s="157"/>
      <c r="L2331" s="157"/>
      <c r="M2331" s="157"/>
      <c r="N2331" s="157"/>
      <c r="O2331" s="157"/>
      <c r="P2331" s="157"/>
      <c r="Q2331" s="157"/>
      <c r="R2331" s="157"/>
      <c r="S2331" s="157"/>
      <c r="T2331" s="157"/>
      <c r="U2331" s="157"/>
      <c r="V2331" s="157"/>
      <c r="W2331" s="157"/>
      <c r="X2331" s="157"/>
      <c r="Y2331" s="147"/>
      <c r="Z2331" s="147"/>
      <c r="AA2331" s="147"/>
      <c r="AB2331" s="147"/>
      <c r="AC2331" s="147"/>
      <c r="AD2331" s="147"/>
      <c r="AE2331" s="147"/>
      <c r="AF2331" s="147"/>
      <c r="AG2331" s="147" t="s">
        <v>199</v>
      </c>
      <c r="AH2331" s="147">
        <v>2</v>
      </c>
      <c r="AI2331" s="147"/>
      <c r="AJ2331" s="147"/>
      <c r="AK2331" s="147"/>
      <c r="AL2331" s="147"/>
      <c r="AM2331" s="147"/>
      <c r="AN2331" s="147"/>
      <c r="AO2331" s="147"/>
      <c r="AP2331" s="147"/>
      <c r="AQ2331" s="147"/>
      <c r="AR2331" s="147"/>
      <c r="AS2331" s="147"/>
      <c r="AT2331" s="147"/>
      <c r="AU2331" s="147"/>
      <c r="AV2331" s="147"/>
      <c r="AW2331" s="147"/>
      <c r="AX2331" s="147"/>
      <c r="AY2331" s="147"/>
      <c r="AZ2331" s="147"/>
      <c r="BA2331" s="147"/>
      <c r="BB2331" s="147"/>
      <c r="BC2331" s="147"/>
      <c r="BD2331" s="147"/>
      <c r="BE2331" s="147"/>
      <c r="BF2331" s="147"/>
      <c r="BG2331" s="147"/>
      <c r="BH2331" s="147"/>
    </row>
    <row r="2332" spans="1:60" outlineLevel="1" x14ac:dyDescent="0.25">
      <c r="A2332" s="154"/>
      <c r="B2332" s="155"/>
      <c r="C2332" s="192" t="s">
        <v>629</v>
      </c>
      <c r="D2332" s="161"/>
      <c r="E2332" s="162">
        <v>0.96</v>
      </c>
      <c r="F2332" s="157"/>
      <c r="G2332" s="157"/>
      <c r="H2332" s="157"/>
      <c r="I2332" s="157"/>
      <c r="J2332" s="157"/>
      <c r="K2332" s="157"/>
      <c r="L2332" s="157"/>
      <c r="M2332" s="157"/>
      <c r="N2332" s="157"/>
      <c r="O2332" s="157"/>
      <c r="P2332" s="157"/>
      <c r="Q2332" s="157"/>
      <c r="R2332" s="157"/>
      <c r="S2332" s="157"/>
      <c r="T2332" s="157"/>
      <c r="U2332" s="157"/>
      <c r="V2332" s="157"/>
      <c r="W2332" s="157"/>
      <c r="X2332" s="157"/>
      <c r="Y2332" s="147"/>
      <c r="Z2332" s="147"/>
      <c r="AA2332" s="147"/>
      <c r="AB2332" s="147"/>
      <c r="AC2332" s="147"/>
      <c r="AD2332" s="147"/>
      <c r="AE2332" s="147"/>
      <c r="AF2332" s="147"/>
      <c r="AG2332" s="147" t="s">
        <v>199</v>
      </c>
      <c r="AH2332" s="147">
        <v>2</v>
      </c>
      <c r="AI2332" s="147"/>
      <c r="AJ2332" s="147"/>
      <c r="AK2332" s="147"/>
      <c r="AL2332" s="147"/>
      <c r="AM2332" s="147"/>
      <c r="AN2332" s="147"/>
      <c r="AO2332" s="147"/>
      <c r="AP2332" s="147"/>
      <c r="AQ2332" s="147"/>
      <c r="AR2332" s="147"/>
      <c r="AS2332" s="147"/>
      <c r="AT2332" s="147"/>
      <c r="AU2332" s="147"/>
      <c r="AV2332" s="147"/>
      <c r="AW2332" s="147"/>
      <c r="AX2332" s="147"/>
      <c r="AY2332" s="147"/>
      <c r="AZ2332" s="147"/>
      <c r="BA2332" s="147"/>
      <c r="BB2332" s="147"/>
      <c r="BC2332" s="147"/>
      <c r="BD2332" s="147"/>
      <c r="BE2332" s="147"/>
      <c r="BF2332" s="147"/>
      <c r="BG2332" s="147"/>
      <c r="BH2332" s="147"/>
    </row>
    <row r="2333" spans="1:60" outlineLevel="1" x14ac:dyDescent="0.25">
      <c r="A2333" s="154"/>
      <c r="B2333" s="155"/>
      <c r="C2333" s="193" t="s">
        <v>293</v>
      </c>
      <c r="D2333" s="163"/>
      <c r="E2333" s="164">
        <v>37.298000000000002</v>
      </c>
      <c r="F2333" s="157"/>
      <c r="G2333" s="157"/>
      <c r="H2333" s="157"/>
      <c r="I2333" s="157"/>
      <c r="J2333" s="157"/>
      <c r="K2333" s="157"/>
      <c r="L2333" s="157"/>
      <c r="M2333" s="157"/>
      <c r="N2333" s="157"/>
      <c r="O2333" s="157"/>
      <c r="P2333" s="157"/>
      <c r="Q2333" s="157"/>
      <c r="R2333" s="157"/>
      <c r="S2333" s="157"/>
      <c r="T2333" s="157"/>
      <c r="U2333" s="157"/>
      <c r="V2333" s="157"/>
      <c r="W2333" s="157"/>
      <c r="X2333" s="157"/>
      <c r="Y2333" s="147"/>
      <c r="Z2333" s="147"/>
      <c r="AA2333" s="147"/>
      <c r="AB2333" s="147"/>
      <c r="AC2333" s="147"/>
      <c r="AD2333" s="147"/>
      <c r="AE2333" s="147"/>
      <c r="AF2333" s="147"/>
      <c r="AG2333" s="147" t="s">
        <v>199</v>
      </c>
      <c r="AH2333" s="147">
        <v>3</v>
      </c>
      <c r="AI2333" s="147"/>
      <c r="AJ2333" s="147"/>
      <c r="AK2333" s="147"/>
      <c r="AL2333" s="147"/>
      <c r="AM2333" s="147"/>
      <c r="AN2333" s="147"/>
      <c r="AO2333" s="147"/>
      <c r="AP2333" s="147"/>
      <c r="AQ2333" s="147"/>
      <c r="AR2333" s="147"/>
      <c r="AS2333" s="147"/>
      <c r="AT2333" s="147"/>
      <c r="AU2333" s="147"/>
      <c r="AV2333" s="147"/>
      <c r="AW2333" s="147"/>
      <c r="AX2333" s="147"/>
      <c r="AY2333" s="147"/>
      <c r="AZ2333" s="147"/>
      <c r="BA2333" s="147"/>
      <c r="BB2333" s="147"/>
      <c r="BC2333" s="147"/>
      <c r="BD2333" s="147"/>
      <c r="BE2333" s="147"/>
      <c r="BF2333" s="147"/>
      <c r="BG2333" s="147"/>
      <c r="BH2333" s="147"/>
    </row>
    <row r="2334" spans="1:60" outlineLevel="1" x14ac:dyDescent="0.25">
      <c r="A2334" s="154"/>
      <c r="B2334" s="155"/>
      <c r="C2334" s="191" t="s">
        <v>294</v>
      </c>
      <c r="D2334" s="161"/>
      <c r="E2334" s="162"/>
      <c r="F2334" s="157"/>
      <c r="G2334" s="157"/>
      <c r="H2334" s="157"/>
      <c r="I2334" s="157"/>
      <c r="J2334" s="157"/>
      <c r="K2334" s="157"/>
      <c r="L2334" s="157"/>
      <c r="M2334" s="157"/>
      <c r="N2334" s="157"/>
      <c r="O2334" s="157"/>
      <c r="P2334" s="157"/>
      <c r="Q2334" s="157"/>
      <c r="R2334" s="157"/>
      <c r="S2334" s="157"/>
      <c r="T2334" s="157"/>
      <c r="U2334" s="157"/>
      <c r="V2334" s="157"/>
      <c r="W2334" s="157"/>
      <c r="X2334" s="157"/>
      <c r="Y2334" s="147"/>
      <c r="Z2334" s="147"/>
      <c r="AA2334" s="147"/>
      <c r="AB2334" s="147"/>
      <c r="AC2334" s="147"/>
      <c r="AD2334" s="147"/>
      <c r="AE2334" s="147"/>
      <c r="AF2334" s="147"/>
      <c r="AG2334" s="147" t="s">
        <v>199</v>
      </c>
      <c r="AH2334" s="147"/>
      <c r="AI2334" s="147"/>
      <c r="AJ2334" s="147"/>
      <c r="AK2334" s="147"/>
      <c r="AL2334" s="147"/>
      <c r="AM2334" s="147"/>
      <c r="AN2334" s="147"/>
      <c r="AO2334" s="147"/>
      <c r="AP2334" s="147"/>
      <c r="AQ2334" s="147"/>
      <c r="AR2334" s="147"/>
      <c r="AS2334" s="147"/>
      <c r="AT2334" s="147"/>
      <c r="AU2334" s="147"/>
      <c r="AV2334" s="147"/>
      <c r="AW2334" s="147"/>
      <c r="AX2334" s="147"/>
      <c r="AY2334" s="147"/>
      <c r="AZ2334" s="147"/>
      <c r="BA2334" s="147"/>
      <c r="BB2334" s="147"/>
      <c r="BC2334" s="147"/>
      <c r="BD2334" s="147"/>
      <c r="BE2334" s="147"/>
      <c r="BF2334" s="147"/>
      <c r="BG2334" s="147"/>
      <c r="BH2334" s="147"/>
    </row>
    <row r="2335" spans="1:60" outlineLevel="1" x14ac:dyDescent="0.25">
      <c r="A2335" s="154"/>
      <c r="B2335" s="155"/>
      <c r="C2335" s="190" t="s">
        <v>630</v>
      </c>
      <c r="D2335" s="159"/>
      <c r="E2335" s="160">
        <v>-37.298000000000002</v>
      </c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7"/>
      <c r="U2335" s="157"/>
      <c r="V2335" s="157"/>
      <c r="W2335" s="157"/>
      <c r="X2335" s="157"/>
      <c r="Y2335" s="147"/>
      <c r="Z2335" s="147"/>
      <c r="AA2335" s="147"/>
      <c r="AB2335" s="147"/>
      <c r="AC2335" s="147"/>
      <c r="AD2335" s="147"/>
      <c r="AE2335" s="147"/>
      <c r="AF2335" s="147"/>
      <c r="AG2335" s="147" t="s">
        <v>199</v>
      </c>
      <c r="AH2335" s="147">
        <v>0</v>
      </c>
      <c r="AI2335" s="147"/>
      <c r="AJ2335" s="147"/>
      <c r="AK2335" s="147"/>
      <c r="AL2335" s="147"/>
      <c r="AM2335" s="147"/>
      <c r="AN2335" s="147"/>
      <c r="AO2335" s="147"/>
      <c r="AP2335" s="147"/>
      <c r="AQ2335" s="147"/>
      <c r="AR2335" s="147"/>
      <c r="AS2335" s="147"/>
      <c r="AT2335" s="147"/>
      <c r="AU2335" s="147"/>
      <c r="AV2335" s="147"/>
      <c r="AW2335" s="147"/>
      <c r="AX2335" s="147"/>
      <c r="AY2335" s="147"/>
      <c r="AZ2335" s="147"/>
      <c r="BA2335" s="147"/>
      <c r="BB2335" s="147"/>
      <c r="BC2335" s="147"/>
      <c r="BD2335" s="147"/>
      <c r="BE2335" s="147"/>
      <c r="BF2335" s="147"/>
      <c r="BG2335" s="147"/>
      <c r="BH2335" s="147"/>
    </row>
    <row r="2336" spans="1:60" outlineLevel="1" x14ac:dyDescent="0.25">
      <c r="A2336" s="154"/>
      <c r="B2336" s="155"/>
      <c r="C2336" s="191" t="s">
        <v>284</v>
      </c>
      <c r="D2336" s="161"/>
      <c r="E2336" s="162"/>
      <c r="F2336" s="157"/>
      <c r="G2336" s="157"/>
      <c r="H2336" s="157"/>
      <c r="I2336" s="157"/>
      <c r="J2336" s="157"/>
      <c r="K2336" s="157"/>
      <c r="L2336" s="157"/>
      <c r="M2336" s="157"/>
      <c r="N2336" s="157"/>
      <c r="O2336" s="157"/>
      <c r="P2336" s="157"/>
      <c r="Q2336" s="157"/>
      <c r="R2336" s="157"/>
      <c r="S2336" s="157"/>
      <c r="T2336" s="157"/>
      <c r="U2336" s="157"/>
      <c r="V2336" s="157"/>
      <c r="W2336" s="157"/>
      <c r="X2336" s="157"/>
      <c r="Y2336" s="147"/>
      <c r="Z2336" s="147"/>
      <c r="AA2336" s="147"/>
      <c r="AB2336" s="147"/>
      <c r="AC2336" s="147"/>
      <c r="AD2336" s="147"/>
      <c r="AE2336" s="147"/>
      <c r="AF2336" s="147"/>
      <c r="AG2336" s="147" t="s">
        <v>199</v>
      </c>
      <c r="AH2336" s="147"/>
      <c r="AI2336" s="147"/>
      <c r="AJ2336" s="147"/>
      <c r="AK2336" s="147"/>
      <c r="AL2336" s="147"/>
      <c r="AM2336" s="147"/>
      <c r="AN2336" s="147"/>
      <c r="AO2336" s="147"/>
      <c r="AP2336" s="147"/>
      <c r="AQ2336" s="147"/>
      <c r="AR2336" s="147"/>
      <c r="AS2336" s="147"/>
      <c r="AT2336" s="147"/>
      <c r="AU2336" s="147"/>
      <c r="AV2336" s="147"/>
      <c r="AW2336" s="147"/>
      <c r="AX2336" s="147"/>
      <c r="AY2336" s="147"/>
      <c r="AZ2336" s="147"/>
      <c r="BA2336" s="147"/>
      <c r="BB2336" s="147"/>
      <c r="BC2336" s="147"/>
      <c r="BD2336" s="147"/>
      <c r="BE2336" s="147"/>
      <c r="BF2336" s="147"/>
      <c r="BG2336" s="147"/>
      <c r="BH2336" s="147"/>
    </row>
    <row r="2337" spans="1:60" outlineLevel="1" x14ac:dyDescent="0.25">
      <c r="A2337" s="154"/>
      <c r="B2337" s="155"/>
      <c r="C2337" s="192" t="s">
        <v>1149</v>
      </c>
      <c r="D2337" s="161"/>
      <c r="E2337" s="162">
        <v>7.73</v>
      </c>
      <c r="F2337" s="157"/>
      <c r="G2337" s="157"/>
      <c r="H2337" s="157"/>
      <c r="I2337" s="157"/>
      <c r="J2337" s="157"/>
      <c r="K2337" s="157"/>
      <c r="L2337" s="157"/>
      <c r="M2337" s="157"/>
      <c r="N2337" s="157"/>
      <c r="O2337" s="157"/>
      <c r="P2337" s="157"/>
      <c r="Q2337" s="157"/>
      <c r="R2337" s="157"/>
      <c r="S2337" s="157"/>
      <c r="T2337" s="157"/>
      <c r="U2337" s="157"/>
      <c r="V2337" s="157"/>
      <c r="W2337" s="157"/>
      <c r="X2337" s="157"/>
      <c r="Y2337" s="147"/>
      <c r="Z2337" s="147"/>
      <c r="AA2337" s="147"/>
      <c r="AB2337" s="147"/>
      <c r="AC2337" s="147"/>
      <c r="AD2337" s="147"/>
      <c r="AE2337" s="147"/>
      <c r="AF2337" s="147"/>
      <c r="AG2337" s="147" t="s">
        <v>199</v>
      </c>
      <c r="AH2337" s="147">
        <v>2</v>
      </c>
      <c r="AI2337" s="147"/>
      <c r="AJ2337" s="147"/>
      <c r="AK2337" s="147"/>
      <c r="AL2337" s="147"/>
      <c r="AM2337" s="147"/>
      <c r="AN2337" s="147"/>
      <c r="AO2337" s="147"/>
      <c r="AP2337" s="147"/>
      <c r="AQ2337" s="147"/>
      <c r="AR2337" s="147"/>
      <c r="AS2337" s="147"/>
      <c r="AT2337" s="147"/>
      <c r="AU2337" s="147"/>
      <c r="AV2337" s="147"/>
      <c r="AW2337" s="147"/>
      <c r="AX2337" s="147"/>
      <c r="AY2337" s="147"/>
      <c r="AZ2337" s="147"/>
      <c r="BA2337" s="147"/>
      <c r="BB2337" s="147"/>
      <c r="BC2337" s="147"/>
      <c r="BD2337" s="147"/>
      <c r="BE2337" s="147"/>
      <c r="BF2337" s="147"/>
      <c r="BG2337" s="147"/>
      <c r="BH2337" s="147"/>
    </row>
    <row r="2338" spans="1:60" ht="20.399999999999999" outlineLevel="1" x14ac:dyDescent="0.25">
      <c r="A2338" s="154"/>
      <c r="B2338" s="155"/>
      <c r="C2338" s="192" t="s">
        <v>418</v>
      </c>
      <c r="D2338" s="161"/>
      <c r="E2338" s="162">
        <v>7.73</v>
      </c>
      <c r="F2338" s="157"/>
      <c r="G2338" s="157"/>
      <c r="H2338" s="157"/>
      <c r="I2338" s="157"/>
      <c r="J2338" s="157"/>
      <c r="K2338" s="157"/>
      <c r="L2338" s="157"/>
      <c r="M2338" s="157"/>
      <c r="N2338" s="157"/>
      <c r="O2338" s="157"/>
      <c r="P2338" s="157"/>
      <c r="Q2338" s="157"/>
      <c r="R2338" s="157"/>
      <c r="S2338" s="157"/>
      <c r="T2338" s="157"/>
      <c r="U2338" s="157"/>
      <c r="V2338" s="157"/>
      <c r="W2338" s="157"/>
      <c r="X2338" s="157"/>
      <c r="Y2338" s="147"/>
      <c r="Z2338" s="147"/>
      <c r="AA2338" s="147"/>
      <c r="AB2338" s="147"/>
      <c r="AC2338" s="147"/>
      <c r="AD2338" s="147"/>
      <c r="AE2338" s="147"/>
      <c r="AF2338" s="147"/>
      <c r="AG2338" s="147" t="s">
        <v>199</v>
      </c>
      <c r="AH2338" s="147">
        <v>2</v>
      </c>
      <c r="AI2338" s="147"/>
      <c r="AJ2338" s="147"/>
      <c r="AK2338" s="147"/>
      <c r="AL2338" s="147"/>
      <c r="AM2338" s="147"/>
      <c r="AN2338" s="147"/>
      <c r="AO2338" s="147"/>
      <c r="AP2338" s="147"/>
      <c r="AQ2338" s="147"/>
      <c r="AR2338" s="147"/>
      <c r="AS2338" s="147"/>
      <c r="AT2338" s="147"/>
      <c r="AU2338" s="147"/>
      <c r="AV2338" s="147"/>
      <c r="AW2338" s="147"/>
      <c r="AX2338" s="147"/>
      <c r="AY2338" s="147"/>
      <c r="AZ2338" s="147"/>
      <c r="BA2338" s="147"/>
      <c r="BB2338" s="147"/>
      <c r="BC2338" s="147"/>
      <c r="BD2338" s="147"/>
      <c r="BE2338" s="147"/>
      <c r="BF2338" s="147"/>
      <c r="BG2338" s="147"/>
      <c r="BH2338" s="147"/>
    </row>
    <row r="2339" spans="1:60" ht="20.399999999999999" outlineLevel="1" x14ac:dyDescent="0.25">
      <c r="A2339" s="154"/>
      <c r="B2339" s="155"/>
      <c r="C2339" s="192" t="s">
        <v>419</v>
      </c>
      <c r="D2339" s="161"/>
      <c r="E2339" s="162">
        <v>7.73</v>
      </c>
      <c r="F2339" s="157"/>
      <c r="G2339" s="157"/>
      <c r="H2339" s="157"/>
      <c r="I2339" s="157"/>
      <c r="J2339" s="157"/>
      <c r="K2339" s="157"/>
      <c r="L2339" s="157"/>
      <c r="M2339" s="157"/>
      <c r="N2339" s="157"/>
      <c r="O2339" s="157"/>
      <c r="P2339" s="157"/>
      <c r="Q2339" s="157"/>
      <c r="R2339" s="157"/>
      <c r="S2339" s="157"/>
      <c r="T2339" s="157"/>
      <c r="U2339" s="157"/>
      <c r="V2339" s="157"/>
      <c r="W2339" s="157"/>
      <c r="X2339" s="157"/>
      <c r="Y2339" s="147"/>
      <c r="Z2339" s="147"/>
      <c r="AA2339" s="147"/>
      <c r="AB2339" s="147"/>
      <c r="AC2339" s="147"/>
      <c r="AD2339" s="147"/>
      <c r="AE2339" s="147"/>
      <c r="AF2339" s="147"/>
      <c r="AG2339" s="147" t="s">
        <v>199</v>
      </c>
      <c r="AH2339" s="147">
        <v>2</v>
      </c>
      <c r="AI2339" s="147"/>
      <c r="AJ2339" s="147"/>
      <c r="AK2339" s="147"/>
      <c r="AL2339" s="147"/>
      <c r="AM2339" s="147"/>
      <c r="AN2339" s="147"/>
      <c r="AO2339" s="147"/>
      <c r="AP2339" s="147"/>
      <c r="AQ2339" s="147"/>
      <c r="AR2339" s="147"/>
      <c r="AS2339" s="147"/>
      <c r="AT2339" s="147"/>
      <c r="AU2339" s="147"/>
      <c r="AV2339" s="147"/>
      <c r="AW2339" s="147"/>
      <c r="AX2339" s="147"/>
      <c r="AY2339" s="147"/>
      <c r="AZ2339" s="147"/>
      <c r="BA2339" s="147"/>
      <c r="BB2339" s="147"/>
      <c r="BC2339" s="147"/>
      <c r="BD2339" s="147"/>
      <c r="BE2339" s="147"/>
      <c r="BF2339" s="147"/>
      <c r="BG2339" s="147"/>
      <c r="BH2339" s="147"/>
    </row>
    <row r="2340" spans="1:60" ht="20.399999999999999" outlineLevel="1" x14ac:dyDescent="0.25">
      <c r="A2340" s="154"/>
      <c r="B2340" s="155"/>
      <c r="C2340" s="192" t="s">
        <v>420</v>
      </c>
      <c r="D2340" s="161"/>
      <c r="E2340" s="162">
        <v>7.73</v>
      </c>
      <c r="F2340" s="157"/>
      <c r="G2340" s="157"/>
      <c r="H2340" s="157"/>
      <c r="I2340" s="157"/>
      <c r="J2340" s="157"/>
      <c r="K2340" s="157"/>
      <c r="L2340" s="157"/>
      <c r="M2340" s="157"/>
      <c r="N2340" s="157"/>
      <c r="O2340" s="157"/>
      <c r="P2340" s="157"/>
      <c r="Q2340" s="157"/>
      <c r="R2340" s="157"/>
      <c r="S2340" s="157"/>
      <c r="T2340" s="157"/>
      <c r="U2340" s="157"/>
      <c r="V2340" s="157"/>
      <c r="W2340" s="157"/>
      <c r="X2340" s="157"/>
      <c r="Y2340" s="147"/>
      <c r="Z2340" s="147"/>
      <c r="AA2340" s="147"/>
      <c r="AB2340" s="147"/>
      <c r="AC2340" s="147"/>
      <c r="AD2340" s="147"/>
      <c r="AE2340" s="147"/>
      <c r="AF2340" s="147"/>
      <c r="AG2340" s="147" t="s">
        <v>199</v>
      </c>
      <c r="AH2340" s="147">
        <v>2</v>
      </c>
      <c r="AI2340" s="147"/>
      <c r="AJ2340" s="147"/>
      <c r="AK2340" s="147"/>
      <c r="AL2340" s="147"/>
      <c r="AM2340" s="147"/>
      <c r="AN2340" s="147"/>
      <c r="AO2340" s="147"/>
      <c r="AP2340" s="147"/>
      <c r="AQ2340" s="147"/>
      <c r="AR2340" s="147"/>
      <c r="AS2340" s="147"/>
      <c r="AT2340" s="147"/>
      <c r="AU2340" s="147"/>
      <c r="AV2340" s="147"/>
      <c r="AW2340" s="147"/>
      <c r="AX2340" s="147"/>
      <c r="AY2340" s="147"/>
      <c r="AZ2340" s="147"/>
      <c r="BA2340" s="147"/>
      <c r="BB2340" s="147"/>
      <c r="BC2340" s="147"/>
      <c r="BD2340" s="147"/>
      <c r="BE2340" s="147"/>
      <c r="BF2340" s="147"/>
      <c r="BG2340" s="147"/>
      <c r="BH2340" s="147"/>
    </row>
    <row r="2341" spans="1:60" outlineLevel="1" x14ac:dyDescent="0.25">
      <c r="A2341" s="154"/>
      <c r="B2341" s="155"/>
      <c r="C2341" s="192" t="s">
        <v>421</v>
      </c>
      <c r="D2341" s="161"/>
      <c r="E2341" s="162">
        <v>6.8</v>
      </c>
      <c r="F2341" s="157"/>
      <c r="G2341" s="157"/>
      <c r="H2341" s="157"/>
      <c r="I2341" s="157"/>
      <c r="J2341" s="157"/>
      <c r="K2341" s="157"/>
      <c r="L2341" s="157"/>
      <c r="M2341" s="157"/>
      <c r="N2341" s="157"/>
      <c r="O2341" s="157"/>
      <c r="P2341" s="157"/>
      <c r="Q2341" s="157"/>
      <c r="R2341" s="157"/>
      <c r="S2341" s="157"/>
      <c r="T2341" s="157"/>
      <c r="U2341" s="157"/>
      <c r="V2341" s="157"/>
      <c r="W2341" s="157"/>
      <c r="X2341" s="157"/>
      <c r="Y2341" s="147"/>
      <c r="Z2341" s="147"/>
      <c r="AA2341" s="147"/>
      <c r="AB2341" s="147"/>
      <c r="AC2341" s="147"/>
      <c r="AD2341" s="147"/>
      <c r="AE2341" s="147"/>
      <c r="AF2341" s="147"/>
      <c r="AG2341" s="147" t="s">
        <v>199</v>
      </c>
      <c r="AH2341" s="147">
        <v>2</v>
      </c>
      <c r="AI2341" s="147"/>
      <c r="AJ2341" s="147"/>
      <c r="AK2341" s="147"/>
      <c r="AL2341" s="147"/>
      <c r="AM2341" s="147"/>
      <c r="AN2341" s="147"/>
      <c r="AO2341" s="147"/>
      <c r="AP2341" s="147"/>
      <c r="AQ2341" s="147"/>
      <c r="AR2341" s="147"/>
      <c r="AS2341" s="147"/>
      <c r="AT2341" s="147"/>
      <c r="AU2341" s="147"/>
      <c r="AV2341" s="147"/>
      <c r="AW2341" s="147"/>
      <c r="AX2341" s="147"/>
      <c r="AY2341" s="147"/>
      <c r="AZ2341" s="147"/>
      <c r="BA2341" s="147"/>
      <c r="BB2341" s="147"/>
      <c r="BC2341" s="147"/>
      <c r="BD2341" s="147"/>
      <c r="BE2341" s="147"/>
      <c r="BF2341" s="147"/>
      <c r="BG2341" s="147"/>
      <c r="BH2341" s="147"/>
    </row>
    <row r="2342" spans="1:60" outlineLevel="1" x14ac:dyDescent="0.25">
      <c r="A2342" s="154"/>
      <c r="B2342" s="155"/>
      <c r="C2342" s="192" t="s">
        <v>430</v>
      </c>
      <c r="D2342" s="161"/>
      <c r="E2342" s="162">
        <v>5</v>
      </c>
      <c r="F2342" s="157"/>
      <c r="G2342" s="157"/>
      <c r="H2342" s="157"/>
      <c r="I2342" s="157"/>
      <c r="J2342" s="157"/>
      <c r="K2342" s="157"/>
      <c r="L2342" s="157"/>
      <c r="M2342" s="157"/>
      <c r="N2342" s="157"/>
      <c r="O2342" s="157"/>
      <c r="P2342" s="157"/>
      <c r="Q2342" s="157"/>
      <c r="R2342" s="157"/>
      <c r="S2342" s="157"/>
      <c r="T2342" s="157"/>
      <c r="U2342" s="157"/>
      <c r="V2342" s="157"/>
      <c r="W2342" s="157"/>
      <c r="X2342" s="157"/>
      <c r="Y2342" s="147"/>
      <c r="Z2342" s="147"/>
      <c r="AA2342" s="147"/>
      <c r="AB2342" s="147"/>
      <c r="AC2342" s="147"/>
      <c r="AD2342" s="147"/>
      <c r="AE2342" s="147"/>
      <c r="AF2342" s="147"/>
      <c r="AG2342" s="147" t="s">
        <v>199</v>
      </c>
      <c r="AH2342" s="147">
        <v>2</v>
      </c>
      <c r="AI2342" s="147"/>
      <c r="AJ2342" s="147"/>
      <c r="AK2342" s="147"/>
      <c r="AL2342" s="147"/>
      <c r="AM2342" s="147"/>
      <c r="AN2342" s="147"/>
      <c r="AO2342" s="147"/>
      <c r="AP2342" s="147"/>
      <c r="AQ2342" s="147"/>
      <c r="AR2342" s="147"/>
      <c r="AS2342" s="147"/>
      <c r="AT2342" s="147"/>
      <c r="AU2342" s="147"/>
      <c r="AV2342" s="147"/>
      <c r="AW2342" s="147"/>
      <c r="AX2342" s="147"/>
      <c r="AY2342" s="147"/>
      <c r="AZ2342" s="147"/>
      <c r="BA2342" s="147"/>
      <c r="BB2342" s="147"/>
      <c r="BC2342" s="147"/>
      <c r="BD2342" s="147"/>
      <c r="BE2342" s="147"/>
      <c r="BF2342" s="147"/>
      <c r="BG2342" s="147"/>
      <c r="BH2342" s="147"/>
    </row>
    <row r="2343" spans="1:60" outlineLevel="1" x14ac:dyDescent="0.25">
      <c r="A2343" s="154"/>
      <c r="B2343" s="155"/>
      <c r="C2343" s="192" t="s">
        <v>422</v>
      </c>
      <c r="D2343" s="161"/>
      <c r="E2343" s="162">
        <v>3.8</v>
      </c>
      <c r="F2343" s="157"/>
      <c r="G2343" s="157"/>
      <c r="H2343" s="157"/>
      <c r="I2343" s="157"/>
      <c r="J2343" s="157"/>
      <c r="K2343" s="157"/>
      <c r="L2343" s="157"/>
      <c r="M2343" s="157"/>
      <c r="N2343" s="157"/>
      <c r="O2343" s="157"/>
      <c r="P2343" s="157"/>
      <c r="Q2343" s="157"/>
      <c r="R2343" s="157"/>
      <c r="S2343" s="157"/>
      <c r="T2343" s="157"/>
      <c r="U2343" s="157"/>
      <c r="V2343" s="157"/>
      <c r="W2343" s="157"/>
      <c r="X2343" s="157"/>
      <c r="Y2343" s="147"/>
      <c r="Z2343" s="147"/>
      <c r="AA2343" s="147"/>
      <c r="AB2343" s="147"/>
      <c r="AC2343" s="147"/>
      <c r="AD2343" s="147"/>
      <c r="AE2343" s="147"/>
      <c r="AF2343" s="147"/>
      <c r="AG2343" s="147" t="s">
        <v>199</v>
      </c>
      <c r="AH2343" s="147">
        <v>2</v>
      </c>
      <c r="AI2343" s="147"/>
      <c r="AJ2343" s="147"/>
      <c r="AK2343" s="147"/>
      <c r="AL2343" s="147"/>
      <c r="AM2343" s="147"/>
      <c r="AN2343" s="147"/>
      <c r="AO2343" s="147"/>
      <c r="AP2343" s="147"/>
      <c r="AQ2343" s="147"/>
      <c r="AR2343" s="147"/>
      <c r="AS2343" s="147"/>
      <c r="AT2343" s="147"/>
      <c r="AU2343" s="147"/>
      <c r="AV2343" s="147"/>
      <c r="AW2343" s="147"/>
      <c r="AX2343" s="147"/>
      <c r="AY2343" s="147"/>
      <c r="AZ2343" s="147"/>
      <c r="BA2343" s="147"/>
      <c r="BB2343" s="147"/>
      <c r="BC2343" s="147"/>
      <c r="BD2343" s="147"/>
      <c r="BE2343" s="147"/>
      <c r="BF2343" s="147"/>
      <c r="BG2343" s="147"/>
      <c r="BH2343" s="147"/>
    </row>
    <row r="2344" spans="1:60" outlineLevel="1" x14ac:dyDescent="0.25">
      <c r="A2344" s="154"/>
      <c r="B2344" s="155"/>
      <c r="C2344" s="192" t="s">
        <v>423</v>
      </c>
      <c r="D2344" s="161"/>
      <c r="E2344" s="162">
        <v>3.8</v>
      </c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7"/>
      <c r="T2344" s="157"/>
      <c r="U2344" s="157"/>
      <c r="V2344" s="157"/>
      <c r="W2344" s="157"/>
      <c r="X2344" s="157"/>
      <c r="Y2344" s="147"/>
      <c r="Z2344" s="147"/>
      <c r="AA2344" s="147"/>
      <c r="AB2344" s="147"/>
      <c r="AC2344" s="147"/>
      <c r="AD2344" s="147"/>
      <c r="AE2344" s="147"/>
      <c r="AF2344" s="147"/>
      <c r="AG2344" s="147" t="s">
        <v>199</v>
      </c>
      <c r="AH2344" s="147">
        <v>2</v>
      </c>
      <c r="AI2344" s="147"/>
      <c r="AJ2344" s="147"/>
      <c r="AK2344" s="147"/>
      <c r="AL2344" s="147"/>
      <c r="AM2344" s="147"/>
      <c r="AN2344" s="147"/>
      <c r="AO2344" s="147"/>
      <c r="AP2344" s="147"/>
      <c r="AQ2344" s="147"/>
      <c r="AR2344" s="147"/>
      <c r="AS2344" s="147"/>
      <c r="AT2344" s="147"/>
      <c r="AU2344" s="147"/>
      <c r="AV2344" s="147"/>
      <c r="AW2344" s="147"/>
      <c r="AX2344" s="147"/>
      <c r="AY2344" s="147"/>
      <c r="AZ2344" s="147"/>
      <c r="BA2344" s="147"/>
      <c r="BB2344" s="147"/>
      <c r="BC2344" s="147"/>
      <c r="BD2344" s="147"/>
      <c r="BE2344" s="147"/>
      <c r="BF2344" s="147"/>
      <c r="BG2344" s="147"/>
      <c r="BH2344" s="147"/>
    </row>
    <row r="2345" spans="1:60" outlineLevel="1" x14ac:dyDescent="0.25">
      <c r="A2345" s="154"/>
      <c r="B2345" s="155"/>
      <c r="C2345" s="192" t="s">
        <v>424</v>
      </c>
      <c r="D2345" s="161"/>
      <c r="E2345" s="162">
        <v>3.8</v>
      </c>
      <c r="F2345" s="157"/>
      <c r="G2345" s="157"/>
      <c r="H2345" s="157"/>
      <c r="I2345" s="157"/>
      <c r="J2345" s="157"/>
      <c r="K2345" s="157"/>
      <c r="L2345" s="157"/>
      <c r="M2345" s="157"/>
      <c r="N2345" s="157"/>
      <c r="O2345" s="157"/>
      <c r="P2345" s="157"/>
      <c r="Q2345" s="157"/>
      <c r="R2345" s="157"/>
      <c r="S2345" s="157"/>
      <c r="T2345" s="157"/>
      <c r="U2345" s="157"/>
      <c r="V2345" s="157"/>
      <c r="W2345" s="157"/>
      <c r="X2345" s="157"/>
      <c r="Y2345" s="147"/>
      <c r="Z2345" s="147"/>
      <c r="AA2345" s="147"/>
      <c r="AB2345" s="147"/>
      <c r="AC2345" s="147"/>
      <c r="AD2345" s="147"/>
      <c r="AE2345" s="147"/>
      <c r="AF2345" s="147"/>
      <c r="AG2345" s="147" t="s">
        <v>199</v>
      </c>
      <c r="AH2345" s="147">
        <v>2</v>
      </c>
      <c r="AI2345" s="147"/>
      <c r="AJ2345" s="147"/>
      <c r="AK2345" s="147"/>
      <c r="AL2345" s="147"/>
      <c r="AM2345" s="147"/>
      <c r="AN2345" s="147"/>
      <c r="AO2345" s="147"/>
      <c r="AP2345" s="147"/>
      <c r="AQ2345" s="147"/>
      <c r="AR2345" s="147"/>
      <c r="AS2345" s="147"/>
      <c r="AT2345" s="147"/>
      <c r="AU2345" s="147"/>
      <c r="AV2345" s="147"/>
      <c r="AW2345" s="147"/>
      <c r="AX2345" s="147"/>
      <c r="AY2345" s="147"/>
      <c r="AZ2345" s="147"/>
      <c r="BA2345" s="147"/>
      <c r="BB2345" s="147"/>
      <c r="BC2345" s="147"/>
      <c r="BD2345" s="147"/>
      <c r="BE2345" s="147"/>
      <c r="BF2345" s="147"/>
      <c r="BG2345" s="147"/>
      <c r="BH2345" s="147"/>
    </row>
    <row r="2346" spans="1:60" outlineLevel="1" x14ac:dyDescent="0.25">
      <c r="A2346" s="154"/>
      <c r="B2346" s="155"/>
      <c r="C2346" s="192" t="s">
        <v>425</v>
      </c>
      <c r="D2346" s="161"/>
      <c r="E2346" s="162">
        <v>3.8</v>
      </c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7"/>
      <c r="T2346" s="157"/>
      <c r="U2346" s="157"/>
      <c r="V2346" s="157"/>
      <c r="W2346" s="157"/>
      <c r="X2346" s="157"/>
      <c r="Y2346" s="147"/>
      <c r="Z2346" s="147"/>
      <c r="AA2346" s="147"/>
      <c r="AB2346" s="147"/>
      <c r="AC2346" s="147"/>
      <c r="AD2346" s="147"/>
      <c r="AE2346" s="147"/>
      <c r="AF2346" s="147"/>
      <c r="AG2346" s="147" t="s">
        <v>199</v>
      </c>
      <c r="AH2346" s="147">
        <v>2</v>
      </c>
      <c r="AI2346" s="147"/>
      <c r="AJ2346" s="147"/>
      <c r="AK2346" s="147"/>
      <c r="AL2346" s="147"/>
      <c r="AM2346" s="147"/>
      <c r="AN2346" s="147"/>
      <c r="AO2346" s="147"/>
      <c r="AP2346" s="147"/>
      <c r="AQ2346" s="147"/>
      <c r="AR2346" s="147"/>
      <c r="AS2346" s="147"/>
      <c r="AT2346" s="147"/>
      <c r="AU2346" s="147"/>
      <c r="AV2346" s="147"/>
      <c r="AW2346" s="147"/>
      <c r="AX2346" s="147"/>
      <c r="AY2346" s="147"/>
      <c r="AZ2346" s="147"/>
      <c r="BA2346" s="147"/>
      <c r="BB2346" s="147"/>
      <c r="BC2346" s="147"/>
      <c r="BD2346" s="147"/>
      <c r="BE2346" s="147"/>
      <c r="BF2346" s="147"/>
      <c r="BG2346" s="147"/>
      <c r="BH2346" s="147"/>
    </row>
    <row r="2347" spans="1:60" outlineLevel="1" x14ac:dyDescent="0.25">
      <c r="A2347" s="154"/>
      <c r="B2347" s="155"/>
      <c r="C2347" s="193" t="s">
        <v>293</v>
      </c>
      <c r="D2347" s="163"/>
      <c r="E2347" s="164">
        <v>57.92</v>
      </c>
      <c r="F2347" s="157"/>
      <c r="G2347" s="157"/>
      <c r="H2347" s="157"/>
      <c r="I2347" s="157"/>
      <c r="J2347" s="157"/>
      <c r="K2347" s="157"/>
      <c r="L2347" s="157"/>
      <c r="M2347" s="157"/>
      <c r="N2347" s="157"/>
      <c r="O2347" s="157"/>
      <c r="P2347" s="157"/>
      <c r="Q2347" s="157"/>
      <c r="R2347" s="157"/>
      <c r="S2347" s="157"/>
      <c r="T2347" s="157"/>
      <c r="U2347" s="157"/>
      <c r="V2347" s="157"/>
      <c r="W2347" s="157"/>
      <c r="X2347" s="157"/>
      <c r="Y2347" s="147"/>
      <c r="Z2347" s="147"/>
      <c r="AA2347" s="147"/>
      <c r="AB2347" s="147"/>
      <c r="AC2347" s="147"/>
      <c r="AD2347" s="147"/>
      <c r="AE2347" s="147"/>
      <c r="AF2347" s="147"/>
      <c r="AG2347" s="147" t="s">
        <v>199</v>
      </c>
      <c r="AH2347" s="147">
        <v>3</v>
      </c>
      <c r="AI2347" s="147"/>
      <c r="AJ2347" s="147"/>
      <c r="AK2347" s="147"/>
      <c r="AL2347" s="147"/>
      <c r="AM2347" s="147"/>
      <c r="AN2347" s="147"/>
      <c r="AO2347" s="147"/>
      <c r="AP2347" s="147"/>
      <c r="AQ2347" s="147"/>
      <c r="AR2347" s="147"/>
      <c r="AS2347" s="147"/>
      <c r="AT2347" s="147"/>
      <c r="AU2347" s="147"/>
      <c r="AV2347" s="147"/>
      <c r="AW2347" s="147"/>
      <c r="AX2347" s="147"/>
      <c r="AY2347" s="147"/>
      <c r="AZ2347" s="147"/>
      <c r="BA2347" s="147"/>
      <c r="BB2347" s="147"/>
      <c r="BC2347" s="147"/>
      <c r="BD2347" s="147"/>
      <c r="BE2347" s="147"/>
      <c r="BF2347" s="147"/>
      <c r="BG2347" s="147"/>
      <c r="BH2347" s="147"/>
    </row>
    <row r="2348" spans="1:60" outlineLevel="1" x14ac:dyDescent="0.25">
      <c r="A2348" s="154"/>
      <c r="B2348" s="155"/>
      <c r="C2348" s="191" t="s">
        <v>294</v>
      </c>
      <c r="D2348" s="161"/>
      <c r="E2348" s="162"/>
      <c r="F2348" s="157"/>
      <c r="G2348" s="157"/>
      <c r="H2348" s="157"/>
      <c r="I2348" s="157"/>
      <c r="J2348" s="157"/>
      <c r="K2348" s="157"/>
      <c r="L2348" s="157"/>
      <c r="M2348" s="157"/>
      <c r="N2348" s="157"/>
      <c r="O2348" s="157"/>
      <c r="P2348" s="157"/>
      <c r="Q2348" s="157"/>
      <c r="R2348" s="157"/>
      <c r="S2348" s="157"/>
      <c r="T2348" s="157"/>
      <c r="U2348" s="157"/>
      <c r="V2348" s="157"/>
      <c r="W2348" s="157"/>
      <c r="X2348" s="157"/>
      <c r="Y2348" s="147"/>
      <c r="Z2348" s="147"/>
      <c r="AA2348" s="147"/>
      <c r="AB2348" s="147"/>
      <c r="AC2348" s="147"/>
      <c r="AD2348" s="147"/>
      <c r="AE2348" s="147"/>
      <c r="AF2348" s="147"/>
      <c r="AG2348" s="147" t="s">
        <v>199</v>
      </c>
      <c r="AH2348" s="147"/>
      <c r="AI2348" s="147"/>
      <c r="AJ2348" s="147"/>
      <c r="AK2348" s="147"/>
      <c r="AL2348" s="147"/>
      <c r="AM2348" s="147"/>
      <c r="AN2348" s="147"/>
      <c r="AO2348" s="147"/>
      <c r="AP2348" s="147"/>
      <c r="AQ2348" s="147"/>
      <c r="AR2348" s="147"/>
      <c r="AS2348" s="147"/>
      <c r="AT2348" s="147"/>
      <c r="AU2348" s="147"/>
      <c r="AV2348" s="147"/>
      <c r="AW2348" s="147"/>
      <c r="AX2348" s="147"/>
      <c r="AY2348" s="147"/>
      <c r="AZ2348" s="147"/>
      <c r="BA2348" s="147"/>
      <c r="BB2348" s="147"/>
      <c r="BC2348" s="147"/>
      <c r="BD2348" s="147"/>
      <c r="BE2348" s="147"/>
      <c r="BF2348" s="147"/>
      <c r="BG2348" s="147"/>
      <c r="BH2348" s="147"/>
    </row>
    <row r="2349" spans="1:60" outlineLevel="1" x14ac:dyDescent="0.25">
      <c r="A2349" s="154"/>
      <c r="B2349" s="155"/>
      <c r="C2349" s="190" t="s">
        <v>631</v>
      </c>
      <c r="D2349" s="159"/>
      <c r="E2349" s="160">
        <v>11.584</v>
      </c>
      <c r="F2349" s="157"/>
      <c r="G2349" s="157"/>
      <c r="H2349" s="157"/>
      <c r="I2349" s="157"/>
      <c r="J2349" s="157"/>
      <c r="K2349" s="157"/>
      <c r="L2349" s="157"/>
      <c r="M2349" s="157"/>
      <c r="N2349" s="157"/>
      <c r="O2349" s="157"/>
      <c r="P2349" s="157"/>
      <c r="Q2349" s="157"/>
      <c r="R2349" s="157"/>
      <c r="S2349" s="157"/>
      <c r="T2349" s="157"/>
      <c r="U2349" s="157"/>
      <c r="V2349" s="157"/>
      <c r="W2349" s="157"/>
      <c r="X2349" s="157"/>
      <c r="Y2349" s="147"/>
      <c r="Z2349" s="147"/>
      <c r="AA2349" s="147"/>
      <c r="AB2349" s="147"/>
      <c r="AC2349" s="147"/>
      <c r="AD2349" s="147"/>
      <c r="AE2349" s="147"/>
      <c r="AF2349" s="147"/>
      <c r="AG2349" s="147" t="s">
        <v>199</v>
      </c>
      <c r="AH2349" s="147">
        <v>0</v>
      </c>
      <c r="AI2349" s="147"/>
      <c r="AJ2349" s="147"/>
      <c r="AK2349" s="147"/>
      <c r="AL2349" s="147"/>
      <c r="AM2349" s="147"/>
      <c r="AN2349" s="147"/>
      <c r="AO2349" s="147"/>
      <c r="AP2349" s="147"/>
      <c r="AQ2349" s="147"/>
      <c r="AR2349" s="147"/>
      <c r="AS2349" s="147"/>
      <c r="AT2349" s="147"/>
      <c r="AU2349" s="147"/>
      <c r="AV2349" s="147"/>
      <c r="AW2349" s="147"/>
      <c r="AX2349" s="147"/>
      <c r="AY2349" s="147"/>
      <c r="AZ2349" s="147"/>
      <c r="BA2349" s="147"/>
      <c r="BB2349" s="147"/>
      <c r="BC2349" s="147"/>
      <c r="BD2349" s="147"/>
      <c r="BE2349" s="147"/>
      <c r="BF2349" s="147"/>
      <c r="BG2349" s="147"/>
      <c r="BH2349" s="147"/>
    </row>
    <row r="2350" spans="1:60" outlineLevel="1" x14ac:dyDescent="0.25">
      <c r="A2350" s="174">
        <v>394</v>
      </c>
      <c r="B2350" s="175" t="s">
        <v>1834</v>
      </c>
      <c r="C2350" s="189" t="s">
        <v>1835</v>
      </c>
      <c r="D2350" s="176" t="s">
        <v>239</v>
      </c>
      <c r="E2350" s="177">
        <v>17.254999999999999</v>
      </c>
      <c r="F2350" s="178"/>
      <c r="G2350" s="179">
        <f>ROUND(E2350*F2350,2)</f>
        <v>0</v>
      </c>
      <c r="H2350" s="158"/>
      <c r="I2350" s="157">
        <f>ROUND(E2350*H2350,2)</f>
        <v>0</v>
      </c>
      <c r="J2350" s="158"/>
      <c r="K2350" s="157">
        <f>ROUND(E2350*J2350,2)</f>
        <v>0</v>
      </c>
      <c r="L2350" s="157">
        <v>21</v>
      </c>
      <c r="M2350" s="157">
        <f>G2350*(1+L2350/100)</f>
        <v>0</v>
      </c>
      <c r="N2350" s="157">
        <v>3.4000000000000002E-4</v>
      </c>
      <c r="O2350" s="157">
        <f>ROUND(E2350*N2350,2)</f>
        <v>0.01</v>
      </c>
      <c r="P2350" s="157">
        <v>0</v>
      </c>
      <c r="Q2350" s="157">
        <f>ROUND(E2350*P2350,2)</f>
        <v>0</v>
      </c>
      <c r="R2350" s="157" t="s">
        <v>226</v>
      </c>
      <c r="S2350" s="157" t="s">
        <v>195</v>
      </c>
      <c r="T2350" s="157" t="s">
        <v>195</v>
      </c>
      <c r="U2350" s="157">
        <v>0</v>
      </c>
      <c r="V2350" s="157">
        <f>ROUND(E2350*U2350,2)</f>
        <v>0</v>
      </c>
      <c r="W2350" s="157"/>
      <c r="X2350" s="157" t="s">
        <v>227</v>
      </c>
      <c r="Y2350" s="147"/>
      <c r="Z2350" s="147"/>
      <c r="AA2350" s="147"/>
      <c r="AB2350" s="147"/>
      <c r="AC2350" s="147"/>
      <c r="AD2350" s="147"/>
      <c r="AE2350" s="147"/>
      <c r="AF2350" s="147"/>
      <c r="AG2350" s="147" t="s">
        <v>1836</v>
      </c>
      <c r="AH2350" s="147"/>
      <c r="AI2350" s="147"/>
      <c r="AJ2350" s="147"/>
      <c r="AK2350" s="147"/>
      <c r="AL2350" s="147"/>
      <c r="AM2350" s="147"/>
      <c r="AN2350" s="147"/>
      <c r="AO2350" s="147"/>
      <c r="AP2350" s="147"/>
      <c r="AQ2350" s="147"/>
      <c r="AR2350" s="147"/>
      <c r="AS2350" s="147"/>
      <c r="AT2350" s="147"/>
      <c r="AU2350" s="147"/>
      <c r="AV2350" s="147"/>
      <c r="AW2350" s="147"/>
      <c r="AX2350" s="147"/>
      <c r="AY2350" s="147"/>
      <c r="AZ2350" s="147"/>
      <c r="BA2350" s="147"/>
      <c r="BB2350" s="147"/>
      <c r="BC2350" s="147"/>
      <c r="BD2350" s="147"/>
      <c r="BE2350" s="147"/>
      <c r="BF2350" s="147"/>
      <c r="BG2350" s="147"/>
      <c r="BH2350" s="147"/>
    </row>
    <row r="2351" spans="1:60" outlineLevel="1" x14ac:dyDescent="0.25">
      <c r="A2351" s="154"/>
      <c r="B2351" s="155"/>
      <c r="C2351" s="191" t="s">
        <v>284</v>
      </c>
      <c r="D2351" s="161"/>
      <c r="E2351" s="162"/>
      <c r="F2351" s="157"/>
      <c r="G2351" s="157"/>
      <c r="H2351" s="157"/>
      <c r="I2351" s="157"/>
      <c r="J2351" s="157"/>
      <c r="K2351" s="157"/>
      <c r="L2351" s="157"/>
      <c r="M2351" s="157"/>
      <c r="N2351" s="157"/>
      <c r="O2351" s="157"/>
      <c r="P2351" s="157"/>
      <c r="Q2351" s="157"/>
      <c r="R2351" s="157"/>
      <c r="S2351" s="157"/>
      <c r="T2351" s="157"/>
      <c r="U2351" s="157"/>
      <c r="V2351" s="157"/>
      <c r="W2351" s="157"/>
      <c r="X2351" s="157"/>
      <c r="Y2351" s="147"/>
      <c r="Z2351" s="147"/>
      <c r="AA2351" s="147"/>
      <c r="AB2351" s="147"/>
      <c r="AC2351" s="147"/>
      <c r="AD2351" s="147"/>
      <c r="AE2351" s="147"/>
      <c r="AF2351" s="147"/>
      <c r="AG2351" s="147" t="s">
        <v>199</v>
      </c>
      <c r="AH2351" s="147"/>
      <c r="AI2351" s="147"/>
      <c r="AJ2351" s="147"/>
      <c r="AK2351" s="147"/>
      <c r="AL2351" s="147"/>
      <c r="AM2351" s="147"/>
      <c r="AN2351" s="147"/>
      <c r="AO2351" s="147"/>
      <c r="AP2351" s="147"/>
      <c r="AQ2351" s="147"/>
      <c r="AR2351" s="147"/>
      <c r="AS2351" s="147"/>
      <c r="AT2351" s="147"/>
      <c r="AU2351" s="147"/>
      <c r="AV2351" s="147"/>
      <c r="AW2351" s="147"/>
      <c r="AX2351" s="147"/>
      <c r="AY2351" s="147"/>
      <c r="AZ2351" s="147"/>
      <c r="BA2351" s="147"/>
      <c r="BB2351" s="147"/>
      <c r="BC2351" s="147"/>
      <c r="BD2351" s="147"/>
      <c r="BE2351" s="147"/>
      <c r="BF2351" s="147"/>
      <c r="BG2351" s="147"/>
      <c r="BH2351" s="147"/>
    </row>
    <row r="2352" spans="1:60" ht="30.6" outlineLevel="1" x14ac:dyDescent="0.25">
      <c r="A2352" s="154"/>
      <c r="B2352" s="155"/>
      <c r="C2352" s="192" t="s">
        <v>1837</v>
      </c>
      <c r="D2352" s="161"/>
      <c r="E2352" s="162">
        <v>8</v>
      </c>
      <c r="F2352" s="157"/>
      <c r="G2352" s="157"/>
      <c r="H2352" s="157"/>
      <c r="I2352" s="157"/>
      <c r="J2352" s="157"/>
      <c r="K2352" s="157"/>
      <c r="L2352" s="157"/>
      <c r="M2352" s="157"/>
      <c r="N2352" s="157"/>
      <c r="O2352" s="157"/>
      <c r="P2352" s="157"/>
      <c r="Q2352" s="157"/>
      <c r="R2352" s="157"/>
      <c r="S2352" s="157"/>
      <c r="T2352" s="157"/>
      <c r="U2352" s="157"/>
      <c r="V2352" s="157"/>
      <c r="W2352" s="157"/>
      <c r="X2352" s="157"/>
      <c r="Y2352" s="147"/>
      <c r="Z2352" s="147"/>
      <c r="AA2352" s="147"/>
      <c r="AB2352" s="147"/>
      <c r="AC2352" s="147"/>
      <c r="AD2352" s="147"/>
      <c r="AE2352" s="147"/>
      <c r="AF2352" s="147"/>
      <c r="AG2352" s="147" t="s">
        <v>199</v>
      </c>
      <c r="AH2352" s="147">
        <v>2</v>
      </c>
      <c r="AI2352" s="147"/>
      <c r="AJ2352" s="147"/>
      <c r="AK2352" s="147"/>
      <c r="AL2352" s="147"/>
      <c r="AM2352" s="147"/>
      <c r="AN2352" s="147"/>
      <c r="AO2352" s="147"/>
      <c r="AP2352" s="147"/>
      <c r="AQ2352" s="147"/>
      <c r="AR2352" s="147"/>
      <c r="AS2352" s="147"/>
      <c r="AT2352" s="147"/>
      <c r="AU2352" s="147"/>
      <c r="AV2352" s="147"/>
      <c r="AW2352" s="147"/>
      <c r="AX2352" s="147"/>
      <c r="AY2352" s="147"/>
      <c r="AZ2352" s="147"/>
      <c r="BA2352" s="147"/>
      <c r="BB2352" s="147"/>
      <c r="BC2352" s="147"/>
      <c r="BD2352" s="147"/>
      <c r="BE2352" s="147"/>
      <c r="BF2352" s="147"/>
      <c r="BG2352" s="147"/>
      <c r="BH2352" s="147"/>
    </row>
    <row r="2353" spans="1:60" ht="20.399999999999999" outlineLevel="1" x14ac:dyDescent="0.25">
      <c r="A2353" s="154"/>
      <c r="B2353" s="155"/>
      <c r="C2353" s="192" t="s">
        <v>1838</v>
      </c>
      <c r="D2353" s="161"/>
      <c r="E2353" s="162">
        <v>1.4</v>
      </c>
      <c r="F2353" s="157"/>
      <c r="G2353" s="157"/>
      <c r="H2353" s="157"/>
      <c r="I2353" s="157"/>
      <c r="J2353" s="157"/>
      <c r="K2353" s="157"/>
      <c r="L2353" s="157"/>
      <c r="M2353" s="157"/>
      <c r="N2353" s="157"/>
      <c r="O2353" s="157"/>
      <c r="P2353" s="157"/>
      <c r="Q2353" s="157"/>
      <c r="R2353" s="157"/>
      <c r="S2353" s="157"/>
      <c r="T2353" s="157"/>
      <c r="U2353" s="157"/>
      <c r="V2353" s="157"/>
      <c r="W2353" s="157"/>
      <c r="X2353" s="157"/>
      <c r="Y2353" s="147"/>
      <c r="Z2353" s="147"/>
      <c r="AA2353" s="147"/>
      <c r="AB2353" s="147"/>
      <c r="AC2353" s="147"/>
      <c r="AD2353" s="147"/>
      <c r="AE2353" s="147"/>
      <c r="AF2353" s="147"/>
      <c r="AG2353" s="147" t="s">
        <v>199</v>
      </c>
      <c r="AH2353" s="147">
        <v>2</v>
      </c>
      <c r="AI2353" s="147"/>
      <c r="AJ2353" s="147"/>
      <c r="AK2353" s="147"/>
      <c r="AL2353" s="147"/>
      <c r="AM2353" s="147"/>
      <c r="AN2353" s="147"/>
      <c r="AO2353" s="147"/>
      <c r="AP2353" s="147"/>
      <c r="AQ2353" s="147"/>
      <c r="AR2353" s="147"/>
      <c r="AS2353" s="147"/>
      <c r="AT2353" s="147"/>
      <c r="AU2353" s="147"/>
      <c r="AV2353" s="147"/>
      <c r="AW2353" s="147"/>
      <c r="AX2353" s="147"/>
      <c r="AY2353" s="147"/>
      <c r="AZ2353" s="147"/>
      <c r="BA2353" s="147"/>
      <c r="BB2353" s="147"/>
      <c r="BC2353" s="147"/>
      <c r="BD2353" s="147"/>
      <c r="BE2353" s="147"/>
      <c r="BF2353" s="147"/>
      <c r="BG2353" s="147"/>
      <c r="BH2353" s="147"/>
    </row>
    <row r="2354" spans="1:60" ht="20.399999999999999" outlineLevel="1" x14ac:dyDescent="0.25">
      <c r="A2354" s="154"/>
      <c r="B2354" s="155"/>
      <c r="C2354" s="192" t="s">
        <v>1839</v>
      </c>
      <c r="D2354" s="161"/>
      <c r="E2354" s="162">
        <v>7.8</v>
      </c>
      <c r="F2354" s="157"/>
      <c r="G2354" s="157"/>
      <c r="H2354" s="157"/>
      <c r="I2354" s="157"/>
      <c r="J2354" s="157"/>
      <c r="K2354" s="157"/>
      <c r="L2354" s="157"/>
      <c r="M2354" s="157"/>
      <c r="N2354" s="157"/>
      <c r="O2354" s="157"/>
      <c r="P2354" s="157"/>
      <c r="Q2354" s="157"/>
      <c r="R2354" s="157"/>
      <c r="S2354" s="157"/>
      <c r="T2354" s="157"/>
      <c r="U2354" s="157"/>
      <c r="V2354" s="157"/>
      <c r="W2354" s="157"/>
      <c r="X2354" s="157"/>
      <c r="Y2354" s="147"/>
      <c r="Z2354" s="147"/>
      <c r="AA2354" s="147"/>
      <c r="AB2354" s="147"/>
      <c r="AC2354" s="147"/>
      <c r="AD2354" s="147"/>
      <c r="AE2354" s="147"/>
      <c r="AF2354" s="147"/>
      <c r="AG2354" s="147" t="s">
        <v>199</v>
      </c>
      <c r="AH2354" s="147">
        <v>2</v>
      </c>
      <c r="AI2354" s="147"/>
      <c r="AJ2354" s="147"/>
      <c r="AK2354" s="147"/>
      <c r="AL2354" s="147"/>
      <c r="AM2354" s="147"/>
      <c r="AN2354" s="147"/>
      <c r="AO2354" s="147"/>
      <c r="AP2354" s="147"/>
      <c r="AQ2354" s="147"/>
      <c r="AR2354" s="147"/>
      <c r="AS2354" s="147"/>
      <c r="AT2354" s="147"/>
      <c r="AU2354" s="147"/>
      <c r="AV2354" s="147"/>
      <c r="AW2354" s="147"/>
      <c r="AX2354" s="147"/>
      <c r="AY2354" s="147"/>
      <c r="AZ2354" s="147"/>
      <c r="BA2354" s="147"/>
      <c r="BB2354" s="147"/>
      <c r="BC2354" s="147"/>
      <c r="BD2354" s="147"/>
      <c r="BE2354" s="147"/>
      <c r="BF2354" s="147"/>
      <c r="BG2354" s="147"/>
      <c r="BH2354" s="147"/>
    </row>
    <row r="2355" spans="1:60" ht="20.399999999999999" outlineLevel="1" x14ac:dyDescent="0.25">
      <c r="A2355" s="154"/>
      <c r="B2355" s="155"/>
      <c r="C2355" s="192" t="s">
        <v>1840</v>
      </c>
      <c r="D2355" s="161"/>
      <c r="E2355" s="162">
        <v>7.2</v>
      </c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7"/>
      <c r="T2355" s="157"/>
      <c r="U2355" s="157"/>
      <c r="V2355" s="157"/>
      <c r="W2355" s="157"/>
      <c r="X2355" s="157"/>
      <c r="Y2355" s="147"/>
      <c r="Z2355" s="147"/>
      <c r="AA2355" s="147"/>
      <c r="AB2355" s="147"/>
      <c r="AC2355" s="147"/>
      <c r="AD2355" s="147"/>
      <c r="AE2355" s="147"/>
      <c r="AF2355" s="147"/>
      <c r="AG2355" s="147" t="s">
        <v>199</v>
      </c>
      <c r="AH2355" s="147">
        <v>2</v>
      </c>
      <c r="AI2355" s="147"/>
      <c r="AJ2355" s="147"/>
      <c r="AK2355" s="147"/>
      <c r="AL2355" s="147"/>
      <c r="AM2355" s="147"/>
      <c r="AN2355" s="147"/>
      <c r="AO2355" s="147"/>
      <c r="AP2355" s="147"/>
      <c r="AQ2355" s="147"/>
      <c r="AR2355" s="147"/>
      <c r="AS2355" s="147"/>
      <c r="AT2355" s="147"/>
      <c r="AU2355" s="147"/>
      <c r="AV2355" s="147"/>
      <c r="AW2355" s="147"/>
      <c r="AX2355" s="147"/>
      <c r="AY2355" s="147"/>
      <c r="AZ2355" s="147"/>
      <c r="BA2355" s="147"/>
      <c r="BB2355" s="147"/>
      <c r="BC2355" s="147"/>
      <c r="BD2355" s="147"/>
      <c r="BE2355" s="147"/>
      <c r="BF2355" s="147"/>
      <c r="BG2355" s="147"/>
      <c r="BH2355" s="147"/>
    </row>
    <row r="2356" spans="1:60" ht="20.399999999999999" outlineLevel="1" x14ac:dyDescent="0.25">
      <c r="A2356" s="154"/>
      <c r="B2356" s="155"/>
      <c r="C2356" s="192" t="s">
        <v>1841</v>
      </c>
      <c r="D2356" s="161"/>
      <c r="E2356" s="162">
        <v>5.4</v>
      </c>
      <c r="F2356" s="157"/>
      <c r="G2356" s="157"/>
      <c r="H2356" s="157"/>
      <c r="I2356" s="157"/>
      <c r="J2356" s="157"/>
      <c r="K2356" s="157"/>
      <c r="L2356" s="157"/>
      <c r="M2356" s="157"/>
      <c r="N2356" s="157"/>
      <c r="O2356" s="157"/>
      <c r="P2356" s="157"/>
      <c r="Q2356" s="157"/>
      <c r="R2356" s="157"/>
      <c r="S2356" s="157"/>
      <c r="T2356" s="157"/>
      <c r="U2356" s="157"/>
      <c r="V2356" s="157"/>
      <c r="W2356" s="157"/>
      <c r="X2356" s="157"/>
      <c r="Y2356" s="147"/>
      <c r="Z2356" s="147"/>
      <c r="AA2356" s="147"/>
      <c r="AB2356" s="147"/>
      <c r="AC2356" s="147"/>
      <c r="AD2356" s="147"/>
      <c r="AE2356" s="147"/>
      <c r="AF2356" s="147"/>
      <c r="AG2356" s="147" t="s">
        <v>199</v>
      </c>
      <c r="AH2356" s="147">
        <v>2</v>
      </c>
      <c r="AI2356" s="147"/>
      <c r="AJ2356" s="147"/>
      <c r="AK2356" s="147"/>
      <c r="AL2356" s="147"/>
      <c r="AM2356" s="147"/>
      <c r="AN2356" s="147"/>
      <c r="AO2356" s="147"/>
      <c r="AP2356" s="147"/>
      <c r="AQ2356" s="147"/>
      <c r="AR2356" s="147"/>
      <c r="AS2356" s="147"/>
      <c r="AT2356" s="147"/>
      <c r="AU2356" s="147"/>
      <c r="AV2356" s="147"/>
      <c r="AW2356" s="147"/>
      <c r="AX2356" s="147"/>
      <c r="AY2356" s="147"/>
      <c r="AZ2356" s="147"/>
      <c r="BA2356" s="147"/>
      <c r="BB2356" s="147"/>
      <c r="BC2356" s="147"/>
      <c r="BD2356" s="147"/>
      <c r="BE2356" s="147"/>
      <c r="BF2356" s="147"/>
      <c r="BG2356" s="147"/>
      <c r="BH2356" s="147"/>
    </row>
    <row r="2357" spans="1:60" ht="20.399999999999999" outlineLevel="1" x14ac:dyDescent="0.25">
      <c r="A2357" s="154"/>
      <c r="B2357" s="155"/>
      <c r="C2357" s="192" t="s">
        <v>1842</v>
      </c>
      <c r="D2357" s="161"/>
      <c r="E2357" s="162">
        <v>5.4</v>
      </c>
      <c r="F2357" s="157"/>
      <c r="G2357" s="157"/>
      <c r="H2357" s="157"/>
      <c r="I2357" s="157"/>
      <c r="J2357" s="157"/>
      <c r="K2357" s="157"/>
      <c r="L2357" s="157"/>
      <c r="M2357" s="157"/>
      <c r="N2357" s="157"/>
      <c r="O2357" s="157"/>
      <c r="P2357" s="157"/>
      <c r="Q2357" s="157"/>
      <c r="R2357" s="157"/>
      <c r="S2357" s="157"/>
      <c r="T2357" s="157"/>
      <c r="U2357" s="157"/>
      <c r="V2357" s="157"/>
      <c r="W2357" s="157"/>
      <c r="X2357" s="157"/>
      <c r="Y2357" s="147"/>
      <c r="Z2357" s="147"/>
      <c r="AA2357" s="147"/>
      <c r="AB2357" s="147"/>
      <c r="AC2357" s="147"/>
      <c r="AD2357" s="147"/>
      <c r="AE2357" s="147"/>
      <c r="AF2357" s="147"/>
      <c r="AG2357" s="147" t="s">
        <v>199</v>
      </c>
      <c r="AH2357" s="147">
        <v>2</v>
      </c>
      <c r="AI2357" s="147"/>
      <c r="AJ2357" s="147"/>
      <c r="AK2357" s="147"/>
      <c r="AL2357" s="147"/>
      <c r="AM2357" s="147"/>
      <c r="AN2357" s="147"/>
      <c r="AO2357" s="147"/>
      <c r="AP2357" s="147"/>
      <c r="AQ2357" s="147"/>
      <c r="AR2357" s="147"/>
      <c r="AS2357" s="147"/>
      <c r="AT2357" s="147"/>
      <c r="AU2357" s="147"/>
      <c r="AV2357" s="147"/>
      <c r="AW2357" s="147"/>
      <c r="AX2357" s="147"/>
      <c r="AY2357" s="147"/>
      <c r="AZ2357" s="147"/>
      <c r="BA2357" s="147"/>
      <c r="BB2357" s="147"/>
      <c r="BC2357" s="147"/>
      <c r="BD2357" s="147"/>
      <c r="BE2357" s="147"/>
      <c r="BF2357" s="147"/>
      <c r="BG2357" s="147"/>
      <c r="BH2357" s="147"/>
    </row>
    <row r="2358" spans="1:60" ht="20.399999999999999" outlineLevel="1" x14ac:dyDescent="0.25">
      <c r="A2358" s="154"/>
      <c r="B2358" s="155"/>
      <c r="C2358" s="192" t="s">
        <v>1843</v>
      </c>
      <c r="D2358" s="161"/>
      <c r="E2358" s="162">
        <v>3.9</v>
      </c>
      <c r="F2358" s="157"/>
      <c r="G2358" s="157"/>
      <c r="H2358" s="157"/>
      <c r="I2358" s="157"/>
      <c r="J2358" s="157"/>
      <c r="K2358" s="157"/>
      <c r="L2358" s="157"/>
      <c r="M2358" s="157"/>
      <c r="N2358" s="157"/>
      <c r="O2358" s="157"/>
      <c r="P2358" s="157"/>
      <c r="Q2358" s="157"/>
      <c r="R2358" s="157"/>
      <c r="S2358" s="157"/>
      <c r="T2358" s="157"/>
      <c r="U2358" s="157"/>
      <c r="V2358" s="157"/>
      <c r="W2358" s="157"/>
      <c r="X2358" s="157"/>
      <c r="Y2358" s="147"/>
      <c r="Z2358" s="147"/>
      <c r="AA2358" s="147"/>
      <c r="AB2358" s="147"/>
      <c r="AC2358" s="147"/>
      <c r="AD2358" s="147"/>
      <c r="AE2358" s="147"/>
      <c r="AF2358" s="147"/>
      <c r="AG2358" s="147" t="s">
        <v>199</v>
      </c>
      <c r="AH2358" s="147">
        <v>2</v>
      </c>
      <c r="AI2358" s="147"/>
      <c r="AJ2358" s="147"/>
      <c r="AK2358" s="147"/>
      <c r="AL2358" s="147"/>
      <c r="AM2358" s="147"/>
      <c r="AN2358" s="147"/>
      <c r="AO2358" s="147"/>
      <c r="AP2358" s="147"/>
      <c r="AQ2358" s="147"/>
      <c r="AR2358" s="147"/>
      <c r="AS2358" s="147"/>
      <c r="AT2358" s="147"/>
      <c r="AU2358" s="147"/>
      <c r="AV2358" s="147"/>
      <c r="AW2358" s="147"/>
      <c r="AX2358" s="147"/>
      <c r="AY2358" s="147"/>
      <c r="AZ2358" s="147"/>
      <c r="BA2358" s="147"/>
      <c r="BB2358" s="147"/>
      <c r="BC2358" s="147"/>
      <c r="BD2358" s="147"/>
      <c r="BE2358" s="147"/>
      <c r="BF2358" s="147"/>
      <c r="BG2358" s="147"/>
      <c r="BH2358" s="147"/>
    </row>
    <row r="2359" spans="1:60" ht="20.399999999999999" outlineLevel="1" x14ac:dyDescent="0.25">
      <c r="A2359" s="154"/>
      <c r="B2359" s="155"/>
      <c r="C2359" s="192" t="s">
        <v>1844</v>
      </c>
      <c r="D2359" s="161"/>
      <c r="E2359" s="162">
        <v>10.199999999999999</v>
      </c>
      <c r="F2359" s="157"/>
      <c r="G2359" s="157"/>
      <c r="H2359" s="157"/>
      <c r="I2359" s="157"/>
      <c r="J2359" s="157"/>
      <c r="K2359" s="157"/>
      <c r="L2359" s="157"/>
      <c r="M2359" s="157"/>
      <c r="N2359" s="157"/>
      <c r="O2359" s="157"/>
      <c r="P2359" s="157"/>
      <c r="Q2359" s="157"/>
      <c r="R2359" s="157"/>
      <c r="S2359" s="157"/>
      <c r="T2359" s="157"/>
      <c r="U2359" s="157"/>
      <c r="V2359" s="157"/>
      <c r="W2359" s="157"/>
      <c r="X2359" s="157"/>
      <c r="Y2359" s="147"/>
      <c r="Z2359" s="147"/>
      <c r="AA2359" s="147"/>
      <c r="AB2359" s="147"/>
      <c r="AC2359" s="147"/>
      <c r="AD2359" s="147"/>
      <c r="AE2359" s="147"/>
      <c r="AF2359" s="147"/>
      <c r="AG2359" s="147" t="s">
        <v>199</v>
      </c>
      <c r="AH2359" s="147">
        <v>2</v>
      </c>
      <c r="AI2359" s="147"/>
      <c r="AJ2359" s="147"/>
      <c r="AK2359" s="147"/>
      <c r="AL2359" s="147"/>
      <c r="AM2359" s="147"/>
      <c r="AN2359" s="147"/>
      <c r="AO2359" s="147"/>
      <c r="AP2359" s="147"/>
      <c r="AQ2359" s="147"/>
      <c r="AR2359" s="147"/>
      <c r="AS2359" s="147"/>
      <c r="AT2359" s="147"/>
      <c r="AU2359" s="147"/>
      <c r="AV2359" s="147"/>
      <c r="AW2359" s="147"/>
      <c r="AX2359" s="147"/>
      <c r="AY2359" s="147"/>
      <c r="AZ2359" s="147"/>
      <c r="BA2359" s="147"/>
      <c r="BB2359" s="147"/>
      <c r="BC2359" s="147"/>
      <c r="BD2359" s="147"/>
      <c r="BE2359" s="147"/>
      <c r="BF2359" s="147"/>
      <c r="BG2359" s="147"/>
      <c r="BH2359" s="147"/>
    </row>
    <row r="2360" spans="1:60" outlineLevel="1" x14ac:dyDescent="0.25">
      <c r="A2360" s="154"/>
      <c r="B2360" s="155"/>
      <c r="C2360" s="193" t="s">
        <v>293</v>
      </c>
      <c r="D2360" s="163"/>
      <c r="E2360" s="164">
        <v>49.3</v>
      </c>
      <c r="F2360" s="157"/>
      <c r="G2360" s="157"/>
      <c r="H2360" s="157"/>
      <c r="I2360" s="157"/>
      <c r="J2360" s="157"/>
      <c r="K2360" s="157"/>
      <c r="L2360" s="157"/>
      <c r="M2360" s="157"/>
      <c r="N2360" s="157"/>
      <c r="O2360" s="157"/>
      <c r="P2360" s="157"/>
      <c r="Q2360" s="157"/>
      <c r="R2360" s="157"/>
      <c r="S2360" s="157"/>
      <c r="T2360" s="157"/>
      <c r="U2360" s="157"/>
      <c r="V2360" s="157"/>
      <c r="W2360" s="157"/>
      <c r="X2360" s="157"/>
      <c r="Y2360" s="147"/>
      <c r="Z2360" s="147"/>
      <c r="AA2360" s="147"/>
      <c r="AB2360" s="147"/>
      <c r="AC2360" s="147"/>
      <c r="AD2360" s="147"/>
      <c r="AE2360" s="147"/>
      <c r="AF2360" s="147"/>
      <c r="AG2360" s="147" t="s">
        <v>199</v>
      </c>
      <c r="AH2360" s="147">
        <v>3</v>
      </c>
      <c r="AI2360" s="147"/>
      <c r="AJ2360" s="147"/>
      <c r="AK2360" s="147"/>
      <c r="AL2360" s="147"/>
      <c r="AM2360" s="147"/>
      <c r="AN2360" s="147"/>
      <c r="AO2360" s="147"/>
      <c r="AP2360" s="147"/>
      <c r="AQ2360" s="147"/>
      <c r="AR2360" s="147"/>
      <c r="AS2360" s="147"/>
      <c r="AT2360" s="147"/>
      <c r="AU2360" s="147"/>
      <c r="AV2360" s="147"/>
      <c r="AW2360" s="147"/>
      <c r="AX2360" s="147"/>
      <c r="AY2360" s="147"/>
      <c r="AZ2360" s="147"/>
      <c r="BA2360" s="147"/>
      <c r="BB2360" s="147"/>
      <c r="BC2360" s="147"/>
      <c r="BD2360" s="147"/>
      <c r="BE2360" s="147"/>
      <c r="BF2360" s="147"/>
      <c r="BG2360" s="147"/>
      <c r="BH2360" s="147"/>
    </row>
    <row r="2361" spans="1:60" outlineLevel="1" x14ac:dyDescent="0.25">
      <c r="A2361" s="154"/>
      <c r="B2361" s="155"/>
      <c r="C2361" s="191" t="s">
        <v>294</v>
      </c>
      <c r="D2361" s="161"/>
      <c r="E2361" s="162"/>
      <c r="F2361" s="157"/>
      <c r="G2361" s="157"/>
      <c r="H2361" s="157"/>
      <c r="I2361" s="157"/>
      <c r="J2361" s="157"/>
      <c r="K2361" s="157"/>
      <c r="L2361" s="157"/>
      <c r="M2361" s="157"/>
      <c r="N2361" s="157"/>
      <c r="O2361" s="157"/>
      <c r="P2361" s="157"/>
      <c r="Q2361" s="157"/>
      <c r="R2361" s="157"/>
      <c r="S2361" s="157"/>
      <c r="T2361" s="157"/>
      <c r="U2361" s="157"/>
      <c r="V2361" s="157"/>
      <c r="W2361" s="157"/>
      <c r="X2361" s="157"/>
      <c r="Y2361" s="147"/>
      <c r="Z2361" s="147"/>
      <c r="AA2361" s="147"/>
      <c r="AB2361" s="147"/>
      <c r="AC2361" s="147"/>
      <c r="AD2361" s="147"/>
      <c r="AE2361" s="147"/>
      <c r="AF2361" s="147"/>
      <c r="AG2361" s="147" t="s">
        <v>199</v>
      </c>
      <c r="AH2361" s="147"/>
      <c r="AI2361" s="147"/>
      <c r="AJ2361" s="147"/>
      <c r="AK2361" s="147"/>
      <c r="AL2361" s="147"/>
      <c r="AM2361" s="147"/>
      <c r="AN2361" s="147"/>
      <c r="AO2361" s="147"/>
      <c r="AP2361" s="147"/>
      <c r="AQ2361" s="147"/>
      <c r="AR2361" s="147"/>
      <c r="AS2361" s="147"/>
      <c r="AT2361" s="147"/>
      <c r="AU2361" s="147"/>
      <c r="AV2361" s="147"/>
      <c r="AW2361" s="147"/>
      <c r="AX2361" s="147"/>
      <c r="AY2361" s="147"/>
      <c r="AZ2361" s="147"/>
      <c r="BA2361" s="147"/>
      <c r="BB2361" s="147"/>
      <c r="BC2361" s="147"/>
      <c r="BD2361" s="147"/>
      <c r="BE2361" s="147"/>
      <c r="BF2361" s="147"/>
      <c r="BG2361" s="147"/>
      <c r="BH2361" s="147"/>
    </row>
    <row r="2362" spans="1:60" outlineLevel="1" x14ac:dyDescent="0.25">
      <c r="A2362" s="154"/>
      <c r="B2362" s="155"/>
      <c r="C2362" s="190" t="s">
        <v>1845</v>
      </c>
      <c r="D2362" s="159"/>
      <c r="E2362" s="160">
        <v>17.254999999999999</v>
      </c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157"/>
      <c r="U2362" s="157"/>
      <c r="V2362" s="157"/>
      <c r="W2362" s="157"/>
      <c r="X2362" s="157"/>
      <c r="Y2362" s="147"/>
      <c r="Z2362" s="147"/>
      <c r="AA2362" s="147"/>
      <c r="AB2362" s="147"/>
      <c r="AC2362" s="147"/>
      <c r="AD2362" s="147"/>
      <c r="AE2362" s="147"/>
      <c r="AF2362" s="147"/>
      <c r="AG2362" s="147" t="s">
        <v>199</v>
      </c>
      <c r="AH2362" s="147">
        <v>0</v>
      </c>
      <c r="AI2362" s="147"/>
      <c r="AJ2362" s="147"/>
      <c r="AK2362" s="147"/>
      <c r="AL2362" s="147"/>
      <c r="AM2362" s="147"/>
      <c r="AN2362" s="147"/>
      <c r="AO2362" s="147"/>
      <c r="AP2362" s="147"/>
      <c r="AQ2362" s="147"/>
      <c r="AR2362" s="147"/>
      <c r="AS2362" s="147"/>
      <c r="AT2362" s="147"/>
      <c r="AU2362" s="147"/>
      <c r="AV2362" s="147"/>
      <c r="AW2362" s="147"/>
      <c r="AX2362" s="147"/>
      <c r="AY2362" s="147"/>
      <c r="AZ2362" s="147"/>
      <c r="BA2362" s="147"/>
      <c r="BB2362" s="147"/>
      <c r="BC2362" s="147"/>
      <c r="BD2362" s="147"/>
      <c r="BE2362" s="147"/>
      <c r="BF2362" s="147"/>
      <c r="BG2362" s="147"/>
      <c r="BH2362" s="147"/>
    </row>
    <row r="2363" spans="1:60" outlineLevel="1" x14ac:dyDescent="0.25">
      <c r="A2363" s="174">
        <v>395</v>
      </c>
      <c r="B2363" s="175" t="s">
        <v>1846</v>
      </c>
      <c r="C2363" s="189" t="s">
        <v>1847</v>
      </c>
      <c r="D2363" s="176" t="s">
        <v>1646</v>
      </c>
      <c r="E2363" s="177">
        <v>157.29</v>
      </c>
      <c r="F2363" s="178"/>
      <c r="G2363" s="179">
        <f>ROUND(E2363*F2363,2)</f>
        <v>0</v>
      </c>
      <c r="H2363" s="158"/>
      <c r="I2363" s="157">
        <f>ROUND(E2363*H2363,2)</f>
        <v>0</v>
      </c>
      <c r="J2363" s="158"/>
      <c r="K2363" s="157">
        <f>ROUND(E2363*J2363,2)</f>
        <v>0</v>
      </c>
      <c r="L2363" s="157">
        <v>21</v>
      </c>
      <c r="M2363" s="157">
        <f>G2363*(1+L2363/100)</f>
        <v>0</v>
      </c>
      <c r="N2363" s="157">
        <v>1E-3</v>
      </c>
      <c r="O2363" s="157">
        <f>ROUND(E2363*N2363,2)</f>
        <v>0.16</v>
      </c>
      <c r="P2363" s="157">
        <v>0</v>
      </c>
      <c r="Q2363" s="157">
        <f>ROUND(E2363*P2363,2)</f>
        <v>0</v>
      </c>
      <c r="R2363" s="157" t="s">
        <v>226</v>
      </c>
      <c r="S2363" s="157" t="s">
        <v>195</v>
      </c>
      <c r="T2363" s="157" t="s">
        <v>195</v>
      </c>
      <c r="U2363" s="157">
        <v>0</v>
      </c>
      <c r="V2363" s="157">
        <f>ROUND(E2363*U2363,2)</f>
        <v>0</v>
      </c>
      <c r="W2363" s="157"/>
      <c r="X2363" s="157" t="s">
        <v>227</v>
      </c>
      <c r="Y2363" s="147"/>
      <c r="Z2363" s="147"/>
      <c r="AA2363" s="147"/>
      <c r="AB2363" s="147"/>
      <c r="AC2363" s="147"/>
      <c r="AD2363" s="147"/>
      <c r="AE2363" s="147"/>
      <c r="AF2363" s="147"/>
      <c r="AG2363" s="147" t="s">
        <v>228</v>
      </c>
      <c r="AH2363" s="147"/>
      <c r="AI2363" s="147"/>
      <c r="AJ2363" s="147"/>
      <c r="AK2363" s="147"/>
      <c r="AL2363" s="147"/>
      <c r="AM2363" s="147"/>
      <c r="AN2363" s="147"/>
      <c r="AO2363" s="147"/>
      <c r="AP2363" s="147"/>
      <c r="AQ2363" s="147"/>
      <c r="AR2363" s="147"/>
      <c r="AS2363" s="147"/>
      <c r="AT2363" s="147"/>
      <c r="AU2363" s="147"/>
      <c r="AV2363" s="147"/>
      <c r="AW2363" s="147"/>
      <c r="AX2363" s="147"/>
      <c r="AY2363" s="147"/>
      <c r="AZ2363" s="147"/>
      <c r="BA2363" s="147"/>
      <c r="BB2363" s="147"/>
      <c r="BC2363" s="147"/>
      <c r="BD2363" s="147"/>
      <c r="BE2363" s="147"/>
      <c r="BF2363" s="147"/>
      <c r="BG2363" s="147"/>
      <c r="BH2363" s="147"/>
    </row>
    <row r="2364" spans="1:60" outlineLevel="1" x14ac:dyDescent="0.25">
      <c r="A2364" s="154"/>
      <c r="B2364" s="155"/>
      <c r="C2364" s="191" t="s">
        <v>284</v>
      </c>
      <c r="D2364" s="161"/>
      <c r="E2364" s="162"/>
      <c r="F2364" s="157"/>
      <c r="G2364" s="157"/>
      <c r="H2364" s="157"/>
      <c r="I2364" s="157"/>
      <c r="J2364" s="157"/>
      <c r="K2364" s="157"/>
      <c r="L2364" s="157"/>
      <c r="M2364" s="157"/>
      <c r="N2364" s="157"/>
      <c r="O2364" s="157"/>
      <c r="P2364" s="157"/>
      <c r="Q2364" s="157"/>
      <c r="R2364" s="157"/>
      <c r="S2364" s="157"/>
      <c r="T2364" s="157"/>
      <c r="U2364" s="157"/>
      <c r="V2364" s="157"/>
      <c r="W2364" s="157"/>
      <c r="X2364" s="157"/>
      <c r="Y2364" s="147"/>
      <c r="Z2364" s="147"/>
      <c r="AA2364" s="147"/>
      <c r="AB2364" s="147"/>
      <c r="AC2364" s="147"/>
      <c r="AD2364" s="147"/>
      <c r="AE2364" s="147"/>
      <c r="AF2364" s="147"/>
      <c r="AG2364" s="147" t="s">
        <v>199</v>
      </c>
      <c r="AH2364" s="147"/>
      <c r="AI2364" s="147"/>
      <c r="AJ2364" s="147"/>
      <c r="AK2364" s="147"/>
      <c r="AL2364" s="147"/>
      <c r="AM2364" s="147"/>
      <c r="AN2364" s="147"/>
      <c r="AO2364" s="147"/>
      <c r="AP2364" s="147"/>
      <c r="AQ2364" s="147"/>
      <c r="AR2364" s="147"/>
      <c r="AS2364" s="147"/>
      <c r="AT2364" s="147"/>
      <c r="AU2364" s="147"/>
      <c r="AV2364" s="147"/>
      <c r="AW2364" s="147"/>
      <c r="AX2364" s="147"/>
      <c r="AY2364" s="147"/>
      <c r="AZ2364" s="147"/>
      <c r="BA2364" s="147"/>
      <c r="BB2364" s="147"/>
      <c r="BC2364" s="147"/>
      <c r="BD2364" s="147"/>
      <c r="BE2364" s="147"/>
      <c r="BF2364" s="147"/>
      <c r="BG2364" s="147"/>
      <c r="BH2364" s="147"/>
    </row>
    <row r="2365" spans="1:60" ht="20.399999999999999" outlineLevel="1" x14ac:dyDescent="0.25">
      <c r="A2365" s="154"/>
      <c r="B2365" s="155"/>
      <c r="C2365" s="192" t="s">
        <v>285</v>
      </c>
      <c r="D2365" s="161"/>
      <c r="E2365" s="162">
        <v>6</v>
      </c>
      <c r="F2365" s="157"/>
      <c r="G2365" s="157"/>
      <c r="H2365" s="157"/>
      <c r="I2365" s="157"/>
      <c r="J2365" s="157"/>
      <c r="K2365" s="157"/>
      <c r="L2365" s="157"/>
      <c r="M2365" s="157"/>
      <c r="N2365" s="157"/>
      <c r="O2365" s="157"/>
      <c r="P2365" s="157"/>
      <c r="Q2365" s="157"/>
      <c r="R2365" s="157"/>
      <c r="S2365" s="157"/>
      <c r="T2365" s="157"/>
      <c r="U2365" s="157"/>
      <c r="V2365" s="157"/>
      <c r="W2365" s="157"/>
      <c r="X2365" s="157"/>
      <c r="Y2365" s="147"/>
      <c r="Z2365" s="147"/>
      <c r="AA2365" s="147"/>
      <c r="AB2365" s="147"/>
      <c r="AC2365" s="147"/>
      <c r="AD2365" s="147"/>
      <c r="AE2365" s="147"/>
      <c r="AF2365" s="147"/>
      <c r="AG2365" s="147" t="s">
        <v>199</v>
      </c>
      <c r="AH2365" s="147">
        <v>2</v>
      </c>
      <c r="AI2365" s="147"/>
      <c r="AJ2365" s="147"/>
      <c r="AK2365" s="147"/>
      <c r="AL2365" s="147"/>
      <c r="AM2365" s="147"/>
      <c r="AN2365" s="147"/>
      <c r="AO2365" s="147"/>
      <c r="AP2365" s="147"/>
      <c r="AQ2365" s="147"/>
      <c r="AR2365" s="147"/>
      <c r="AS2365" s="147"/>
      <c r="AT2365" s="147"/>
      <c r="AU2365" s="147"/>
      <c r="AV2365" s="147"/>
      <c r="AW2365" s="147"/>
      <c r="AX2365" s="147"/>
      <c r="AY2365" s="147"/>
      <c r="AZ2365" s="147"/>
      <c r="BA2365" s="147"/>
      <c r="BB2365" s="147"/>
      <c r="BC2365" s="147"/>
      <c r="BD2365" s="147"/>
      <c r="BE2365" s="147"/>
      <c r="BF2365" s="147"/>
      <c r="BG2365" s="147"/>
      <c r="BH2365" s="147"/>
    </row>
    <row r="2366" spans="1:60" ht="20.399999999999999" outlineLevel="1" x14ac:dyDescent="0.25">
      <c r="A2366" s="154"/>
      <c r="B2366" s="155"/>
      <c r="C2366" s="192" t="s">
        <v>286</v>
      </c>
      <c r="D2366" s="161"/>
      <c r="E2366" s="162">
        <v>3.85</v>
      </c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57"/>
      <c r="P2366" s="157"/>
      <c r="Q2366" s="157"/>
      <c r="R2366" s="157"/>
      <c r="S2366" s="157"/>
      <c r="T2366" s="157"/>
      <c r="U2366" s="157"/>
      <c r="V2366" s="157"/>
      <c r="W2366" s="157"/>
      <c r="X2366" s="157"/>
      <c r="Y2366" s="147"/>
      <c r="Z2366" s="147"/>
      <c r="AA2366" s="147"/>
      <c r="AB2366" s="147"/>
      <c r="AC2366" s="147"/>
      <c r="AD2366" s="147"/>
      <c r="AE2366" s="147"/>
      <c r="AF2366" s="147"/>
      <c r="AG2366" s="147" t="s">
        <v>199</v>
      </c>
      <c r="AH2366" s="147">
        <v>2</v>
      </c>
      <c r="AI2366" s="147"/>
      <c r="AJ2366" s="147"/>
      <c r="AK2366" s="147"/>
      <c r="AL2366" s="147"/>
      <c r="AM2366" s="147"/>
      <c r="AN2366" s="147"/>
      <c r="AO2366" s="147"/>
      <c r="AP2366" s="147"/>
      <c r="AQ2366" s="147"/>
      <c r="AR2366" s="147"/>
      <c r="AS2366" s="147"/>
      <c r="AT2366" s="147"/>
      <c r="AU2366" s="147"/>
      <c r="AV2366" s="147"/>
      <c r="AW2366" s="147"/>
      <c r="AX2366" s="147"/>
      <c r="AY2366" s="147"/>
      <c r="AZ2366" s="147"/>
      <c r="BA2366" s="147"/>
      <c r="BB2366" s="147"/>
      <c r="BC2366" s="147"/>
      <c r="BD2366" s="147"/>
      <c r="BE2366" s="147"/>
      <c r="BF2366" s="147"/>
      <c r="BG2366" s="147"/>
      <c r="BH2366" s="147"/>
    </row>
    <row r="2367" spans="1:60" ht="20.399999999999999" outlineLevel="1" x14ac:dyDescent="0.25">
      <c r="A2367" s="154"/>
      <c r="B2367" s="155"/>
      <c r="C2367" s="192" t="s">
        <v>287</v>
      </c>
      <c r="D2367" s="161"/>
      <c r="E2367" s="162">
        <v>5.04</v>
      </c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57"/>
      <c r="P2367" s="157"/>
      <c r="Q2367" s="157"/>
      <c r="R2367" s="157"/>
      <c r="S2367" s="157"/>
      <c r="T2367" s="157"/>
      <c r="U2367" s="157"/>
      <c r="V2367" s="157"/>
      <c r="W2367" s="157"/>
      <c r="X2367" s="157"/>
      <c r="Y2367" s="147"/>
      <c r="Z2367" s="147"/>
      <c r="AA2367" s="147"/>
      <c r="AB2367" s="147"/>
      <c r="AC2367" s="147"/>
      <c r="AD2367" s="147"/>
      <c r="AE2367" s="147"/>
      <c r="AF2367" s="147"/>
      <c r="AG2367" s="147" t="s">
        <v>199</v>
      </c>
      <c r="AH2367" s="147">
        <v>2</v>
      </c>
      <c r="AI2367" s="147"/>
      <c r="AJ2367" s="147"/>
      <c r="AK2367" s="147"/>
      <c r="AL2367" s="147"/>
      <c r="AM2367" s="147"/>
      <c r="AN2367" s="147"/>
      <c r="AO2367" s="147"/>
      <c r="AP2367" s="147"/>
      <c r="AQ2367" s="147"/>
      <c r="AR2367" s="147"/>
      <c r="AS2367" s="147"/>
      <c r="AT2367" s="147"/>
      <c r="AU2367" s="147"/>
      <c r="AV2367" s="147"/>
      <c r="AW2367" s="147"/>
      <c r="AX2367" s="147"/>
      <c r="AY2367" s="147"/>
      <c r="AZ2367" s="147"/>
      <c r="BA2367" s="147"/>
      <c r="BB2367" s="147"/>
      <c r="BC2367" s="147"/>
      <c r="BD2367" s="147"/>
      <c r="BE2367" s="147"/>
      <c r="BF2367" s="147"/>
      <c r="BG2367" s="147"/>
      <c r="BH2367" s="147"/>
    </row>
    <row r="2368" spans="1:60" ht="20.399999999999999" outlineLevel="1" x14ac:dyDescent="0.25">
      <c r="A2368" s="154"/>
      <c r="B2368" s="155"/>
      <c r="C2368" s="192" t="s">
        <v>288</v>
      </c>
      <c r="D2368" s="161"/>
      <c r="E2368" s="162">
        <v>3.72</v>
      </c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7"/>
      <c r="U2368" s="157"/>
      <c r="V2368" s="157"/>
      <c r="W2368" s="157"/>
      <c r="X2368" s="157"/>
      <c r="Y2368" s="147"/>
      <c r="Z2368" s="147"/>
      <c r="AA2368" s="147"/>
      <c r="AB2368" s="147"/>
      <c r="AC2368" s="147"/>
      <c r="AD2368" s="147"/>
      <c r="AE2368" s="147"/>
      <c r="AF2368" s="147"/>
      <c r="AG2368" s="147" t="s">
        <v>199</v>
      </c>
      <c r="AH2368" s="147">
        <v>2</v>
      </c>
      <c r="AI2368" s="147"/>
      <c r="AJ2368" s="147"/>
      <c r="AK2368" s="147"/>
      <c r="AL2368" s="147"/>
      <c r="AM2368" s="147"/>
      <c r="AN2368" s="147"/>
      <c r="AO2368" s="147"/>
      <c r="AP2368" s="147"/>
      <c r="AQ2368" s="147"/>
      <c r="AR2368" s="147"/>
      <c r="AS2368" s="147"/>
      <c r="AT2368" s="147"/>
      <c r="AU2368" s="147"/>
      <c r="AV2368" s="147"/>
      <c r="AW2368" s="147"/>
      <c r="AX2368" s="147"/>
      <c r="AY2368" s="147"/>
      <c r="AZ2368" s="147"/>
      <c r="BA2368" s="147"/>
      <c r="BB2368" s="147"/>
      <c r="BC2368" s="147"/>
      <c r="BD2368" s="147"/>
      <c r="BE2368" s="147"/>
      <c r="BF2368" s="147"/>
      <c r="BG2368" s="147"/>
      <c r="BH2368" s="147"/>
    </row>
    <row r="2369" spans="1:60" ht="20.399999999999999" outlineLevel="1" x14ac:dyDescent="0.25">
      <c r="A2369" s="154"/>
      <c r="B2369" s="155"/>
      <c r="C2369" s="192" t="s">
        <v>289</v>
      </c>
      <c r="D2369" s="161"/>
      <c r="E2369" s="162">
        <v>3.72</v>
      </c>
      <c r="F2369" s="157"/>
      <c r="G2369" s="157"/>
      <c r="H2369" s="157"/>
      <c r="I2369" s="157"/>
      <c r="J2369" s="157"/>
      <c r="K2369" s="157"/>
      <c r="L2369" s="157"/>
      <c r="M2369" s="157"/>
      <c r="N2369" s="157"/>
      <c r="O2369" s="157"/>
      <c r="P2369" s="157"/>
      <c r="Q2369" s="157"/>
      <c r="R2369" s="157"/>
      <c r="S2369" s="157"/>
      <c r="T2369" s="157"/>
      <c r="U2369" s="157"/>
      <c r="V2369" s="157"/>
      <c r="W2369" s="157"/>
      <c r="X2369" s="157"/>
      <c r="Y2369" s="147"/>
      <c r="Z2369" s="147"/>
      <c r="AA2369" s="147"/>
      <c r="AB2369" s="147"/>
      <c r="AC2369" s="147"/>
      <c r="AD2369" s="147"/>
      <c r="AE2369" s="147"/>
      <c r="AF2369" s="147"/>
      <c r="AG2369" s="147" t="s">
        <v>199</v>
      </c>
      <c r="AH2369" s="147">
        <v>2</v>
      </c>
      <c r="AI2369" s="147"/>
      <c r="AJ2369" s="147"/>
      <c r="AK2369" s="147"/>
      <c r="AL2369" s="147"/>
      <c r="AM2369" s="147"/>
      <c r="AN2369" s="147"/>
      <c r="AO2369" s="147"/>
      <c r="AP2369" s="147"/>
      <c r="AQ2369" s="147"/>
      <c r="AR2369" s="147"/>
      <c r="AS2369" s="147"/>
      <c r="AT2369" s="147"/>
      <c r="AU2369" s="147"/>
      <c r="AV2369" s="147"/>
      <c r="AW2369" s="147"/>
      <c r="AX2369" s="147"/>
      <c r="AY2369" s="147"/>
      <c r="AZ2369" s="147"/>
      <c r="BA2369" s="147"/>
      <c r="BB2369" s="147"/>
      <c r="BC2369" s="147"/>
      <c r="BD2369" s="147"/>
      <c r="BE2369" s="147"/>
      <c r="BF2369" s="147"/>
      <c r="BG2369" s="147"/>
      <c r="BH2369" s="147"/>
    </row>
    <row r="2370" spans="1:60" ht="20.399999999999999" outlineLevel="1" x14ac:dyDescent="0.25">
      <c r="A2370" s="154"/>
      <c r="B2370" s="155"/>
      <c r="C2370" s="192" t="s">
        <v>290</v>
      </c>
      <c r="D2370" s="161"/>
      <c r="E2370" s="162">
        <v>4.5599999999999996</v>
      </c>
      <c r="F2370" s="157"/>
      <c r="G2370" s="157"/>
      <c r="H2370" s="157"/>
      <c r="I2370" s="157"/>
      <c r="J2370" s="157"/>
      <c r="K2370" s="157"/>
      <c r="L2370" s="157"/>
      <c r="M2370" s="157"/>
      <c r="N2370" s="157"/>
      <c r="O2370" s="157"/>
      <c r="P2370" s="157"/>
      <c r="Q2370" s="157"/>
      <c r="R2370" s="157"/>
      <c r="S2370" s="157"/>
      <c r="T2370" s="157"/>
      <c r="U2370" s="157"/>
      <c r="V2370" s="157"/>
      <c r="W2370" s="157"/>
      <c r="X2370" s="157"/>
      <c r="Y2370" s="147"/>
      <c r="Z2370" s="147"/>
      <c r="AA2370" s="147"/>
      <c r="AB2370" s="147"/>
      <c r="AC2370" s="147"/>
      <c r="AD2370" s="147"/>
      <c r="AE2370" s="147"/>
      <c r="AF2370" s="147"/>
      <c r="AG2370" s="147" t="s">
        <v>199</v>
      </c>
      <c r="AH2370" s="147">
        <v>2</v>
      </c>
      <c r="AI2370" s="147"/>
      <c r="AJ2370" s="147"/>
      <c r="AK2370" s="147"/>
      <c r="AL2370" s="147"/>
      <c r="AM2370" s="147"/>
      <c r="AN2370" s="147"/>
      <c r="AO2370" s="147"/>
      <c r="AP2370" s="147"/>
      <c r="AQ2370" s="147"/>
      <c r="AR2370" s="147"/>
      <c r="AS2370" s="147"/>
      <c r="AT2370" s="147"/>
      <c r="AU2370" s="147"/>
      <c r="AV2370" s="147"/>
      <c r="AW2370" s="147"/>
      <c r="AX2370" s="147"/>
      <c r="AY2370" s="147"/>
      <c r="AZ2370" s="147"/>
      <c r="BA2370" s="147"/>
      <c r="BB2370" s="147"/>
      <c r="BC2370" s="147"/>
      <c r="BD2370" s="147"/>
      <c r="BE2370" s="147"/>
      <c r="BF2370" s="147"/>
      <c r="BG2370" s="147"/>
      <c r="BH2370" s="147"/>
    </row>
    <row r="2371" spans="1:60" ht="20.399999999999999" outlineLevel="1" x14ac:dyDescent="0.25">
      <c r="A2371" s="154"/>
      <c r="B2371" s="155"/>
      <c r="C2371" s="192" t="s">
        <v>291</v>
      </c>
      <c r="D2371" s="161"/>
      <c r="E2371" s="162">
        <v>3.72</v>
      </c>
      <c r="F2371" s="157"/>
      <c r="G2371" s="157"/>
      <c r="H2371" s="157"/>
      <c r="I2371" s="157"/>
      <c r="J2371" s="157"/>
      <c r="K2371" s="157"/>
      <c r="L2371" s="157"/>
      <c r="M2371" s="157"/>
      <c r="N2371" s="157"/>
      <c r="O2371" s="157"/>
      <c r="P2371" s="157"/>
      <c r="Q2371" s="157"/>
      <c r="R2371" s="157"/>
      <c r="S2371" s="157"/>
      <c r="T2371" s="157"/>
      <c r="U2371" s="157"/>
      <c r="V2371" s="157"/>
      <c r="W2371" s="157"/>
      <c r="X2371" s="157"/>
      <c r="Y2371" s="147"/>
      <c r="Z2371" s="147"/>
      <c r="AA2371" s="147"/>
      <c r="AB2371" s="147"/>
      <c r="AC2371" s="147"/>
      <c r="AD2371" s="147"/>
      <c r="AE2371" s="147"/>
      <c r="AF2371" s="147"/>
      <c r="AG2371" s="147" t="s">
        <v>199</v>
      </c>
      <c r="AH2371" s="147">
        <v>2</v>
      </c>
      <c r="AI2371" s="147"/>
      <c r="AJ2371" s="147"/>
      <c r="AK2371" s="147"/>
      <c r="AL2371" s="147"/>
      <c r="AM2371" s="147"/>
      <c r="AN2371" s="147"/>
      <c r="AO2371" s="147"/>
      <c r="AP2371" s="147"/>
      <c r="AQ2371" s="147"/>
      <c r="AR2371" s="147"/>
      <c r="AS2371" s="147"/>
      <c r="AT2371" s="147"/>
      <c r="AU2371" s="147"/>
      <c r="AV2371" s="147"/>
      <c r="AW2371" s="147"/>
      <c r="AX2371" s="147"/>
      <c r="AY2371" s="147"/>
      <c r="AZ2371" s="147"/>
      <c r="BA2371" s="147"/>
      <c r="BB2371" s="147"/>
      <c r="BC2371" s="147"/>
      <c r="BD2371" s="147"/>
      <c r="BE2371" s="147"/>
      <c r="BF2371" s="147"/>
      <c r="BG2371" s="147"/>
      <c r="BH2371" s="147"/>
    </row>
    <row r="2372" spans="1:60" ht="20.399999999999999" outlineLevel="1" x14ac:dyDescent="0.25">
      <c r="A2372" s="154"/>
      <c r="B2372" s="155"/>
      <c r="C2372" s="192" t="s">
        <v>292</v>
      </c>
      <c r="D2372" s="161"/>
      <c r="E2372" s="162">
        <v>6.84</v>
      </c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7"/>
      <c r="T2372" s="157"/>
      <c r="U2372" s="157"/>
      <c r="V2372" s="157"/>
      <c r="W2372" s="157"/>
      <c r="X2372" s="157"/>
      <c r="Y2372" s="147"/>
      <c r="Z2372" s="147"/>
      <c r="AA2372" s="147"/>
      <c r="AB2372" s="147"/>
      <c r="AC2372" s="147"/>
      <c r="AD2372" s="147"/>
      <c r="AE2372" s="147"/>
      <c r="AF2372" s="147"/>
      <c r="AG2372" s="147" t="s">
        <v>199</v>
      </c>
      <c r="AH2372" s="147">
        <v>2</v>
      </c>
      <c r="AI2372" s="147"/>
      <c r="AJ2372" s="147"/>
      <c r="AK2372" s="147"/>
      <c r="AL2372" s="147"/>
      <c r="AM2372" s="147"/>
      <c r="AN2372" s="147"/>
      <c r="AO2372" s="147"/>
      <c r="AP2372" s="147"/>
      <c r="AQ2372" s="147"/>
      <c r="AR2372" s="147"/>
      <c r="AS2372" s="147"/>
      <c r="AT2372" s="147"/>
      <c r="AU2372" s="147"/>
      <c r="AV2372" s="147"/>
      <c r="AW2372" s="147"/>
      <c r="AX2372" s="147"/>
      <c r="AY2372" s="147"/>
      <c r="AZ2372" s="147"/>
      <c r="BA2372" s="147"/>
      <c r="BB2372" s="147"/>
      <c r="BC2372" s="147"/>
      <c r="BD2372" s="147"/>
      <c r="BE2372" s="147"/>
      <c r="BF2372" s="147"/>
      <c r="BG2372" s="147"/>
      <c r="BH2372" s="147"/>
    </row>
    <row r="2373" spans="1:60" outlineLevel="1" x14ac:dyDescent="0.25">
      <c r="A2373" s="154"/>
      <c r="B2373" s="155"/>
      <c r="C2373" s="193" t="s">
        <v>293</v>
      </c>
      <c r="D2373" s="163"/>
      <c r="E2373" s="164">
        <v>37.450000000000003</v>
      </c>
      <c r="F2373" s="157"/>
      <c r="G2373" s="157"/>
      <c r="H2373" s="157"/>
      <c r="I2373" s="157"/>
      <c r="J2373" s="157"/>
      <c r="K2373" s="157"/>
      <c r="L2373" s="157"/>
      <c r="M2373" s="157"/>
      <c r="N2373" s="157"/>
      <c r="O2373" s="157"/>
      <c r="P2373" s="157"/>
      <c r="Q2373" s="157"/>
      <c r="R2373" s="157"/>
      <c r="S2373" s="157"/>
      <c r="T2373" s="157"/>
      <c r="U2373" s="157"/>
      <c r="V2373" s="157"/>
      <c r="W2373" s="157"/>
      <c r="X2373" s="157"/>
      <c r="Y2373" s="147"/>
      <c r="Z2373" s="147"/>
      <c r="AA2373" s="147"/>
      <c r="AB2373" s="147"/>
      <c r="AC2373" s="147"/>
      <c r="AD2373" s="147"/>
      <c r="AE2373" s="147"/>
      <c r="AF2373" s="147"/>
      <c r="AG2373" s="147" t="s">
        <v>199</v>
      </c>
      <c r="AH2373" s="147">
        <v>3</v>
      </c>
      <c r="AI2373" s="147"/>
      <c r="AJ2373" s="147"/>
      <c r="AK2373" s="147"/>
      <c r="AL2373" s="147"/>
      <c r="AM2373" s="147"/>
      <c r="AN2373" s="147"/>
      <c r="AO2373" s="147"/>
      <c r="AP2373" s="147"/>
      <c r="AQ2373" s="147"/>
      <c r="AR2373" s="147"/>
      <c r="AS2373" s="147"/>
      <c r="AT2373" s="147"/>
      <c r="AU2373" s="147"/>
      <c r="AV2373" s="147"/>
      <c r="AW2373" s="147"/>
      <c r="AX2373" s="147"/>
      <c r="AY2373" s="147"/>
      <c r="AZ2373" s="147"/>
      <c r="BA2373" s="147"/>
      <c r="BB2373" s="147"/>
      <c r="BC2373" s="147"/>
      <c r="BD2373" s="147"/>
      <c r="BE2373" s="147"/>
      <c r="BF2373" s="147"/>
      <c r="BG2373" s="147"/>
      <c r="BH2373" s="147"/>
    </row>
    <row r="2374" spans="1:60" outlineLevel="1" x14ac:dyDescent="0.25">
      <c r="A2374" s="154"/>
      <c r="B2374" s="155"/>
      <c r="C2374" s="191" t="s">
        <v>294</v>
      </c>
      <c r="D2374" s="161"/>
      <c r="E2374" s="162"/>
      <c r="F2374" s="157"/>
      <c r="G2374" s="157"/>
      <c r="H2374" s="157"/>
      <c r="I2374" s="157"/>
      <c r="J2374" s="157"/>
      <c r="K2374" s="157"/>
      <c r="L2374" s="157"/>
      <c r="M2374" s="157"/>
      <c r="N2374" s="157"/>
      <c r="O2374" s="157"/>
      <c r="P2374" s="157"/>
      <c r="Q2374" s="157"/>
      <c r="R2374" s="157"/>
      <c r="S2374" s="157"/>
      <c r="T2374" s="157"/>
      <c r="U2374" s="157"/>
      <c r="V2374" s="157"/>
      <c r="W2374" s="157"/>
      <c r="X2374" s="157"/>
      <c r="Y2374" s="147"/>
      <c r="Z2374" s="147"/>
      <c r="AA2374" s="147"/>
      <c r="AB2374" s="147"/>
      <c r="AC2374" s="147"/>
      <c r="AD2374" s="147"/>
      <c r="AE2374" s="147"/>
      <c r="AF2374" s="147"/>
      <c r="AG2374" s="147" t="s">
        <v>199</v>
      </c>
      <c r="AH2374" s="147"/>
      <c r="AI2374" s="147"/>
      <c r="AJ2374" s="147"/>
      <c r="AK2374" s="147"/>
      <c r="AL2374" s="147"/>
      <c r="AM2374" s="147"/>
      <c r="AN2374" s="147"/>
      <c r="AO2374" s="147"/>
      <c r="AP2374" s="147"/>
      <c r="AQ2374" s="147"/>
      <c r="AR2374" s="147"/>
      <c r="AS2374" s="147"/>
      <c r="AT2374" s="147"/>
      <c r="AU2374" s="147"/>
      <c r="AV2374" s="147"/>
      <c r="AW2374" s="147"/>
      <c r="AX2374" s="147"/>
      <c r="AY2374" s="147"/>
      <c r="AZ2374" s="147"/>
      <c r="BA2374" s="147"/>
      <c r="BB2374" s="147"/>
      <c r="BC2374" s="147"/>
      <c r="BD2374" s="147"/>
      <c r="BE2374" s="147"/>
      <c r="BF2374" s="147"/>
      <c r="BG2374" s="147"/>
      <c r="BH2374" s="147"/>
    </row>
    <row r="2375" spans="1:60" outlineLevel="1" x14ac:dyDescent="0.25">
      <c r="A2375" s="154"/>
      <c r="B2375" s="155"/>
      <c r="C2375" s="190" t="s">
        <v>1848</v>
      </c>
      <c r="D2375" s="159"/>
      <c r="E2375" s="160">
        <v>157.29</v>
      </c>
      <c r="F2375" s="157"/>
      <c r="G2375" s="157"/>
      <c r="H2375" s="157"/>
      <c r="I2375" s="157"/>
      <c r="J2375" s="157"/>
      <c r="K2375" s="157"/>
      <c r="L2375" s="157"/>
      <c r="M2375" s="157"/>
      <c r="N2375" s="157"/>
      <c r="O2375" s="157"/>
      <c r="P2375" s="157"/>
      <c r="Q2375" s="157"/>
      <c r="R2375" s="157"/>
      <c r="S2375" s="157"/>
      <c r="T2375" s="157"/>
      <c r="U2375" s="157"/>
      <c r="V2375" s="157"/>
      <c r="W2375" s="157"/>
      <c r="X2375" s="157"/>
      <c r="Y2375" s="147"/>
      <c r="Z2375" s="147"/>
      <c r="AA2375" s="147"/>
      <c r="AB2375" s="147"/>
      <c r="AC2375" s="147"/>
      <c r="AD2375" s="147"/>
      <c r="AE2375" s="147"/>
      <c r="AF2375" s="147"/>
      <c r="AG2375" s="147" t="s">
        <v>199</v>
      </c>
      <c r="AH2375" s="147">
        <v>0</v>
      </c>
      <c r="AI2375" s="147"/>
      <c r="AJ2375" s="147"/>
      <c r="AK2375" s="147"/>
      <c r="AL2375" s="147"/>
      <c r="AM2375" s="147"/>
      <c r="AN2375" s="147"/>
      <c r="AO2375" s="147"/>
      <c r="AP2375" s="147"/>
      <c r="AQ2375" s="147"/>
      <c r="AR2375" s="147"/>
      <c r="AS2375" s="147"/>
      <c r="AT2375" s="147"/>
      <c r="AU2375" s="147"/>
      <c r="AV2375" s="147"/>
      <c r="AW2375" s="147"/>
      <c r="AX2375" s="147"/>
      <c r="AY2375" s="147"/>
      <c r="AZ2375" s="147"/>
      <c r="BA2375" s="147"/>
      <c r="BB2375" s="147"/>
      <c r="BC2375" s="147"/>
      <c r="BD2375" s="147"/>
      <c r="BE2375" s="147"/>
      <c r="BF2375" s="147"/>
      <c r="BG2375" s="147"/>
      <c r="BH2375" s="147"/>
    </row>
    <row r="2376" spans="1:60" ht="30.6" outlineLevel="1" x14ac:dyDescent="0.25">
      <c r="A2376" s="174">
        <v>396</v>
      </c>
      <c r="B2376" s="175" t="s">
        <v>1849</v>
      </c>
      <c r="C2376" s="189" t="s">
        <v>1850</v>
      </c>
      <c r="D2376" s="176" t="s">
        <v>239</v>
      </c>
      <c r="E2376" s="177">
        <v>6219.1765100000002</v>
      </c>
      <c r="F2376" s="178"/>
      <c r="G2376" s="179">
        <f>ROUND(E2376*F2376,2)</f>
        <v>0</v>
      </c>
      <c r="H2376" s="158"/>
      <c r="I2376" s="157">
        <f>ROUND(E2376*H2376,2)</f>
        <v>0</v>
      </c>
      <c r="J2376" s="158"/>
      <c r="K2376" s="157">
        <f>ROUND(E2376*J2376,2)</f>
        <v>0</v>
      </c>
      <c r="L2376" s="157">
        <v>21</v>
      </c>
      <c r="M2376" s="157">
        <f>G2376*(1+L2376/100)</f>
        <v>0</v>
      </c>
      <c r="N2376" s="157">
        <v>8.5999999999999998E-4</v>
      </c>
      <c r="O2376" s="157">
        <f>ROUND(E2376*N2376,2)</f>
        <v>5.35</v>
      </c>
      <c r="P2376" s="157">
        <v>0</v>
      </c>
      <c r="Q2376" s="157">
        <f>ROUND(E2376*P2376,2)</f>
        <v>0</v>
      </c>
      <c r="R2376" s="157" t="s">
        <v>226</v>
      </c>
      <c r="S2376" s="157" t="s">
        <v>195</v>
      </c>
      <c r="T2376" s="157" t="s">
        <v>195</v>
      </c>
      <c r="U2376" s="157">
        <v>0</v>
      </c>
      <c r="V2376" s="157">
        <f>ROUND(E2376*U2376,2)</f>
        <v>0</v>
      </c>
      <c r="W2376" s="157"/>
      <c r="X2376" s="157" t="s">
        <v>227</v>
      </c>
      <c r="Y2376" s="147"/>
      <c r="Z2376" s="147"/>
      <c r="AA2376" s="147"/>
      <c r="AB2376" s="147"/>
      <c r="AC2376" s="147"/>
      <c r="AD2376" s="147"/>
      <c r="AE2376" s="147"/>
      <c r="AF2376" s="147"/>
      <c r="AG2376" s="147" t="s">
        <v>228</v>
      </c>
      <c r="AH2376" s="147"/>
      <c r="AI2376" s="147"/>
      <c r="AJ2376" s="147"/>
      <c r="AK2376" s="147"/>
      <c r="AL2376" s="147"/>
      <c r="AM2376" s="147"/>
      <c r="AN2376" s="147"/>
      <c r="AO2376" s="147"/>
      <c r="AP2376" s="147"/>
      <c r="AQ2376" s="147"/>
      <c r="AR2376" s="147"/>
      <c r="AS2376" s="147"/>
      <c r="AT2376" s="147"/>
      <c r="AU2376" s="147"/>
      <c r="AV2376" s="147"/>
      <c r="AW2376" s="147"/>
      <c r="AX2376" s="147"/>
      <c r="AY2376" s="147"/>
      <c r="AZ2376" s="147"/>
      <c r="BA2376" s="147"/>
      <c r="BB2376" s="147"/>
      <c r="BC2376" s="147"/>
      <c r="BD2376" s="147"/>
      <c r="BE2376" s="147"/>
      <c r="BF2376" s="147"/>
      <c r="BG2376" s="147"/>
      <c r="BH2376" s="147"/>
    </row>
    <row r="2377" spans="1:60" outlineLevel="1" x14ac:dyDescent="0.25">
      <c r="A2377" s="154"/>
      <c r="B2377" s="155"/>
      <c r="C2377" s="191" t="s">
        <v>284</v>
      </c>
      <c r="D2377" s="161"/>
      <c r="E2377" s="162"/>
      <c r="F2377" s="157"/>
      <c r="G2377" s="157"/>
      <c r="H2377" s="157"/>
      <c r="I2377" s="157"/>
      <c r="J2377" s="157"/>
      <c r="K2377" s="157"/>
      <c r="L2377" s="157"/>
      <c r="M2377" s="157"/>
      <c r="N2377" s="157"/>
      <c r="O2377" s="157"/>
      <c r="P2377" s="157"/>
      <c r="Q2377" s="157"/>
      <c r="R2377" s="157"/>
      <c r="S2377" s="157"/>
      <c r="T2377" s="157"/>
      <c r="U2377" s="157"/>
      <c r="V2377" s="157"/>
      <c r="W2377" s="157"/>
      <c r="X2377" s="157"/>
      <c r="Y2377" s="147"/>
      <c r="Z2377" s="147"/>
      <c r="AA2377" s="147"/>
      <c r="AB2377" s="147"/>
      <c r="AC2377" s="147"/>
      <c r="AD2377" s="147"/>
      <c r="AE2377" s="147"/>
      <c r="AF2377" s="147"/>
      <c r="AG2377" s="147" t="s">
        <v>199</v>
      </c>
      <c r="AH2377" s="147"/>
      <c r="AI2377" s="147"/>
      <c r="AJ2377" s="147"/>
      <c r="AK2377" s="147"/>
      <c r="AL2377" s="147"/>
      <c r="AM2377" s="147"/>
      <c r="AN2377" s="147"/>
      <c r="AO2377" s="147"/>
      <c r="AP2377" s="147"/>
      <c r="AQ2377" s="147"/>
      <c r="AR2377" s="147"/>
      <c r="AS2377" s="147"/>
      <c r="AT2377" s="147"/>
      <c r="AU2377" s="147"/>
      <c r="AV2377" s="147"/>
      <c r="AW2377" s="147"/>
      <c r="AX2377" s="147"/>
      <c r="AY2377" s="147"/>
      <c r="AZ2377" s="147"/>
      <c r="BA2377" s="147"/>
      <c r="BB2377" s="147"/>
      <c r="BC2377" s="147"/>
      <c r="BD2377" s="147"/>
      <c r="BE2377" s="147"/>
      <c r="BF2377" s="147"/>
      <c r="BG2377" s="147"/>
      <c r="BH2377" s="147"/>
    </row>
    <row r="2378" spans="1:60" ht="20.399999999999999" outlineLevel="1" x14ac:dyDescent="0.25">
      <c r="A2378" s="154"/>
      <c r="B2378" s="155"/>
      <c r="C2378" s="192" t="s">
        <v>948</v>
      </c>
      <c r="D2378" s="161"/>
      <c r="E2378" s="162">
        <v>87.504379999999998</v>
      </c>
      <c r="F2378" s="157"/>
      <c r="G2378" s="157"/>
      <c r="H2378" s="157"/>
      <c r="I2378" s="157"/>
      <c r="J2378" s="157"/>
      <c r="K2378" s="157"/>
      <c r="L2378" s="157"/>
      <c r="M2378" s="157"/>
      <c r="N2378" s="157"/>
      <c r="O2378" s="157"/>
      <c r="P2378" s="157"/>
      <c r="Q2378" s="157"/>
      <c r="R2378" s="157"/>
      <c r="S2378" s="157"/>
      <c r="T2378" s="157"/>
      <c r="U2378" s="157"/>
      <c r="V2378" s="157"/>
      <c r="W2378" s="157"/>
      <c r="X2378" s="157"/>
      <c r="Y2378" s="147"/>
      <c r="Z2378" s="147"/>
      <c r="AA2378" s="147"/>
      <c r="AB2378" s="147"/>
      <c r="AC2378" s="147"/>
      <c r="AD2378" s="147"/>
      <c r="AE2378" s="147"/>
      <c r="AF2378" s="147"/>
      <c r="AG2378" s="147" t="s">
        <v>199</v>
      </c>
      <c r="AH2378" s="147">
        <v>2</v>
      </c>
      <c r="AI2378" s="147"/>
      <c r="AJ2378" s="147"/>
      <c r="AK2378" s="147"/>
      <c r="AL2378" s="147"/>
      <c r="AM2378" s="147"/>
      <c r="AN2378" s="147"/>
      <c r="AO2378" s="147"/>
      <c r="AP2378" s="147"/>
      <c r="AQ2378" s="147"/>
      <c r="AR2378" s="147"/>
      <c r="AS2378" s="147"/>
      <c r="AT2378" s="147"/>
      <c r="AU2378" s="147"/>
      <c r="AV2378" s="147"/>
      <c r="AW2378" s="147"/>
      <c r="AX2378" s="147"/>
      <c r="AY2378" s="147"/>
      <c r="AZ2378" s="147"/>
      <c r="BA2378" s="147"/>
      <c r="BB2378" s="147"/>
      <c r="BC2378" s="147"/>
      <c r="BD2378" s="147"/>
      <c r="BE2378" s="147"/>
      <c r="BF2378" s="147"/>
      <c r="BG2378" s="147"/>
      <c r="BH2378" s="147"/>
    </row>
    <row r="2379" spans="1:60" outlineLevel="1" x14ac:dyDescent="0.25">
      <c r="A2379" s="154"/>
      <c r="B2379" s="155"/>
      <c r="C2379" s="192" t="s">
        <v>1851</v>
      </c>
      <c r="D2379" s="161"/>
      <c r="E2379" s="162">
        <v>54.347380000000001</v>
      </c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7"/>
      <c r="T2379" s="157"/>
      <c r="U2379" s="157"/>
      <c r="V2379" s="157"/>
      <c r="W2379" s="157"/>
      <c r="X2379" s="157"/>
      <c r="Y2379" s="147"/>
      <c r="Z2379" s="147"/>
      <c r="AA2379" s="147"/>
      <c r="AB2379" s="147"/>
      <c r="AC2379" s="147"/>
      <c r="AD2379" s="147"/>
      <c r="AE2379" s="147"/>
      <c r="AF2379" s="147"/>
      <c r="AG2379" s="147" t="s">
        <v>199</v>
      </c>
      <c r="AH2379" s="147">
        <v>2</v>
      </c>
      <c r="AI2379" s="147"/>
      <c r="AJ2379" s="147"/>
      <c r="AK2379" s="147"/>
      <c r="AL2379" s="147"/>
      <c r="AM2379" s="147"/>
      <c r="AN2379" s="147"/>
      <c r="AO2379" s="147"/>
      <c r="AP2379" s="147"/>
      <c r="AQ2379" s="147"/>
      <c r="AR2379" s="147"/>
      <c r="AS2379" s="147"/>
      <c r="AT2379" s="147"/>
      <c r="AU2379" s="147"/>
      <c r="AV2379" s="147"/>
      <c r="AW2379" s="147"/>
      <c r="AX2379" s="147"/>
      <c r="AY2379" s="147"/>
      <c r="AZ2379" s="147"/>
      <c r="BA2379" s="147"/>
      <c r="BB2379" s="147"/>
      <c r="BC2379" s="147"/>
      <c r="BD2379" s="147"/>
      <c r="BE2379" s="147"/>
      <c r="BF2379" s="147"/>
      <c r="BG2379" s="147"/>
      <c r="BH2379" s="147"/>
    </row>
    <row r="2380" spans="1:60" outlineLevel="1" x14ac:dyDescent="0.25">
      <c r="A2380" s="154"/>
      <c r="B2380" s="155"/>
      <c r="C2380" s="192" t="s">
        <v>1852</v>
      </c>
      <c r="D2380" s="161"/>
      <c r="E2380" s="162">
        <v>-37.298000000000002</v>
      </c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7"/>
      <c r="T2380" s="157"/>
      <c r="U2380" s="157"/>
      <c r="V2380" s="157"/>
      <c r="W2380" s="157"/>
      <c r="X2380" s="157"/>
      <c r="Y2380" s="147"/>
      <c r="Z2380" s="147"/>
      <c r="AA2380" s="147"/>
      <c r="AB2380" s="147"/>
      <c r="AC2380" s="147"/>
      <c r="AD2380" s="147"/>
      <c r="AE2380" s="147"/>
      <c r="AF2380" s="147"/>
      <c r="AG2380" s="147" t="s">
        <v>199</v>
      </c>
      <c r="AH2380" s="147">
        <v>2</v>
      </c>
      <c r="AI2380" s="147"/>
      <c r="AJ2380" s="147"/>
      <c r="AK2380" s="147"/>
      <c r="AL2380" s="147"/>
      <c r="AM2380" s="147"/>
      <c r="AN2380" s="147"/>
      <c r="AO2380" s="147"/>
      <c r="AP2380" s="147"/>
      <c r="AQ2380" s="147"/>
      <c r="AR2380" s="147"/>
      <c r="AS2380" s="147"/>
      <c r="AT2380" s="147"/>
      <c r="AU2380" s="147"/>
      <c r="AV2380" s="147"/>
      <c r="AW2380" s="147"/>
      <c r="AX2380" s="147"/>
      <c r="AY2380" s="147"/>
      <c r="AZ2380" s="147"/>
      <c r="BA2380" s="147"/>
      <c r="BB2380" s="147"/>
      <c r="BC2380" s="147"/>
      <c r="BD2380" s="147"/>
      <c r="BE2380" s="147"/>
      <c r="BF2380" s="147"/>
      <c r="BG2380" s="147"/>
      <c r="BH2380" s="147"/>
    </row>
    <row r="2381" spans="1:60" outlineLevel="1" x14ac:dyDescent="0.25">
      <c r="A2381" s="154"/>
      <c r="B2381" s="155"/>
      <c r="C2381" s="192" t="s">
        <v>1853</v>
      </c>
      <c r="D2381" s="161"/>
      <c r="E2381" s="162">
        <v>11.584</v>
      </c>
      <c r="F2381" s="157"/>
      <c r="G2381" s="157"/>
      <c r="H2381" s="157"/>
      <c r="I2381" s="157"/>
      <c r="J2381" s="157"/>
      <c r="K2381" s="157"/>
      <c r="L2381" s="157"/>
      <c r="M2381" s="157"/>
      <c r="N2381" s="157"/>
      <c r="O2381" s="157"/>
      <c r="P2381" s="157"/>
      <c r="Q2381" s="157"/>
      <c r="R2381" s="157"/>
      <c r="S2381" s="157"/>
      <c r="T2381" s="157"/>
      <c r="U2381" s="157"/>
      <c r="V2381" s="157"/>
      <c r="W2381" s="157"/>
      <c r="X2381" s="157"/>
      <c r="Y2381" s="147"/>
      <c r="Z2381" s="147"/>
      <c r="AA2381" s="147"/>
      <c r="AB2381" s="147"/>
      <c r="AC2381" s="147"/>
      <c r="AD2381" s="147"/>
      <c r="AE2381" s="147"/>
      <c r="AF2381" s="147"/>
      <c r="AG2381" s="147" t="s">
        <v>199</v>
      </c>
      <c r="AH2381" s="147">
        <v>2</v>
      </c>
      <c r="AI2381" s="147"/>
      <c r="AJ2381" s="147"/>
      <c r="AK2381" s="147"/>
      <c r="AL2381" s="147"/>
      <c r="AM2381" s="147"/>
      <c r="AN2381" s="147"/>
      <c r="AO2381" s="147"/>
      <c r="AP2381" s="147"/>
      <c r="AQ2381" s="147"/>
      <c r="AR2381" s="147"/>
      <c r="AS2381" s="147"/>
      <c r="AT2381" s="147"/>
      <c r="AU2381" s="147"/>
      <c r="AV2381" s="147"/>
      <c r="AW2381" s="147"/>
      <c r="AX2381" s="147"/>
      <c r="AY2381" s="147"/>
      <c r="AZ2381" s="147"/>
      <c r="BA2381" s="147"/>
      <c r="BB2381" s="147"/>
      <c r="BC2381" s="147"/>
      <c r="BD2381" s="147"/>
      <c r="BE2381" s="147"/>
      <c r="BF2381" s="147"/>
      <c r="BG2381" s="147"/>
      <c r="BH2381" s="147"/>
    </row>
    <row r="2382" spans="1:60" outlineLevel="1" x14ac:dyDescent="0.25">
      <c r="A2382" s="154"/>
      <c r="B2382" s="155"/>
      <c r="C2382" s="193" t="s">
        <v>293</v>
      </c>
      <c r="D2382" s="163"/>
      <c r="E2382" s="164">
        <v>116.13775</v>
      </c>
      <c r="F2382" s="157"/>
      <c r="G2382" s="157"/>
      <c r="H2382" s="157"/>
      <c r="I2382" s="157"/>
      <c r="J2382" s="157"/>
      <c r="K2382" s="157"/>
      <c r="L2382" s="157"/>
      <c r="M2382" s="157"/>
      <c r="N2382" s="157"/>
      <c r="O2382" s="157"/>
      <c r="P2382" s="157"/>
      <c r="Q2382" s="157"/>
      <c r="R2382" s="157"/>
      <c r="S2382" s="157"/>
      <c r="T2382" s="157"/>
      <c r="U2382" s="157"/>
      <c r="V2382" s="157"/>
      <c r="W2382" s="157"/>
      <c r="X2382" s="157"/>
      <c r="Y2382" s="147"/>
      <c r="Z2382" s="147"/>
      <c r="AA2382" s="147"/>
      <c r="AB2382" s="147"/>
      <c r="AC2382" s="147"/>
      <c r="AD2382" s="147"/>
      <c r="AE2382" s="147"/>
      <c r="AF2382" s="147"/>
      <c r="AG2382" s="147" t="s">
        <v>199</v>
      </c>
      <c r="AH2382" s="147">
        <v>3</v>
      </c>
      <c r="AI2382" s="147"/>
      <c r="AJ2382" s="147"/>
      <c r="AK2382" s="147"/>
      <c r="AL2382" s="147"/>
      <c r="AM2382" s="147"/>
      <c r="AN2382" s="147"/>
      <c r="AO2382" s="147"/>
      <c r="AP2382" s="147"/>
      <c r="AQ2382" s="147"/>
      <c r="AR2382" s="147"/>
      <c r="AS2382" s="147"/>
      <c r="AT2382" s="147"/>
      <c r="AU2382" s="147"/>
      <c r="AV2382" s="147"/>
      <c r="AW2382" s="147"/>
      <c r="AX2382" s="147"/>
      <c r="AY2382" s="147"/>
      <c r="AZ2382" s="147"/>
      <c r="BA2382" s="147"/>
      <c r="BB2382" s="147"/>
      <c r="BC2382" s="147"/>
      <c r="BD2382" s="147"/>
      <c r="BE2382" s="147"/>
      <c r="BF2382" s="147"/>
      <c r="BG2382" s="147"/>
      <c r="BH2382" s="147"/>
    </row>
    <row r="2383" spans="1:60" outlineLevel="1" x14ac:dyDescent="0.25">
      <c r="A2383" s="154"/>
      <c r="B2383" s="155"/>
      <c r="C2383" s="191" t="s">
        <v>294</v>
      </c>
      <c r="D2383" s="161"/>
      <c r="E2383" s="162"/>
      <c r="F2383" s="157"/>
      <c r="G2383" s="157"/>
      <c r="H2383" s="157"/>
      <c r="I2383" s="157"/>
      <c r="J2383" s="157"/>
      <c r="K2383" s="157"/>
      <c r="L2383" s="157"/>
      <c r="M2383" s="157"/>
      <c r="N2383" s="157"/>
      <c r="O2383" s="157"/>
      <c r="P2383" s="157"/>
      <c r="Q2383" s="157"/>
      <c r="R2383" s="157"/>
      <c r="S2383" s="157"/>
      <c r="T2383" s="157"/>
      <c r="U2383" s="157"/>
      <c r="V2383" s="157"/>
      <c r="W2383" s="157"/>
      <c r="X2383" s="157"/>
      <c r="Y2383" s="147"/>
      <c r="Z2383" s="147"/>
      <c r="AA2383" s="147"/>
      <c r="AB2383" s="147"/>
      <c r="AC2383" s="147"/>
      <c r="AD2383" s="147"/>
      <c r="AE2383" s="147"/>
      <c r="AF2383" s="147"/>
      <c r="AG2383" s="147" t="s">
        <v>199</v>
      </c>
      <c r="AH2383" s="147"/>
      <c r="AI2383" s="147"/>
      <c r="AJ2383" s="147"/>
      <c r="AK2383" s="147"/>
      <c r="AL2383" s="147"/>
      <c r="AM2383" s="147"/>
      <c r="AN2383" s="147"/>
      <c r="AO2383" s="147"/>
      <c r="AP2383" s="147"/>
      <c r="AQ2383" s="147"/>
      <c r="AR2383" s="147"/>
      <c r="AS2383" s="147"/>
      <c r="AT2383" s="147"/>
      <c r="AU2383" s="147"/>
      <c r="AV2383" s="147"/>
      <c r="AW2383" s="147"/>
      <c r="AX2383" s="147"/>
      <c r="AY2383" s="147"/>
      <c r="AZ2383" s="147"/>
      <c r="BA2383" s="147"/>
      <c r="BB2383" s="147"/>
      <c r="BC2383" s="147"/>
      <c r="BD2383" s="147"/>
      <c r="BE2383" s="147"/>
      <c r="BF2383" s="147"/>
      <c r="BG2383" s="147"/>
      <c r="BH2383" s="147"/>
    </row>
    <row r="2384" spans="1:60" outlineLevel="1" x14ac:dyDescent="0.25">
      <c r="A2384" s="154"/>
      <c r="B2384" s="155"/>
      <c r="C2384" s="190" t="s">
        <v>1854</v>
      </c>
      <c r="D2384" s="159"/>
      <c r="E2384" s="160">
        <v>6219.1765100000002</v>
      </c>
      <c r="F2384" s="157"/>
      <c r="G2384" s="157"/>
      <c r="H2384" s="157"/>
      <c r="I2384" s="157"/>
      <c r="J2384" s="157"/>
      <c r="K2384" s="157"/>
      <c r="L2384" s="157"/>
      <c r="M2384" s="157"/>
      <c r="N2384" s="157"/>
      <c r="O2384" s="157"/>
      <c r="P2384" s="157"/>
      <c r="Q2384" s="157"/>
      <c r="R2384" s="157"/>
      <c r="S2384" s="157"/>
      <c r="T2384" s="157"/>
      <c r="U2384" s="157"/>
      <c r="V2384" s="157"/>
      <c r="W2384" s="157"/>
      <c r="X2384" s="157"/>
      <c r="Y2384" s="147"/>
      <c r="Z2384" s="147"/>
      <c r="AA2384" s="147"/>
      <c r="AB2384" s="147"/>
      <c r="AC2384" s="147"/>
      <c r="AD2384" s="147"/>
      <c r="AE2384" s="147"/>
      <c r="AF2384" s="147"/>
      <c r="AG2384" s="147" t="s">
        <v>199</v>
      </c>
      <c r="AH2384" s="147">
        <v>0</v>
      </c>
      <c r="AI2384" s="147"/>
      <c r="AJ2384" s="147"/>
      <c r="AK2384" s="147"/>
      <c r="AL2384" s="147"/>
      <c r="AM2384" s="147"/>
      <c r="AN2384" s="147"/>
      <c r="AO2384" s="147"/>
      <c r="AP2384" s="147"/>
      <c r="AQ2384" s="147"/>
      <c r="AR2384" s="147"/>
      <c r="AS2384" s="147"/>
      <c r="AT2384" s="147"/>
      <c r="AU2384" s="147"/>
      <c r="AV2384" s="147"/>
      <c r="AW2384" s="147"/>
      <c r="AX2384" s="147"/>
      <c r="AY2384" s="147"/>
      <c r="AZ2384" s="147"/>
      <c r="BA2384" s="147"/>
      <c r="BB2384" s="147"/>
      <c r="BC2384" s="147"/>
      <c r="BD2384" s="147"/>
      <c r="BE2384" s="147"/>
      <c r="BF2384" s="147"/>
      <c r="BG2384" s="147"/>
      <c r="BH2384" s="147"/>
    </row>
    <row r="2385" spans="1:60" ht="20.399999999999999" outlineLevel="1" x14ac:dyDescent="0.25">
      <c r="A2385" s="174">
        <v>397</v>
      </c>
      <c r="B2385" s="175" t="s">
        <v>1855</v>
      </c>
      <c r="C2385" s="189" t="s">
        <v>1856</v>
      </c>
      <c r="D2385" s="176" t="s">
        <v>239</v>
      </c>
      <c r="E2385" s="177">
        <v>941.78</v>
      </c>
      <c r="F2385" s="178"/>
      <c r="G2385" s="179">
        <f>ROUND(E2385*F2385,2)</f>
        <v>0</v>
      </c>
      <c r="H2385" s="158"/>
      <c r="I2385" s="157">
        <f>ROUND(E2385*H2385,2)</f>
        <v>0</v>
      </c>
      <c r="J2385" s="158"/>
      <c r="K2385" s="157">
        <f>ROUND(E2385*J2385,2)</f>
        <v>0</v>
      </c>
      <c r="L2385" s="157">
        <v>21</v>
      </c>
      <c r="M2385" s="157">
        <f>G2385*(1+L2385/100)</f>
        <v>0</v>
      </c>
      <c r="N2385" s="157">
        <v>1.2999999999999999E-3</v>
      </c>
      <c r="O2385" s="157">
        <f>ROUND(E2385*N2385,2)</f>
        <v>1.22</v>
      </c>
      <c r="P2385" s="157">
        <v>0</v>
      </c>
      <c r="Q2385" s="157">
        <f>ROUND(E2385*P2385,2)</f>
        <v>0</v>
      </c>
      <c r="R2385" s="157" t="s">
        <v>226</v>
      </c>
      <c r="S2385" s="157" t="s">
        <v>195</v>
      </c>
      <c r="T2385" s="157" t="s">
        <v>195</v>
      </c>
      <c r="U2385" s="157">
        <v>0</v>
      </c>
      <c r="V2385" s="157">
        <f>ROUND(E2385*U2385,2)</f>
        <v>0</v>
      </c>
      <c r="W2385" s="157"/>
      <c r="X2385" s="157" t="s">
        <v>227</v>
      </c>
      <c r="Y2385" s="147"/>
      <c r="Z2385" s="147"/>
      <c r="AA2385" s="147"/>
      <c r="AB2385" s="147"/>
      <c r="AC2385" s="147"/>
      <c r="AD2385" s="147"/>
      <c r="AE2385" s="147"/>
      <c r="AF2385" s="147"/>
      <c r="AG2385" s="147" t="s">
        <v>228</v>
      </c>
      <c r="AH2385" s="147"/>
      <c r="AI2385" s="147"/>
      <c r="AJ2385" s="147"/>
      <c r="AK2385" s="147"/>
      <c r="AL2385" s="147"/>
      <c r="AM2385" s="147"/>
      <c r="AN2385" s="147"/>
      <c r="AO2385" s="147"/>
      <c r="AP2385" s="147"/>
      <c r="AQ2385" s="147"/>
      <c r="AR2385" s="147"/>
      <c r="AS2385" s="147"/>
      <c r="AT2385" s="147"/>
      <c r="AU2385" s="147"/>
      <c r="AV2385" s="147"/>
      <c r="AW2385" s="147"/>
      <c r="AX2385" s="147"/>
      <c r="AY2385" s="147"/>
      <c r="AZ2385" s="147"/>
      <c r="BA2385" s="147"/>
      <c r="BB2385" s="147"/>
      <c r="BC2385" s="147"/>
      <c r="BD2385" s="147"/>
      <c r="BE2385" s="147"/>
      <c r="BF2385" s="147"/>
      <c r="BG2385" s="147"/>
      <c r="BH2385" s="147"/>
    </row>
    <row r="2386" spans="1:60" outlineLevel="1" x14ac:dyDescent="0.25">
      <c r="A2386" s="154"/>
      <c r="B2386" s="155"/>
      <c r="C2386" s="191" t="s">
        <v>284</v>
      </c>
      <c r="D2386" s="161"/>
      <c r="E2386" s="162"/>
      <c r="F2386" s="157"/>
      <c r="G2386" s="157"/>
      <c r="H2386" s="157"/>
      <c r="I2386" s="157"/>
      <c r="J2386" s="157"/>
      <c r="K2386" s="157"/>
      <c r="L2386" s="157"/>
      <c r="M2386" s="157"/>
      <c r="N2386" s="157"/>
      <c r="O2386" s="157"/>
      <c r="P2386" s="157"/>
      <c r="Q2386" s="157"/>
      <c r="R2386" s="157"/>
      <c r="S2386" s="157"/>
      <c r="T2386" s="157"/>
      <c r="U2386" s="157"/>
      <c r="V2386" s="157"/>
      <c r="W2386" s="157"/>
      <c r="X2386" s="157"/>
      <c r="Y2386" s="147"/>
      <c r="Z2386" s="147"/>
      <c r="AA2386" s="147"/>
      <c r="AB2386" s="147"/>
      <c r="AC2386" s="147"/>
      <c r="AD2386" s="147"/>
      <c r="AE2386" s="147"/>
      <c r="AF2386" s="147"/>
      <c r="AG2386" s="147" t="s">
        <v>199</v>
      </c>
      <c r="AH2386" s="147"/>
      <c r="AI2386" s="147"/>
      <c r="AJ2386" s="147"/>
      <c r="AK2386" s="147"/>
      <c r="AL2386" s="147"/>
      <c r="AM2386" s="147"/>
      <c r="AN2386" s="147"/>
      <c r="AO2386" s="147"/>
      <c r="AP2386" s="147"/>
      <c r="AQ2386" s="147"/>
      <c r="AR2386" s="147"/>
      <c r="AS2386" s="147"/>
      <c r="AT2386" s="147"/>
      <c r="AU2386" s="147"/>
      <c r="AV2386" s="147"/>
      <c r="AW2386" s="147"/>
      <c r="AX2386" s="147"/>
      <c r="AY2386" s="147"/>
      <c r="AZ2386" s="147"/>
      <c r="BA2386" s="147"/>
      <c r="BB2386" s="147"/>
      <c r="BC2386" s="147"/>
      <c r="BD2386" s="147"/>
      <c r="BE2386" s="147"/>
      <c r="BF2386" s="147"/>
      <c r="BG2386" s="147"/>
      <c r="BH2386" s="147"/>
    </row>
    <row r="2387" spans="1:60" outlineLevel="1" x14ac:dyDescent="0.25">
      <c r="A2387" s="154"/>
      <c r="B2387" s="155"/>
      <c r="C2387" s="192" t="s">
        <v>1857</v>
      </c>
      <c r="D2387" s="161"/>
      <c r="E2387" s="162">
        <v>9.35</v>
      </c>
      <c r="F2387" s="157"/>
      <c r="G2387" s="157"/>
      <c r="H2387" s="157"/>
      <c r="I2387" s="157"/>
      <c r="J2387" s="157"/>
      <c r="K2387" s="157"/>
      <c r="L2387" s="157"/>
      <c r="M2387" s="157"/>
      <c r="N2387" s="157"/>
      <c r="O2387" s="157"/>
      <c r="P2387" s="157"/>
      <c r="Q2387" s="157"/>
      <c r="R2387" s="157"/>
      <c r="S2387" s="157"/>
      <c r="T2387" s="157"/>
      <c r="U2387" s="157"/>
      <c r="V2387" s="157"/>
      <c r="W2387" s="157"/>
      <c r="X2387" s="157"/>
      <c r="Y2387" s="147"/>
      <c r="Z2387" s="147"/>
      <c r="AA2387" s="147"/>
      <c r="AB2387" s="147"/>
      <c r="AC2387" s="147"/>
      <c r="AD2387" s="147"/>
      <c r="AE2387" s="147"/>
      <c r="AF2387" s="147"/>
      <c r="AG2387" s="147" t="s">
        <v>199</v>
      </c>
      <c r="AH2387" s="147">
        <v>2</v>
      </c>
      <c r="AI2387" s="147"/>
      <c r="AJ2387" s="147"/>
      <c r="AK2387" s="147"/>
      <c r="AL2387" s="147"/>
      <c r="AM2387" s="147"/>
      <c r="AN2387" s="147"/>
      <c r="AO2387" s="147"/>
      <c r="AP2387" s="147"/>
      <c r="AQ2387" s="147"/>
      <c r="AR2387" s="147"/>
      <c r="AS2387" s="147"/>
      <c r="AT2387" s="147"/>
      <c r="AU2387" s="147"/>
      <c r="AV2387" s="147"/>
      <c r="AW2387" s="147"/>
      <c r="AX2387" s="147"/>
      <c r="AY2387" s="147"/>
      <c r="AZ2387" s="147"/>
      <c r="BA2387" s="147"/>
      <c r="BB2387" s="147"/>
      <c r="BC2387" s="147"/>
      <c r="BD2387" s="147"/>
      <c r="BE2387" s="147"/>
      <c r="BF2387" s="147"/>
      <c r="BG2387" s="147"/>
      <c r="BH2387" s="147"/>
    </row>
    <row r="2388" spans="1:60" outlineLevel="1" x14ac:dyDescent="0.25">
      <c r="A2388" s="154"/>
      <c r="B2388" s="155"/>
      <c r="C2388" s="192" t="s">
        <v>1858</v>
      </c>
      <c r="D2388" s="161"/>
      <c r="E2388" s="162">
        <v>57.92</v>
      </c>
      <c r="F2388" s="157"/>
      <c r="G2388" s="157"/>
      <c r="H2388" s="157"/>
      <c r="I2388" s="157"/>
      <c r="J2388" s="157"/>
      <c r="K2388" s="157"/>
      <c r="L2388" s="157"/>
      <c r="M2388" s="157"/>
      <c r="N2388" s="157"/>
      <c r="O2388" s="157"/>
      <c r="P2388" s="157"/>
      <c r="Q2388" s="157"/>
      <c r="R2388" s="157"/>
      <c r="S2388" s="157"/>
      <c r="T2388" s="157"/>
      <c r="U2388" s="157"/>
      <c r="V2388" s="157"/>
      <c r="W2388" s="157"/>
      <c r="X2388" s="157"/>
      <c r="Y2388" s="147"/>
      <c r="Z2388" s="147"/>
      <c r="AA2388" s="147"/>
      <c r="AB2388" s="147"/>
      <c r="AC2388" s="147"/>
      <c r="AD2388" s="147"/>
      <c r="AE2388" s="147"/>
      <c r="AF2388" s="147"/>
      <c r="AG2388" s="147" t="s">
        <v>199</v>
      </c>
      <c r="AH2388" s="147">
        <v>2</v>
      </c>
      <c r="AI2388" s="147"/>
      <c r="AJ2388" s="147"/>
      <c r="AK2388" s="147"/>
      <c r="AL2388" s="147"/>
      <c r="AM2388" s="147"/>
      <c r="AN2388" s="147"/>
      <c r="AO2388" s="147"/>
      <c r="AP2388" s="147"/>
      <c r="AQ2388" s="147"/>
      <c r="AR2388" s="147"/>
      <c r="AS2388" s="147"/>
      <c r="AT2388" s="147"/>
      <c r="AU2388" s="147"/>
      <c r="AV2388" s="147"/>
      <c r="AW2388" s="147"/>
      <c r="AX2388" s="147"/>
      <c r="AY2388" s="147"/>
      <c r="AZ2388" s="147"/>
      <c r="BA2388" s="147"/>
      <c r="BB2388" s="147"/>
      <c r="BC2388" s="147"/>
      <c r="BD2388" s="147"/>
      <c r="BE2388" s="147"/>
      <c r="BF2388" s="147"/>
      <c r="BG2388" s="147"/>
      <c r="BH2388" s="147"/>
    </row>
    <row r="2389" spans="1:60" outlineLevel="1" x14ac:dyDescent="0.25">
      <c r="A2389" s="154"/>
      <c r="B2389" s="155"/>
      <c r="C2389" s="193" t="s">
        <v>293</v>
      </c>
      <c r="D2389" s="163"/>
      <c r="E2389" s="164">
        <v>67.27</v>
      </c>
      <c r="F2389" s="157"/>
      <c r="G2389" s="157"/>
      <c r="H2389" s="157"/>
      <c r="I2389" s="157"/>
      <c r="J2389" s="157"/>
      <c r="K2389" s="157"/>
      <c r="L2389" s="157"/>
      <c r="M2389" s="157"/>
      <c r="N2389" s="157"/>
      <c r="O2389" s="157"/>
      <c r="P2389" s="157"/>
      <c r="Q2389" s="157"/>
      <c r="R2389" s="157"/>
      <c r="S2389" s="157"/>
      <c r="T2389" s="157"/>
      <c r="U2389" s="157"/>
      <c r="V2389" s="157"/>
      <c r="W2389" s="157"/>
      <c r="X2389" s="157"/>
      <c r="Y2389" s="147"/>
      <c r="Z2389" s="147"/>
      <c r="AA2389" s="147"/>
      <c r="AB2389" s="147"/>
      <c r="AC2389" s="147"/>
      <c r="AD2389" s="147"/>
      <c r="AE2389" s="147"/>
      <c r="AF2389" s="147"/>
      <c r="AG2389" s="147" t="s">
        <v>199</v>
      </c>
      <c r="AH2389" s="147">
        <v>3</v>
      </c>
      <c r="AI2389" s="147"/>
      <c r="AJ2389" s="147"/>
      <c r="AK2389" s="147"/>
      <c r="AL2389" s="147"/>
      <c r="AM2389" s="147"/>
      <c r="AN2389" s="147"/>
      <c r="AO2389" s="147"/>
      <c r="AP2389" s="147"/>
      <c r="AQ2389" s="147"/>
      <c r="AR2389" s="147"/>
      <c r="AS2389" s="147"/>
      <c r="AT2389" s="147"/>
      <c r="AU2389" s="147"/>
      <c r="AV2389" s="147"/>
      <c r="AW2389" s="147"/>
      <c r="AX2389" s="147"/>
      <c r="AY2389" s="147"/>
      <c r="AZ2389" s="147"/>
      <c r="BA2389" s="147"/>
      <c r="BB2389" s="147"/>
      <c r="BC2389" s="147"/>
      <c r="BD2389" s="147"/>
      <c r="BE2389" s="147"/>
      <c r="BF2389" s="147"/>
      <c r="BG2389" s="147"/>
      <c r="BH2389" s="147"/>
    </row>
    <row r="2390" spans="1:60" outlineLevel="1" x14ac:dyDescent="0.25">
      <c r="A2390" s="154"/>
      <c r="B2390" s="155"/>
      <c r="C2390" s="191" t="s">
        <v>294</v>
      </c>
      <c r="D2390" s="161"/>
      <c r="E2390" s="162"/>
      <c r="F2390" s="157"/>
      <c r="G2390" s="157"/>
      <c r="H2390" s="157"/>
      <c r="I2390" s="157"/>
      <c r="J2390" s="157"/>
      <c r="K2390" s="157"/>
      <c r="L2390" s="157"/>
      <c r="M2390" s="157"/>
      <c r="N2390" s="157"/>
      <c r="O2390" s="157"/>
      <c r="P2390" s="157"/>
      <c r="Q2390" s="157"/>
      <c r="R2390" s="157"/>
      <c r="S2390" s="157"/>
      <c r="T2390" s="157"/>
      <c r="U2390" s="157"/>
      <c r="V2390" s="157"/>
      <c r="W2390" s="157"/>
      <c r="X2390" s="157"/>
      <c r="Y2390" s="147"/>
      <c r="Z2390" s="147"/>
      <c r="AA2390" s="147"/>
      <c r="AB2390" s="147"/>
      <c r="AC2390" s="147"/>
      <c r="AD2390" s="147"/>
      <c r="AE2390" s="147"/>
      <c r="AF2390" s="147"/>
      <c r="AG2390" s="147" t="s">
        <v>199</v>
      </c>
      <c r="AH2390" s="147"/>
      <c r="AI2390" s="147"/>
      <c r="AJ2390" s="147"/>
      <c r="AK2390" s="147"/>
      <c r="AL2390" s="147"/>
      <c r="AM2390" s="147"/>
      <c r="AN2390" s="147"/>
      <c r="AO2390" s="147"/>
      <c r="AP2390" s="147"/>
      <c r="AQ2390" s="147"/>
      <c r="AR2390" s="147"/>
      <c r="AS2390" s="147"/>
      <c r="AT2390" s="147"/>
      <c r="AU2390" s="147"/>
      <c r="AV2390" s="147"/>
      <c r="AW2390" s="147"/>
      <c r="AX2390" s="147"/>
      <c r="AY2390" s="147"/>
      <c r="AZ2390" s="147"/>
      <c r="BA2390" s="147"/>
      <c r="BB2390" s="147"/>
      <c r="BC2390" s="147"/>
      <c r="BD2390" s="147"/>
      <c r="BE2390" s="147"/>
      <c r="BF2390" s="147"/>
      <c r="BG2390" s="147"/>
      <c r="BH2390" s="147"/>
    </row>
    <row r="2391" spans="1:60" outlineLevel="1" x14ac:dyDescent="0.25">
      <c r="A2391" s="154"/>
      <c r="B2391" s="155"/>
      <c r="C2391" s="190" t="s">
        <v>1859</v>
      </c>
      <c r="D2391" s="159"/>
      <c r="E2391" s="160">
        <v>941.78</v>
      </c>
      <c r="F2391" s="157"/>
      <c r="G2391" s="157"/>
      <c r="H2391" s="157"/>
      <c r="I2391" s="157"/>
      <c r="J2391" s="157"/>
      <c r="K2391" s="157"/>
      <c r="L2391" s="157"/>
      <c r="M2391" s="157"/>
      <c r="N2391" s="157"/>
      <c r="O2391" s="157"/>
      <c r="P2391" s="157"/>
      <c r="Q2391" s="157"/>
      <c r="R2391" s="157"/>
      <c r="S2391" s="157"/>
      <c r="T2391" s="157"/>
      <c r="U2391" s="157"/>
      <c r="V2391" s="157"/>
      <c r="W2391" s="157"/>
      <c r="X2391" s="157"/>
      <c r="Y2391" s="147"/>
      <c r="Z2391" s="147"/>
      <c r="AA2391" s="147"/>
      <c r="AB2391" s="147"/>
      <c r="AC2391" s="147"/>
      <c r="AD2391" s="147"/>
      <c r="AE2391" s="147"/>
      <c r="AF2391" s="147"/>
      <c r="AG2391" s="147" t="s">
        <v>199</v>
      </c>
      <c r="AH2391" s="147">
        <v>0</v>
      </c>
      <c r="AI2391" s="147"/>
      <c r="AJ2391" s="147"/>
      <c r="AK2391" s="147"/>
      <c r="AL2391" s="147"/>
      <c r="AM2391" s="147"/>
      <c r="AN2391" s="147"/>
      <c r="AO2391" s="147"/>
      <c r="AP2391" s="147"/>
      <c r="AQ2391" s="147"/>
      <c r="AR2391" s="147"/>
      <c r="AS2391" s="147"/>
      <c r="AT2391" s="147"/>
      <c r="AU2391" s="147"/>
      <c r="AV2391" s="147"/>
      <c r="AW2391" s="147"/>
      <c r="AX2391" s="147"/>
      <c r="AY2391" s="147"/>
      <c r="AZ2391" s="147"/>
      <c r="BA2391" s="147"/>
      <c r="BB2391" s="147"/>
      <c r="BC2391" s="147"/>
      <c r="BD2391" s="147"/>
      <c r="BE2391" s="147"/>
      <c r="BF2391" s="147"/>
      <c r="BG2391" s="147"/>
      <c r="BH2391" s="147"/>
    </row>
    <row r="2392" spans="1:60" outlineLevel="1" x14ac:dyDescent="0.25">
      <c r="A2392" s="174">
        <v>398</v>
      </c>
      <c r="B2392" s="175" t="s">
        <v>1860</v>
      </c>
      <c r="C2392" s="189" t="s">
        <v>1861</v>
      </c>
      <c r="D2392" s="176" t="s">
        <v>232</v>
      </c>
      <c r="E2392" s="177">
        <v>33.075000000000003</v>
      </c>
      <c r="F2392" s="178"/>
      <c r="G2392" s="179">
        <f>ROUND(E2392*F2392,2)</f>
        <v>0</v>
      </c>
      <c r="H2392" s="158"/>
      <c r="I2392" s="157">
        <f>ROUND(E2392*H2392,2)</f>
        <v>0</v>
      </c>
      <c r="J2392" s="158"/>
      <c r="K2392" s="157">
        <f>ROUND(E2392*J2392,2)</f>
        <v>0</v>
      </c>
      <c r="L2392" s="157">
        <v>21</v>
      </c>
      <c r="M2392" s="157">
        <f>G2392*(1+L2392/100)</f>
        <v>0</v>
      </c>
      <c r="N2392" s="157">
        <v>2.2000000000000001E-4</v>
      </c>
      <c r="O2392" s="157">
        <f>ROUND(E2392*N2392,2)</f>
        <v>0.01</v>
      </c>
      <c r="P2392" s="157">
        <v>0</v>
      </c>
      <c r="Q2392" s="157">
        <f>ROUND(E2392*P2392,2)</f>
        <v>0</v>
      </c>
      <c r="R2392" s="157" t="s">
        <v>226</v>
      </c>
      <c r="S2392" s="157" t="s">
        <v>195</v>
      </c>
      <c r="T2392" s="157" t="s">
        <v>195</v>
      </c>
      <c r="U2392" s="157">
        <v>0</v>
      </c>
      <c r="V2392" s="157">
        <f>ROUND(E2392*U2392,2)</f>
        <v>0</v>
      </c>
      <c r="W2392" s="157"/>
      <c r="X2392" s="157" t="s">
        <v>227</v>
      </c>
      <c r="Y2392" s="147"/>
      <c r="Z2392" s="147"/>
      <c r="AA2392" s="147"/>
      <c r="AB2392" s="147"/>
      <c r="AC2392" s="147"/>
      <c r="AD2392" s="147"/>
      <c r="AE2392" s="147"/>
      <c r="AF2392" s="147"/>
      <c r="AG2392" s="147" t="s">
        <v>228</v>
      </c>
      <c r="AH2392" s="147"/>
      <c r="AI2392" s="147"/>
      <c r="AJ2392" s="147"/>
      <c r="AK2392" s="147"/>
      <c r="AL2392" s="147"/>
      <c r="AM2392" s="147"/>
      <c r="AN2392" s="147"/>
      <c r="AO2392" s="147"/>
      <c r="AP2392" s="147"/>
      <c r="AQ2392" s="147"/>
      <c r="AR2392" s="147"/>
      <c r="AS2392" s="147"/>
      <c r="AT2392" s="147"/>
      <c r="AU2392" s="147"/>
      <c r="AV2392" s="147"/>
      <c r="AW2392" s="147"/>
      <c r="AX2392" s="147"/>
      <c r="AY2392" s="147"/>
      <c r="AZ2392" s="147"/>
      <c r="BA2392" s="147"/>
      <c r="BB2392" s="147"/>
      <c r="BC2392" s="147"/>
      <c r="BD2392" s="147"/>
      <c r="BE2392" s="147"/>
      <c r="BF2392" s="147"/>
      <c r="BG2392" s="147"/>
      <c r="BH2392" s="147"/>
    </row>
    <row r="2393" spans="1:60" outlineLevel="1" x14ac:dyDescent="0.25">
      <c r="A2393" s="154"/>
      <c r="B2393" s="155"/>
      <c r="C2393" s="190" t="s">
        <v>1862</v>
      </c>
      <c r="D2393" s="159"/>
      <c r="E2393" s="160">
        <v>33.075000000000003</v>
      </c>
      <c r="F2393" s="157"/>
      <c r="G2393" s="157"/>
      <c r="H2393" s="157"/>
      <c r="I2393" s="157"/>
      <c r="J2393" s="157"/>
      <c r="K2393" s="157"/>
      <c r="L2393" s="157"/>
      <c r="M2393" s="157"/>
      <c r="N2393" s="157"/>
      <c r="O2393" s="157"/>
      <c r="P2393" s="157"/>
      <c r="Q2393" s="157"/>
      <c r="R2393" s="157"/>
      <c r="S2393" s="157"/>
      <c r="T2393" s="157"/>
      <c r="U2393" s="157"/>
      <c r="V2393" s="157"/>
      <c r="W2393" s="157"/>
      <c r="X2393" s="157"/>
      <c r="Y2393" s="147"/>
      <c r="Z2393" s="147"/>
      <c r="AA2393" s="147"/>
      <c r="AB2393" s="147"/>
      <c r="AC2393" s="147"/>
      <c r="AD2393" s="147"/>
      <c r="AE2393" s="147"/>
      <c r="AF2393" s="147"/>
      <c r="AG2393" s="147" t="s">
        <v>199</v>
      </c>
      <c r="AH2393" s="147">
        <v>0</v>
      </c>
      <c r="AI2393" s="147"/>
      <c r="AJ2393" s="147"/>
      <c r="AK2393" s="147"/>
      <c r="AL2393" s="147"/>
      <c r="AM2393" s="147"/>
      <c r="AN2393" s="147"/>
      <c r="AO2393" s="147"/>
      <c r="AP2393" s="147"/>
      <c r="AQ2393" s="147"/>
      <c r="AR2393" s="147"/>
      <c r="AS2393" s="147"/>
      <c r="AT2393" s="147"/>
      <c r="AU2393" s="147"/>
      <c r="AV2393" s="147"/>
      <c r="AW2393" s="147"/>
      <c r="AX2393" s="147"/>
      <c r="AY2393" s="147"/>
      <c r="AZ2393" s="147"/>
      <c r="BA2393" s="147"/>
      <c r="BB2393" s="147"/>
      <c r="BC2393" s="147"/>
      <c r="BD2393" s="147"/>
      <c r="BE2393" s="147"/>
      <c r="BF2393" s="147"/>
      <c r="BG2393" s="147"/>
      <c r="BH2393" s="147"/>
    </row>
    <row r="2394" spans="1:60" ht="20.399999999999999" outlineLevel="1" x14ac:dyDescent="0.25">
      <c r="A2394" s="174">
        <v>399</v>
      </c>
      <c r="B2394" s="175" t="s">
        <v>1863</v>
      </c>
      <c r="C2394" s="189" t="s">
        <v>1864</v>
      </c>
      <c r="D2394" s="176" t="s">
        <v>194</v>
      </c>
      <c r="E2394" s="177">
        <v>42.616799999999998</v>
      </c>
      <c r="F2394" s="178"/>
      <c r="G2394" s="179">
        <f>ROUND(E2394*F2394,2)</f>
        <v>0</v>
      </c>
      <c r="H2394" s="158"/>
      <c r="I2394" s="157">
        <f>ROUND(E2394*H2394,2)</f>
        <v>0</v>
      </c>
      <c r="J2394" s="158"/>
      <c r="K2394" s="157">
        <f>ROUND(E2394*J2394,2)</f>
        <v>0</v>
      </c>
      <c r="L2394" s="157">
        <v>21</v>
      </c>
      <c r="M2394" s="157">
        <f>G2394*(1+L2394/100)</f>
        <v>0</v>
      </c>
      <c r="N2394" s="157">
        <v>1.0999999999999999E-2</v>
      </c>
      <c r="O2394" s="157">
        <f>ROUND(E2394*N2394,2)</f>
        <v>0.47</v>
      </c>
      <c r="P2394" s="157">
        <v>0</v>
      </c>
      <c r="Q2394" s="157">
        <f>ROUND(E2394*P2394,2)</f>
        <v>0</v>
      </c>
      <c r="R2394" s="157" t="s">
        <v>226</v>
      </c>
      <c r="S2394" s="157" t="s">
        <v>195</v>
      </c>
      <c r="T2394" s="157" t="s">
        <v>195</v>
      </c>
      <c r="U2394" s="157">
        <v>0</v>
      </c>
      <c r="V2394" s="157">
        <f>ROUND(E2394*U2394,2)</f>
        <v>0</v>
      </c>
      <c r="W2394" s="157"/>
      <c r="X2394" s="157" t="s">
        <v>227</v>
      </c>
      <c r="Y2394" s="147"/>
      <c r="Z2394" s="147"/>
      <c r="AA2394" s="147"/>
      <c r="AB2394" s="147"/>
      <c r="AC2394" s="147"/>
      <c r="AD2394" s="147"/>
      <c r="AE2394" s="147"/>
      <c r="AF2394" s="147"/>
      <c r="AG2394" s="147" t="s">
        <v>1836</v>
      </c>
      <c r="AH2394" s="147"/>
      <c r="AI2394" s="147"/>
      <c r="AJ2394" s="147"/>
      <c r="AK2394" s="147"/>
      <c r="AL2394" s="147"/>
      <c r="AM2394" s="147"/>
      <c r="AN2394" s="147"/>
      <c r="AO2394" s="147"/>
      <c r="AP2394" s="147"/>
      <c r="AQ2394" s="147"/>
      <c r="AR2394" s="147"/>
      <c r="AS2394" s="147"/>
      <c r="AT2394" s="147"/>
      <c r="AU2394" s="147"/>
      <c r="AV2394" s="147"/>
      <c r="AW2394" s="147"/>
      <c r="AX2394" s="147"/>
      <c r="AY2394" s="147"/>
      <c r="AZ2394" s="147"/>
      <c r="BA2394" s="147"/>
      <c r="BB2394" s="147"/>
      <c r="BC2394" s="147"/>
      <c r="BD2394" s="147"/>
      <c r="BE2394" s="147"/>
      <c r="BF2394" s="147"/>
      <c r="BG2394" s="147"/>
      <c r="BH2394" s="147"/>
    </row>
    <row r="2395" spans="1:60" outlineLevel="1" x14ac:dyDescent="0.25">
      <c r="A2395" s="154"/>
      <c r="B2395" s="155"/>
      <c r="C2395" s="191" t="s">
        <v>284</v>
      </c>
      <c r="D2395" s="161"/>
      <c r="E2395" s="162"/>
      <c r="F2395" s="157"/>
      <c r="G2395" s="157"/>
      <c r="H2395" s="157"/>
      <c r="I2395" s="157"/>
      <c r="J2395" s="157"/>
      <c r="K2395" s="157"/>
      <c r="L2395" s="157"/>
      <c r="M2395" s="157"/>
      <c r="N2395" s="157"/>
      <c r="O2395" s="157"/>
      <c r="P2395" s="157"/>
      <c r="Q2395" s="157"/>
      <c r="R2395" s="157"/>
      <c r="S2395" s="157"/>
      <c r="T2395" s="157"/>
      <c r="U2395" s="157"/>
      <c r="V2395" s="157"/>
      <c r="W2395" s="157"/>
      <c r="X2395" s="157"/>
      <c r="Y2395" s="147"/>
      <c r="Z2395" s="147"/>
      <c r="AA2395" s="147"/>
      <c r="AB2395" s="147"/>
      <c r="AC2395" s="147"/>
      <c r="AD2395" s="147"/>
      <c r="AE2395" s="147"/>
      <c r="AF2395" s="147"/>
      <c r="AG2395" s="147" t="s">
        <v>199</v>
      </c>
      <c r="AH2395" s="147"/>
      <c r="AI2395" s="147"/>
      <c r="AJ2395" s="147"/>
      <c r="AK2395" s="147"/>
      <c r="AL2395" s="147"/>
      <c r="AM2395" s="147"/>
      <c r="AN2395" s="147"/>
      <c r="AO2395" s="147"/>
      <c r="AP2395" s="147"/>
      <c r="AQ2395" s="147"/>
      <c r="AR2395" s="147"/>
      <c r="AS2395" s="147"/>
      <c r="AT2395" s="147"/>
      <c r="AU2395" s="147"/>
      <c r="AV2395" s="147"/>
      <c r="AW2395" s="147"/>
      <c r="AX2395" s="147"/>
      <c r="AY2395" s="147"/>
      <c r="AZ2395" s="147"/>
      <c r="BA2395" s="147"/>
      <c r="BB2395" s="147"/>
      <c r="BC2395" s="147"/>
      <c r="BD2395" s="147"/>
      <c r="BE2395" s="147"/>
      <c r="BF2395" s="147"/>
      <c r="BG2395" s="147"/>
      <c r="BH2395" s="147"/>
    </row>
    <row r="2396" spans="1:60" ht="20.399999999999999" outlineLevel="1" x14ac:dyDescent="0.25">
      <c r="A2396" s="154"/>
      <c r="B2396" s="155"/>
      <c r="C2396" s="192" t="s">
        <v>1865</v>
      </c>
      <c r="D2396" s="161"/>
      <c r="E2396" s="162">
        <v>1.6</v>
      </c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7"/>
      <c r="T2396" s="157"/>
      <c r="U2396" s="157"/>
      <c r="V2396" s="157"/>
      <c r="W2396" s="157"/>
      <c r="X2396" s="157"/>
      <c r="Y2396" s="147"/>
      <c r="Z2396" s="147"/>
      <c r="AA2396" s="147"/>
      <c r="AB2396" s="147"/>
      <c r="AC2396" s="147"/>
      <c r="AD2396" s="147"/>
      <c r="AE2396" s="147"/>
      <c r="AF2396" s="147"/>
      <c r="AG2396" s="147" t="s">
        <v>199</v>
      </c>
      <c r="AH2396" s="147">
        <v>2</v>
      </c>
      <c r="AI2396" s="147"/>
      <c r="AJ2396" s="147"/>
      <c r="AK2396" s="147"/>
      <c r="AL2396" s="147"/>
      <c r="AM2396" s="147"/>
      <c r="AN2396" s="147"/>
      <c r="AO2396" s="147"/>
      <c r="AP2396" s="147"/>
      <c r="AQ2396" s="147"/>
      <c r="AR2396" s="147"/>
      <c r="AS2396" s="147"/>
      <c r="AT2396" s="147"/>
      <c r="AU2396" s="147"/>
      <c r="AV2396" s="147"/>
      <c r="AW2396" s="147"/>
      <c r="AX2396" s="147"/>
      <c r="AY2396" s="147"/>
      <c r="AZ2396" s="147"/>
      <c r="BA2396" s="147"/>
      <c r="BB2396" s="147"/>
      <c r="BC2396" s="147"/>
      <c r="BD2396" s="147"/>
      <c r="BE2396" s="147"/>
      <c r="BF2396" s="147"/>
      <c r="BG2396" s="147"/>
      <c r="BH2396" s="147"/>
    </row>
    <row r="2397" spans="1:60" ht="20.399999999999999" outlineLevel="1" x14ac:dyDescent="0.25">
      <c r="A2397" s="154"/>
      <c r="B2397" s="155"/>
      <c r="C2397" s="192" t="s">
        <v>1866</v>
      </c>
      <c r="D2397" s="161"/>
      <c r="E2397" s="162">
        <v>1.5</v>
      </c>
      <c r="F2397" s="157"/>
      <c r="G2397" s="157"/>
      <c r="H2397" s="157"/>
      <c r="I2397" s="157"/>
      <c r="J2397" s="157"/>
      <c r="K2397" s="157"/>
      <c r="L2397" s="157"/>
      <c r="M2397" s="157"/>
      <c r="N2397" s="157"/>
      <c r="O2397" s="157"/>
      <c r="P2397" s="157"/>
      <c r="Q2397" s="157"/>
      <c r="R2397" s="157"/>
      <c r="S2397" s="157"/>
      <c r="T2397" s="157"/>
      <c r="U2397" s="157"/>
      <c r="V2397" s="157"/>
      <c r="W2397" s="157"/>
      <c r="X2397" s="157"/>
      <c r="Y2397" s="147"/>
      <c r="Z2397" s="147"/>
      <c r="AA2397" s="147"/>
      <c r="AB2397" s="147"/>
      <c r="AC2397" s="147"/>
      <c r="AD2397" s="147"/>
      <c r="AE2397" s="147"/>
      <c r="AF2397" s="147"/>
      <c r="AG2397" s="147" t="s">
        <v>199</v>
      </c>
      <c r="AH2397" s="147">
        <v>2</v>
      </c>
      <c r="AI2397" s="147"/>
      <c r="AJ2397" s="147"/>
      <c r="AK2397" s="147"/>
      <c r="AL2397" s="147"/>
      <c r="AM2397" s="147"/>
      <c r="AN2397" s="147"/>
      <c r="AO2397" s="147"/>
      <c r="AP2397" s="147"/>
      <c r="AQ2397" s="147"/>
      <c r="AR2397" s="147"/>
      <c r="AS2397" s="147"/>
      <c r="AT2397" s="147"/>
      <c r="AU2397" s="147"/>
      <c r="AV2397" s="147"/>
      <c r="AW2397" s="147"/>
      <c r="AX2397" s="147"/>
      <c r="AY2397" s="147"/>
      <c r="AZ2397" s="147"/>
      <c r="BA2397" s="147"/>
      <c r="BB2397" s="147"/>
      <c r="BC2397" s="147"/>
      <c r="BD2397" s="147"/>
      <c r="BE2397" s="147"/>
      <c r="BF2397" s="147"/>
      <c r="BG2397" s="147"/>
      <c r="BH2397" s="147"/>
    </row>
    <row r="2398" spans="1:60" ht="20.399999999999999" outlineLevel="1" x14ac:dyDescent="0.25">
      <c r="A2398" s="154"/>
      <c r="B2398" s="155"/>
      <c r="C2398" s="192" t="s">
        <v>1867</v>
      </c>
      <c r="D2398" s="161"/>
      <c r="E2398" s="162">
        <v>0.6</v>
      </c>
      <c r="F2398" s="157"/>
      <c r="G2398" s="157"/>
      <c r="H2398" s="157"/>
      <c r="I2398" s="157"/>
      <c r="J2398" s="157"/>
      <c r="K2398" s="157"/>
      <c r="L2398" s="157"/>
      <c r="M2398" s="157"/>
      <c r="N2398" s="157"/>
      <c r="O2398" s="157"/>
      <c r="P2398" s="157"/>
      <c r="Q2398" s="157"/>
      <c r="R2398" s="157"/>
      <c r="S2398" s="157"/>
      <c r="T2398" s="157"/>
      <c r="U2398" s="157"/>
      <c r="V2398" s="157"/>
      <c r="W2398" s="157"/>
      <c r="X2398" s="157"/>
      <c r="Y2398" s="147"/>
      <c r="Z2398" s="147"/>
      <c r="AA2398" s="147"/>
      <c r="AB2398" s="147"/>
      <c r="AC2398" s="147"/>
      <c r="AD2398" s="147"/>
      <c r="AE2398" s="147"/>
      <c r="AF2398" s="147"/>
      <c r="AG2398" s="147" t="s">
        <v>199</v>
      </c>
      <c r="AH2398" s="147">
        <v>2</v>
      </c>
      <c r="AI2398" s="147"/>
      <c r="AJ2398" s="147"/>
      <c r="AK2398" s="147"/>
      <c r="AL2398" s="147"/>
      <c r="AM2398" s="147"/>
      <c r="AN2398" s="147"/>
      <c r="AO2398" s="147"/>
      <c r="AP2398" s="147"/>
      <c r="AQ2398" s="147"/>
      <c r="AR2398" s="147"/>
      <c r="AS2398" s="147"/>
      <c r="AT2398" s="147"/>
      <c r="AU2398" s="147"/>
      <c r="AV2398" s="147"/>
      <c r="AW2398" s="147"/>
      <c r="AX2398" s="147"/>
      <c r="AY2398" s="147"/>
      <c r="AZ2398" s="147"/>
      <c r="BA2398" s="147"/>
      <c r="BB2398" s="147"/>
      <c r="BC2398" s="147"/>
      <c r="BD2398" s="147"/>
      <c r="BE2398" s="147"/>
      <c r="BF2398" s="147"/>
      <c r="BG2398" s="147"/>
      <c r="BH2398" s="147"/>
    </row>
    <row r="2399" spans="1:60" ht="20.399999999999999" outlineLevel="1" x14ac:dyDescent="0.25">
      <c r="A2399" s="154"/>
      <c r="B2399" s="155"/>
      <c r="C2399" s="192" t="s">
        <v>1868</v>
      </c>
      <c r="D2399" s="161"/>
      <c r="E2399" s="162">
        <v>1.5</v>
      </c>
      <c r="F2399" s="157"/>
      <c r="G2399" s="157"/>
      <c r="H2399" s="157"/>
      <c r="I2399" s="157"/>
      <c r="J2399" s="157"/>
      <c r="K2399" s="157"/>
      <c r="L2399" s="157"/>
      <c r="M2399" s="157"/>
      <c r="N2399" s="157"/>
      <c r="O2399" s="157"/>
      <c r="P2399" s="157"/>
      <c r="Q2399" s="157"/>
      <c r="R2399" s="157"/>
      <c r="S2399" s="157"/>
      <c r="T2399" s="157"/>
      <c r="U2399" s="157"/>
      <c r="V2399" s="157"/>
      <c r="W2399" s="157"/>
      <c r="X2399" s="157"/>
      <c r="Y2399" s="147"/>
      <c r="Z2399" s="147"/>
      <c r="AA2399" s="147"/>
      <c r="AB2399" s="147"/>
      <c r="AC2399" s="147"/>
      <c r="AD2399" s="147"/>
      <c r="AE2399" s="147"/>
      <c r="AF2399" s="147"/>
      <c r="AG2399" s="147" t="s">
        <v>199</v>
      </c>
      <c r="AH2399" s="147">
        <v>2</v>
      </c>
      <c r="AI2399" s="147"/>
      <c r="AJ2399" s="147"/>
      <c r="AK2399" s="147"/>
      <c r="AL2399" s="147"/>
      <c r="AM2399" s="147"/>
      <c r="AN2399" s="147"/>
      <c r="AO2399" s="147"/>
      <c r="AP2399" s="147"/>
      <c r="AQ2399" s="147"/>
      <c r="AR2399" s="147"/>
      <c r="AS2399" s="147"/>
      <c r="AT2399" s="147"/>
      <c r="AU2399" s="147"/>
      <c r="AV2399" s="147"/>
      <c r="AW2399" s="147"/>
      <c r="AX2399" s="147"/>
      <c r="AY2399" s="147"/>
      <c r="AZ2399" s="147"/>
      <c r="BA2399" s="147"/>
      <c r="BB2399" s="147"/>
      <c r="BC2399" s="147"/>
      <c r="BD2399" s="147"/>
      <c r="BE2399" s="147"/>
      <c r="BF2399" s="147"/>
      <c r="BG2399" s="147"/>
      <c r="BH2399" s="147"/>
    </row>
    <row r="2400" spans="1:60" ht="20.399999999999999" outlineLevel="1" x14ac:dyDescent="0.25">
      <c r="A2400" s="154"/>
      <c r="B2400" s="155"/>
      <c r="C2400" s="192" t="s">
        <v>1869</v>
      </c>
      <c r="D2400" s="161"/>
      <c r="E2400" s="162">
        <v>1.5</v>
      </c>
      <c r="F2400" s="157"/>
      <c r="G2400" s="157"/>
      <c r="H2400" s="157"/>
      <c r="I2400" s="157"/>
      <c r="J2400" s="157"/>
      <c r="K2400" s="157"/>
      <c r="L2400" s="157"/>
      <c r="M2400" s="157"/>
      <c r="N2400" s="157"/>
      <c r="O2400" s="157"/>
      <c r="P2400" s="157"/>
      <c r="Q2400" s="157"/>
      <c r="R2400" s="157"/>
      <c r="S2400" s="157"/>
      <c r="T2400" s="157"/>
      <c r="U2400" s="157"/>
      <c r="V2400" s="157"/>
      <c r="W2400" s="157"/>
      <c r="X2400" s="157"/>
      <c r="Y2400" s="147"/>
      <c r="Z2400" s="147"/>
      <c r="AA2400" s="147"/>
      <c r="AB2400" s="147"/>
      <c r="AC2400" s="147"/>
      <c r="AD2400" s="147"/>
      <c r="AE2400" s="147"/>
      <c r="AF2400" s="147"/>
      <c r="AG2400" s="147" t="s">
        <v>199</v>
      </c>
      <c r="AH2400" s="147">
        <v>2</v>
      </c>
      <c r="AI2400" s="147"/>
      <c r="AJ2400" s="147"/>
      <c r="AK2400" s="147"/>
      <c r="AL2400" s="147"/>
      <c r="AM2400" s="147"/>
      <c r="AN2400" s="147"/>
      <c r="AO2400" s="147"/>
      <c r="AP2400" s="147"/>
      <c r="AQ2400" s="147"/>
      <c r="AR2400" s="147"/>
      <c r="AS2400" s="147"/>
      <c r="AT2400" s="147"/>
      <c r="AU2400" s="147"/>
      <c r="AV2400" s="147"/>
      <c r="AW2400" s="147"/>
      <c r="AX2400" s="147"/>
      <c r="AY2400" s="147"/>
      <c r="AZ2400" s="147"/>
      <c r="BA2400" s="147"/>
      <c r="BB2400" s="147"/>
      <c r="BC2400" s="147"/>
      <c r="BD2400" s="147"/>
      <c r="BE2400" s="147"/>
      <c r="BF2400" s="147"/>
      <c r="BG2400" s="147"/>
      <c r="BH2400" s="147"/>
    </row>
    <row r="2401" spans="1:60" outlineLevel="1" x14ac:dyDescent="0.25">
      <c r="A2401" s="154"/>
      <c r="B2401" s="155"/>
      <c r="C2401" s="193" t="s">
        <v>293</v>
      </c>
      <c r="D2401" s="163"/>
      <c r="E2401" s="164">
        <v>6.7</v>
      </c>
      <c r="F2401" s="157"/>
      <c r="G2401" s="157"/>
      <c r="H2401" s="157"/>
      <c r="I2401" s="157"/>
      <c r="J2401" s="157"/>
      <c r="K2401" s="157"/>
      <c r="L2401" s="157"/>
      <c r="M2401" s="157"/>
      <c r="N2401" s="157"/>
      <c r="O2401" s="157"/>
      <c r="P2401" s="157"/>
      <c r="Q2401" s="157"/>
      <c r="R2401" s="157"/>
      <c r="S2401" s="157"/>
      <c r="T2401" s="157"/>
      <c r="U2401" s="157"/>
      <c r="V2401" s="157"/>
      <c r="W2401" s="157"/>
      <c r="X2401" s="157"/>
      <c r="Y2401" s="147"/>
      <c r="Z2401" s="147"/>
      <c r="AA2401" s="147"/>
      <c r="AB2401" s="147"/>
      <c r="AC2401" s="147"/>
      <c r="AD2401" s="147"/>
      <c r="AE2401" s="147"/>
      <c r="AF2401" s="147"/>
      <c r="AG2401" s="147" t="s">
        <v>199</v>
      </c>
      <c r="AH2401" s="147">
        <v>3</v>
      </c>
      <c r="AI2401" s="147"/>
      <c r="AJ2401" s="147"/>
      <c r="AK2401" s="147"/>
      <c r="AL2401" s="147"/>
      <c r="AM2401" s="147"/>
      <c r="AN2401" s="147"/>
      <c r="AO2401" s="147"/>
      <c r="AP2401" s="147"/>
      <c r="AQ2401" s="147"/>
      <c r="AR2401" s="147"/>
      <c r="AS2401" s="147"/>
      <c r="AT2401" s="147"/>
      <c r="AU2401" s="147"/>
      <c r="AV2401" s="147"/>
      <c r="AW2401" s="147"/>
      <c r="AX2401" s="147"/>
      <c r="AY2401" s="147"/>
      <c r="AZ2401" s="147"/>
      <c r="BA2401" s="147"/>
      <c r="BB2401" s="147"/>
      <c r="BC2401" s="147"/>
      <c r="BD2401" s="147"/>
      <c r="BE2401" s="147"/>
      <c r="BF2401" s="147"/>
      <c r="BG2401" s="147"/>
      <c r="BH2401" s="147"/>
    </row>
    <row r="2402" spans="1:60" outlineLevel="1" x14ac:dyDescent="0.25">
      <c r="A2402" s="154"/>
      <c r="B2402" s="155"/>
      <c r="C2402" s="192" t="s">
        <v>1870</v>
      </c>
      <c r="D2402" s="161"/>
      <c r="E2402" s="162">
        <v>2.0099999999999998</v>
      </c>
      <c r="F2402" s="157"/>
      <c r="G2402" s="157"/>
      <c r="H2402" s="157"/>
      <c r="I2402" s="157"/>
      <c r="J2402" s="157"/>
      <c r="K2402" s="157"/>
      <c r="L2402" s="157"/>
      <c r="M2402" s="157"/>
      <c r="N2402" s="157"/>
      <c r="O2402" s="157"/>
      <c r="P2402" s="157"/>
      <c r="Q2402" s="157"/>
      <c r="R2402" s="157"/>
      <c r="S2402" s="157"/>
      <c r="T2402" s="157"/>
      <c r="U2402" s="157"/>
      <c r="V2402" s="157"/>
      <c r="W2402" s="157"/>
      <c r="X2402" s="157"/>
      <c r="Y2402" s="147"/>
      <c r="Z2402" s="147"/>
      <c r="AA2402" s="147"/>
      <c r="AB2402" s="147"/>
      <c r="AC2402" s="147"/>
      <c r="AD2402" s="147"/>
      <c r="AE2402" s="147"/>
      <c r="AF2402" s="147"/>
      <c r="AG2402" s="147" t="s">
        <v>199</v>
      </c>
      <c r="AH2402" s="147">
        <v>2</v>
      </c>
      <c r="AI2402" s="147"/>
      <c r="AJ2402" s="147"/>
      <c r="AK2402" s="147"/>
      <c r="AL2402" s="147"/>
      <c r="AM2402" s="147"/>
      <c r="AN2402" s="147"/>
      <c r="AO2402" s="147"/>
      <c r="AP2402" s="147"/>
      <c r="AQ2402" s="147"/>
      <c r="AR2402" s="147"/>
      <c r="AS2402" s="147"/>
      <c r="AT2402" s="147"/>
      <c r="AU2402" s="147"/>
      <c r="AV2402" s="147"/>
      <c r="AW2402" s="147"/>
      <c r="AX2402" s="147"/>
      <c r="AY2402" s="147"/>
      <c r="AZ2402" s="147"/>
      <c r="BA2402" s="147"/>
      <c r="BB2402" s="147"/>
      <c r="BC2402" s="147"/>
      <c r="BD2402" s="147"/>
      <c r="BE2402" s="147"/>
      <c r="BF2402" s="147"/>
      <c r="BG2402" s="147"/>
      <c r="BH2402" s="147"/>
    </row>
    <row r="2403" spans="1:60" ht="20.399999999999999" outlineLevel="1" x14ac:dyDescent="0.25">
      <c r="A2403" s="154"/>
      <c r="B2403" s="155"/>
      <c r="C2403" s="192" t="s">
        <v>285</v>
      </c>
      <c r="D2403" s="161"/>
      <c r="E2403" s="162">
        <v>6</v>
      </c>
      <c r="F2403" s="157"/>
      <c r="G2403" s="157"/>
      <c r="H2403" s="157"/>
      <c r="I2403" s="157"/>
      <c r="J2403" s="157"/>
      <c r="K2403" s="157"/>
      <c r="L2403" s="157"/>
      <c r="M2403" s="157"/>
      <c r="N2403" s="157"/>
      <c r="O2403" s="157"/>
      <c r="P2403" s="157"/>
      <c r="Q2403" s="157"/>
      <c r="R2403" s="157"/>
      <c r="S2403" s="157"/>
      <c r="T2403" s="157"/>
      <c r="U2403" s="157"/>
      <c r="V2403" s="157"/>
      <c r="W2403" s="157"/>
      <c r="X2403" s="157"/>
      <c r="Y2403" s="147"/>
      <c r="Z2403" s="147"/>
      <c r="AA2403" s="147"/>
      <c r="AB2403" s="147"/>
      <c r="AC2403" s="147"/>
      <c r="AD2403" s="147"/>
      <c r="AE2403" s="147"/>
      <c r="AF2403" s="147"/>
      <c r="AG2403" s="147" t="s">
        <v>199</v>
      </c>
      <c r="AH2403" s="147">
        <v>2</v>
      </c>
      <c r="AI2403" s="147"/>
      <c r="AJ2403" s="147"/>
      <c r="AK2403" s="147"/>
      <c r="AL2403" s="147"/>
      <c r="AM2403" s="147"/>
      <c r="AN2403" s="147"/>
      <c r="AO2403" s="147"/>
      <c r="AP2403" s="147"/>
      <c r="AQ2403" s="147"/>
      <c r="AR2403" s="147"/>
      <c r="AS2403" s="147"/>
      <c r="AT2403" s="147"/>
      <c r="AU2403" s="147"/>
      <c r="AV2403" s="147"/>
      <c r="AW2403" s="147"/>
      <c r="AX2403" s="147"/>
      <c r="AY2403" s="147"/>
      <c r="AZ2403" s="147"/>
      <c r="BA2403" s="147"/>
      <c r="BB2403" s="147"/>
      <c r="BC2403" s="147"/>
      <c r="BD2403" s="147"/>
      <c r="BE2403" s="147"/>
      <c r="BF2403" s="147"/>
      <c r="BG2403" s="147"/>
      <c r="BH2403" s="147"/>
    </row>
    <row r="2404" spans="1:60" ht="20.399999999999999" outlineLevel="1" x14ac:dyDescent="0.25">
      <c r="A2404" s="154"/>
      <c r="B2404" s="155"/>
      <c r="C2404" s="192" t="s">
        <v>286</v>
      </c>
      <c r="D2404" s="161"/>
      <c r="E2404" s="162">
        <v>3.85</v>
      </c>
      <c r="F2404" s="157"/>
      <c r="G2404" s="157"/>
      <c r="H2404" s="157"/>
      <c r="I2404" s="157"/>
      <c r="J2404" s="157"/>
      <c r="K2404" s="157"/>
      <c r="L2404" s="157"/>
      <c r="M2404" s="157"/>
      <c r="N2404" s="157"/>
      <c r="O2404" s="157"/>
      <c r="P2404" s="157"/>
      <c r="Q2404" s="157"/>
      <c r="R2404" s="157"/>
      <c r="S2404" s="157"/>
      <c r="T2404" s="157"/>
      <c r="U2404" s="157"/>
      <c r="V2404" s="157"/>
      <c r="W2404" s="157"/>
      <c r="X2404" s="157"/>
      <c r="Y2404" s="147"/>
      <c r="Z2404" s="147"/>
      <c r="AA2404" s="147"/>
      <c r="AB2404" s="147"/>
      <c r="AC2404" s="147"/>
      <c r="AD2404" s="147"/>
      <c r="AE2404" s="147"/>
      <c r="AF2404" s="147"/>
      <c r="AG2404" s="147" t="s">
        <v>199</v>
      </c>
      <c r="AH2404" s="147">
        <v>2</v>
      </c>
      <c r="AI2404" s="147"/>
      <c r="AJ2404" s="147"/>
      <c r="AK2404" s="147"/>
      <c r="AL2404" s="147"/>
      <c r="AM2404" s="147"/>
      <c r="AN2404" s="147"/>
      <c r="AO2404" s="147"/>
      <c r="AP2404" s="147"/>
      <c r="AQ2404" s="147"/>
      <c r="AR2404" s="147"/>
      <c r="AS2404" s="147"/>
      <c r="AT2404" s="147"/>
      <c r="AU2404" s="147"/>
      <c r="AV2404" s="147"/>
      <c r="AW2404" s="147"/>
      <c r="AX2404" s="147"/>
      <c r="AY2404" s="147"/>
      <c r="AZ2404" s="147"/>
      <c r="BA2404" s="147"/>
      <c r="BB2404" s="147"/>
      <c r="BC2404" s="147"/>
      <c r="BD2404" s="147"/>
      <c r="BE2404" s="147"/>
      <c r="BF2404" s="147"/>
      <c r="BG2404" s="147"/>
      <c r="BH2404" s="147"/>
    </row>
    <row r="2405" spans="1:60" ht="20.399999999999999" outlineLevel="1" x14ac:dyDescent="0.25">
      <c r="A2405" s="154"/>
      <c r="B2405" s="155"/>
      <c r="C2405" s="192" t="s">
        <v>287</v>
      </c>
      <c r="D2405" s="161"/>
      <c r="E2405" s="162">
        <v>5.04</v>
      </c>
      <c r="F2405" s="157"/>
      <c r="G2405" s="157"/>
      <c r="H2405" s="157"/>
      <c r="I2405" s="157"/>
      <c r="J2405" s="157"/>
      <c r="K2405" s="157"/>
      <c r="L2405" s="157"/>
      <c r="M2405" s="157"/>
      <c r="N2405" s="157"/>
      <c r="O2405" s="157"/>
      <c r="P2405" s="157"/>
      <c r="Q2405" s="157"/>
      <c r="R2405" s="157"/>
      <c r="S2405" s="157"/>
      <c r="T2405" s="157"/>
      <c r="U2405" s="157"/>
      <c r="V2405" s="157"/>
      <c r="W2405" s="157"/>
      <c r="X2405" s="157"/>
      <c r="Y2405" s="147"/>
      <c r="Z2405" s="147"/>
      <c r="AA2405" s="147"/>
      <c r="AB2405" s="147"/>
      <c r="AC2405" s="147"/>
      <c r="AD2405" s="147"/>
      <c r="AE2405" s="147"/>
      <c r="AF2405" s="147"/>
      <c r="AG2405" s="147" t="s">
        <v>199</v>
      </c>
      <c r="AH2405" s="147">
        <v>2</v>
      </c>
      <c r="AI2405" s="147"/>
      <c r="AJ2405" s="147"/>
      <c r="AK2405" s="147"/>
      <c r="AL2405" s="147"/>
      <c r="AM2405" s="147"/>
      <c r="AN2405" s="147"/>
      <c r="AO2405" s="147"/>
      <c r="AP2405" s="147"/>
      <c r="AQ2405" s="147"/>
      <c r="AR2405" s="147"/>
      <c r="AS2405" s="147"/>
      <c r="AT2405" s="147"/>
      <c r="AU2405" s="147"/>
      <c r="AV2405" s="147"/>
      <c r="AW2405" s="147"/>
      <c r="AX2405" s="147"/>
      <c r="AY2405" s="147"/>
      <c r="AZ2405" s="147"/>
      <c r="BA2405" s="147"/>
      <c r="BB2405" s="147"/>
      <c r="BC2405" s="147"/>
      <c r="BD2405" s="147"/>
      <c r="BE2405" s="147"/>
      <c r="BF2405" s="147"/>
      <c r="BG2405" s="147"/>
      <c r="BH2405" s="147"/>
    </row>
    <row r="2406" spans="1:60" ht="20.399999999999999" outlineLevel="1" x14ac:dyDescent="0.25">
      <c r="A2406" s="154"/>
      <c r="B2406" s="155"/>
      <c r="C2406" s="192" t="s">
        <v>288</v>
      </c>
      <c r="D2406" s="161"/>
      <c r="E2406" s="162">
        <v>3.72</v>
      </c>
      <c r="F2406" s="157"/>
      <c r="G2406" s="157"/>
      <c r="H2406" s="157"/>
      <c r="I2406" s="157"/>
      <c r="J2406" s="157"/>
      <c r="K2406" s="157"/>
      <c r="L2406" s="157"/>
      <c r="M2406" s="157"/>
      <c r="N2406" s="157"/>
      <c r="O2406" s="157"/>
      <c r="P2406" s="157"/>
      <c r="Q2406" s="157"/>
      <c r="R2406" s="157"/>
      <c r="S2406" s="157"/>
      <c r="T2406" s="157"/>
      <c r="U2406" s="157"/>
      <c r="V2406" s="157"/>
      <c r="W2406" s="157"/>
      <c r="X2406" s="157"/>
      <c r="Y2406" s="147"/>
      <c r="Z2406" s="147"/>
      <c r="AA2406" s="147"/>
      <c r="AB2406" s="147"/>
      <c r="AC2406" s="147"/>
      <c r="AD2406" s="147"/>
      <c r="AE2406" s="147"/>
      <c r="AF2406" s="147"/>
      <c r="AG2406" s="147" t="s">
        <v>199</v>
      </c>
      <c r="AH2406" s="147">
        <v>2</v>
      </c>
      <c r="AI2406" s="147"/>
      <c r="AJ2406" s="147"/>
      <c r="AK2406" s="147"/>
      <c r="AL2406" s="147"/>
      <c r="AM2406" s="147"/>
      <c r="AN2406" s="147"/>
      <c r="AO2406" s="147"/>
      <c r="AP2406" s="147"/>
      <c r="AQ2406" s="147"/>
      <c r="AR2406" s="147"/>
      <c r="AS2406" s="147"/>
      <c r="AT2406" s="147"/>
      <c r="AU2406" s="147"/>
      <c r="AV2406" s="147"/>
      <c r="AW2406" s="147"/>
      <c r="AX2406" s="147"/>
      <c r="AY2406" s="147"/>
      <c r="AZ2406" s="147"/>
      <c r="BA2406" s="147"/>
      <c r="BB2406" s="147"/>
      <c r="BC2406" s="147"/>
      <c r="BD2406" s="147"/>
      <c r="BE2406" s="147"/>
      <c r="BF2406" s="147"/>
      <c r="BG2406" s="147"/>
      <c r="BH2406" s="147"/>
    </row>
    <row r="2407" spans="1:60" ht="20.399999999999999" outlineLevel="1" x14ac:dyDescent="0.25">
      <c r="A2407" s="154"/>
      <c r="B2407" s="155"/>
      <c r="C2407" s="192" t="s">
        <v>289</v>
      </c>
      <c r="D2407" s="161"/>
      <c r="E2407" s="162">
        <v>3.72</v>
      </c>
      <c r="F2407" s="157"/>
      <c r="G2407" s="157"/>
      <c r="H2407" s="157"/>
      <c r="I2407" s="157"/>
      <c r="J2407" s="157"/>
      <c r="K2407" s="157"/>
      <c r="L2407" s="157"/>
      <c r="M2407" s="157"/>
      <c r="N2407" s="157"/>
      <c r="O2407" s="157"/>
      <c r="P2407" s="157"/>
      <c r="Q2407" s="157"/>
      <c r="R2407" s="157"/>
      <c r="S2407" s="157"/>
      <c r="T2407" s="157"/>
      <c r="U2407" s="157"/>
      <c r="V2407" s="157"/>
      <c r="W2407" s="157"/>
      <c r="X2407" s="157"/>
      <c r="Y2407" s="147"/>
      <c r="Z2407" s="147"/>
      <c r="AA2407" s="147"/>
      <c r="AB2407" s="147"/>
      <c r="AC2407" s="147"/>
      <c r="AD2407" s="147"/>
      <c r="AE2407" s="147"/>
      <c r="AF2407" s="147"/>
      <c r="AG2407" s="147" t="s">
        <v>199</v>
      </c>
      <c r="AH2407" s="147">
        <v>2</v>
      </c>
      <c r="AI2407" s="147"/>
      <c r="AJ2407" s="147"/>
      <c r="AK2407" s="147"/>
      <c r="AL2407" s="147"/>
      <c r="AM2407" s="147"/>
      <c r="AN2407" s="147"/>
      <c r="AO2407" s="147"/>
      <c r="AP2407" s="147"/>
      <c r="AQ2407" s="147"/>
      <c r="AR2407" s="147"/>
      <c r="AS2407" s="147"/>
      <c r="AT2407" s="147"/>
      <c r="AU2407" s="147"/>
      <c r="AV2407" s="147"/>
      <c r="AW2407" s="147"/>
      <c r="AX2407" s="147"/>
      <c r="AY2407" s="147"/>
      <c r="AZ2407" s="147"/>
      <c r="BA2407" s="147"/>
      <c r="BB2407" s="147"/>
      <c r="BC2407" s="147"/>
      <c r="BD2407" s="147"/>
      <c r="BE2407" s="147"/>
      <c r="BF2407" s="147"/>
      <c r="BG2407" s="147"/>
      <c r="BH2407" s="147"/>
    </row>
    <row r="2408" spans="1:60" ht="20.399999999999999" outlineLevel="1" x14ac:dyDescent="0.25">
      <c r="A2408" s="154"/>
      <c r="B2408" s="155"/>
      <c r="C2408" s="192" t="s">
        <v>290</v>
      </c>
      <c r="D2408" s="161"/>
      <c r="E2408" s="162">
        <v>4.5599999999999996</v>
      </c>
      <c r="F2408" s="157"/>
      <c r="G2408" s="157"/>
      <c r="H2408" s="157"/>
      <c r="I2408" s="157"/>
      <c r="J2408" s="157"/>
      <c r="K2408" s="157"/>
      <c r="L2408" s="157"/>
      <c r="M2408" s="157"/>
      <c r="N2408" s="157"/>
      <c r="O2408" s="157"/>
      <c r="P2408" s="157"/>
      <c r="Q2408" s="157"/>
      <c r="R2408" s="157"/>
      <c r="S2408" s="157"/>
      <c r="T2408" s="157"/>
      <c r="U2408" s="157"/>
      <c r="V2408" s="157"/>
      <c r="W2408" s="157"/>
      <c r="X2408" s="157"/>
      <c r="Y2408" s="147"/>
      <c r="Z2408" s="147"/>
      <c r="AA2408" s="147"/>
      <c r="AB2408" s="147"/>
      <c r="AC2408" s="147"/>
      <c r="AD2408" s="147"/>
      <c r="AE2408" s="147"/>
      <c r="AF2408" s="147"/>
      <c r="AG2408" s="147" t="s">
        <v>199</v>
      </c>
      <c r="AH2408" s="147">
        <v>2</v>
      </c>
      <c r="AI2408" s="147"/>
      <c r="AJ2408" s="147"/>
      <c r="AK2408" s="147"/>
      <c r="AL2408" s="147"/>
      <c r="AM2408" s="147"/>
      <c r="AN2408" s="147"/>
      <c r="AO2408" s="147"/>
      <c r="AP2408" s="147"/>
      <c r="AQ2408" s="147"/>
      <c r="AR2408" s="147"/>
      <c r="AS2408" s="147"/>
      <c r="AT2408" s="147"/>
      <c r="AU2408" s="147"/>
      <c r="AV2408" s="147"/>
      <c r="AW2408" s="147"/>
      <c r="AX2408" s="147"/>
      <c r="AY2408" s="147"/>
      <c r="AZ2408" s="147"/>
      <c r="BA2408" s="147"/>
      <c r="BB2408" s="147"/>
      <c r="BC2408" s="147"/>
      <c r="BD2408" s="147"/>
      <c r="BE2408" s="147"/>
      <c r="BF2408" s="147"/>
      <c r="BG2408" s="147"/>
      <c r="BH2408" s="147"/>
    </row>
    <row r="2409" spans="1:60" ht="20.399999999999999" outlineLevel="1" x14ac:dyDescent="0.25">
      <c r="A2409" s="154"/>
      <c r="B2409" s="155"/>
      <c r="C2409" s="192" t="s">
        <v>291</v>
      </c>
      <c r="D2409" s="161"/>
      <c r="E2409" s="162">
        <v>3.72</v>
      </c>
      <c r="F2409" s="157"/>
      <c r="G2409" s="157"/>
      <c r="H2409" s="157"/>
      <c r="I2409" s="157"/>
      <c r="J2409" s="157"/>
      <c r="K2409" s="157"/>
      <c r="L2409" s="157"/>
      <c r="M2409" s="157"/>
      <c r="N2409" s="157"/>
      <c r="O2409" s="157"/>
      <c r="P2409" s="157"/>
      <c r="Q2409" s="157"/>
      <c r="R2409" s="157"/>
      <c r="S2409" s="157"/>
      <c r="T2409" s="157"/>
      <c r="U2409" s="157"/>
      <c r="V2409" s="157"/>
      <c r="W2409" s="157"/>
      <c r="X2409" s="157"/>
      <c r="Y2409" s="147"/>
      <c r="Z2409" s="147"/>
      <c r="AA2409" s="147"/>
      <c r="AB2409" s="147"/>
      <c r="AC2409" s="147"/>
      <c r="AD2409" s="147"/>
      <c r="AE2409" s="147"/>
      <c r="AF2409" s="147"/>
      <c r="AG2409" s="147" t="s">
        <v>199</v>
      </c>
      <c r="AH2409" s="147">
        <v>2</v>
      </c>
      <c r="AI2409" s="147"/>
      <c r="AJ2409" s="147"/>
      <c r="AK2409" s="147"/>
      <c r="AL2409" s="147"/>
      <c r="AM2409" s="147"/>
      <c r="AN2409" s="147"/>
      <c r="AO2409" s="147"/>
      <c r="AP2409" s="147"/>
      <c r="AQ2409" s="147"/>
      <c r="AR2409" s="147"/>
      <c r="AS2409" s="147"/>
      <c r="AT2409" s="147"/>
      <c r="AU2409" s="147"/>
      <c r="AV2409" s="147"/>
      <c r="AW2409" s="147"/>
      <c r="AX2409" s="147"/>
      <c r="AY2409" s="147"/>
      <c r="AZ2409" s="147"/>
      <c r="BA2409" s="147"/>
      <c r="BB2409" s="147"/>
      <c r="BC2409" s="147"/>
      <c r="BD2409" s="147"/>
      <c r="BE2409" s="147"/>
      <c r="BF2409" s="147"/>
      <c r="BG2409" s="147"/>
      <c r="BH2409" s="147"/>
    </row>
    <row r="2410" spans="1:60" ht="20.399999999999999" outlineLevel="1" x14ac:dyDescent="0.25">
      <c r="A2410" s="154"/>
      <c r="B2410" s="155"/>
      <c r="C2410" s="192" t="s">
        <v>292</v>
      </c>
      <c r="D2410" s="161"/>
      <c r="E2410" s="162">
        <v>6.84</v>
      </c>
      <c r="F2410" s="157"/>
      <c r="G2410" s="157"/>
      <c r="H2410" s="157"/>
      <c r="I2410" s="157"/>
      <c r="J2410" s="157"/>
      <c r="K2410" s="157"/>
      <c r="L2410" s="157"/>
      <c r="M2410" s="157"/>
      <c r="N2410" s="157"/>
      <c r="O2410" s="157"/>
      <c r="P2410" s="157"/>
      <c r="Q2410" s="157"/>
      <c r="R2410" s="157"/>
      <c r="S2410" s="157"/>
      <c r="T2410" s="157"/>
      <c r="U2410" s="157"/>
      <c r="V2410" s="157"/>
      <c r="W2410" s="157"/>
      <c r="X2410" s="157"/>
      <c r="Y2410" s="147"/>
      <c r="Z2410" s="147"/>
      <c r="AA2410" s="147"/>
      <c r="AB2410" s="147"/>
      <c r="AC2410" s="147"/>
      <c r="AD2410" s="147"/>
      <c r="AE2410" s="147"/>
      <c r="AF2410" s="147"/>
      <c r="AG2410" s="147" t="s">
        <v>199</v>
      </c>
      <c r="AH2410" s="147">
        <v>2</v>
      </c>
      <c r="AI2410" s="147"/>
      <c r="AJ2410" s="147"/>
      <c r="AK2410" s="147"/>
      <c r="AL2410" s="147"/>
      <c r="AM2410" s="147"/>
      <c r="AN2410" s="147"/>
      <c r="AO2410" s="147"/>
      <c r="AP2410" s="147"/>
      <c r="AQ2410" s="147"/>
      <c r="AR2410" s="147"/>
      <c r="AS2410" s="147"/>
      <c r="AT2410" s="147"/>
      <c r="AU2410" s="147"/>
      <c r="AV2410" s="147"/>
      <c r="AW2410" s="147"/>
      <c r="AX2410" s="147"/>
      <c r="AY2410" s="147"/>
      <c r="AZ2410" s="147"/>
      <c r="BA2410" s="147"/>
      <c r="BB2410" s="147"/>
      <c r="BC2410" s="147"/>
      <c r="BD2410" s="147"/>
      <c r="BE2410" s="147"/>
      <c r="BF2410" s="147"/>
      <c r="BG2410" s="147"/>
      <c r="BH2410" s="147"/>
    </row>
    <row r="2411" spans="1:60" outlineLevel="1" x14ac:dyDescent="0.25">
      <c r="A2411" s="154"/>
      <c r="B2411" s="155"/>
      <c r="C2411" s="193" t="s">
        <v>293</v>
      </c>
      <c r="D2411" s="163"/>
      <c r="E2411" s="164">
        <v>39.46</v>
      </c>
      <c r="F2411" s="157"/>
      <c r="G2411" s="157"/>
      <c r="H2411" s="157"/>
      <c r="I2411" s="157"/>
      <c r="J2411" s="157"/>
      <c r="K2411" s="157"/>
      <c r="L2411" s="157"/>
      <c r="M2411" s="157"/>
      <c r="N2411" s="157"/>
      <c r="O2411" s="157"/>
      <c r="P2411" s="157"/>
      <c r="Q2411" s="157"/>
      <c r="R2411" s="157"/>
      <c r="S2411" s="157"/>
      <c r="T2411" s="157"/>
      <c r="U2411" s="157"/>
      <c r="V2411" s="157"/>
      <c r="W2411" s="157"/>
      <c r="X2411" s="157"/>
      <c r="Y2411" s="147"/>
      <c r="Z2411" s="147"/>
      <c r="AA2411" s="147"/>
      <c r="AB2411" s="147"/>
      <c r="AC2411" s="147"/>
      <c r="AD2411" s="147"/>
      <c r="AE2411" s="147"/>
      <c r="AF2411" s="147"/>
      <c r="AG2411" s="147" t="s">
        <v>199</v>
      </c>
      <c r="AH2411" s="147">
        <v>3</v>
      </c>
      <c r="AI2411" s="147"/>
      <c r="AJ2411" s="147"/>
      <c r="AK2411" s="147"/>
      <c r="AL2411" s="147"/>
      <c r="AM2411" s="147"/>
      <c r="AN2411" s="147"/>
      <c r="AO2411" s="147"/>
      <c r="AP2411" s="147"/>
      <c r="AQ2411" s="147"/>
      <c r="AR2411" s="147"/>
      <c r="AS2411" s="147"/>
      <c r="AT2411" s="147"/>
      <c r="AU2411" s="147"/>
      <c r="AV2411" s="147"/>
      <c r="AW2411" s="147"/>
      <c r="AX2411" s="147"/>
      <c r="AY2411" s="147"/>
      <c r="AZ2411" s="147"/>
      <c r="BA2411" s="147"/>
      <c r="BB2411" s="147"/>
      <c r="BC2411" s="147"/>
      <c r="BD2411" s="147"/>
      <c r="BE2411" s="147"/>
      <c r="BF2411" s="147"/>
      <c r="BG2411" s="147"/>
      <c r="BH2411" s="147"/>
    </row>
    <row r="2412" spans="1:60" outlineLevel="1" x14ac:dyDescent="0.25">
      <c r="A2412" s="154"/>
      <c r="B2412" s="155"/>
      <c r="C2412" s="192" t="s">
        <v>1871</v>
      </c>
      <c r="D2412" s="161"/>
      <c r="E2412" s="162">
        <v>37.450000000000003</v>
      </c>
      <c r="F2412" s="157"/>
      <c r="G2412" s="157"/>
      <c r="H2412" s="157"/>
      <c r="I2412" s="157"/>
      <c r="J2412" s="157"/>
      <c r="K2412" s="157"/>
      <c r="L2412" s="157"/>
      <c r="M2412" s="157"/>
      <c r="N2412" s="157"/>
      <c r="O2412" s="157"/>
      <c r="P2412" s="157"/>
      <c r="Q2412" s="157"/>
      <c r="R2412" s="157"/>
      <c r="S2412" s="157"/>
      <c r="T2412" s="157"/>
      <c r="U2412" s="157"/>
      <c r="V2412" s="157"/>
      <c r="W2412" s="157"/>
      <c r="X2412" s="157"/>
      <c r="Y2412" s="147"/>
      <c r="Z2412" s="147"/>
      <c r="AA2412" s="147"/>
      <c r="AB2412" s="147"/>
      <c r="AC2412" s="147"/>
      <c r="AD2412" s="147"/>
      <c r="AE2412" s="147"/>
      <c r="AF2412" s="147"/>
      <c r="AG2412" s="147" t="s">
        <v>199</v>
      </c>
      <c r="AH2412" s="147">
        <v>2</v>
      </c>
      <c r="AI2412" s="147"/>
      <c r="AJ2412" s="147"/>
      <c r="AK2412" s="147"/>
      <c r="AL2412" s="147"/>
      <c r="AM2412" s="147"/>
      <c r="AN2412" s="147"/>
      <c r="AO2412" s="147"/>
      <c r="AP2412" s="147"/>
      <c r="AQ2412" s="147"/>
      <c r="AR2412" s="147"/>
      <c r="AS2412" s="147"/>
      <c r="AT2412" s="147"/>
      <c r="AU2412" s="147"/>
      <c r="AV2412" s="147"/>
      <c r="AW2412" s="147"/>
      <c r="AX2412" s="147"/>
      <c r="AY2412" s="147"/>
      <c r="AZ2412" s="147"/>
      <c r="BA2412" s="147"/>
      <c r="BB2412" s="147"/>
      <c r="BC2412" s="147"/>
      <c r="BD2412" s="147"/>
      <c r="BE2412" s="147"/>
      <c r="BF2412" s="147"/>
      <c r="BG2412" s="147"/>
      <c r="BH2412" s="147"/>
    </row>
    <row r="2413" spans="1:60" outlineLevel="1" x14ac:dyDescent="0.25">
      <c r="A2413" s="154"/>
      <c r="B2413" s="155"/>
      <c r="C2413" s="191" t="s">
        <v>294</v>
      </c>
      <c r="D2413" s="161"/>
      <c r="E2413" s="162"/>
      <c r="F2413" s="157"/>
      <c r="G2413" s="157"/>
      <c r="H2413" s="157"/>
      <c r="I2413" s="157"/>
      <c r="J2413" s="157"/>
      <c r="K2413" s="157"/>
      <c r="L2413" s="157"/>
      <c r="M2413" s="157"/>
      <c r="N2413" s="157"/>
      <c r="O2413" s="157"/>
      <c r="P2413" s="157"/>
      <c r="Q2413" s="157"/>
      <c r="R2413" s="157"/>
      <c r="S2413" s="157"/>
      <c r="T2413" s="157"/>
      <c r="U2413" s="157"/>
      <c r="V2413" s="157"/>
      <c r="W2413" s="157"/>
      <c r="X2413" s="157"/>
      <c r="Y2413" s="147"/>
      <c r="Z2413" s="147"/>
      <c r="AA2413" s="147"/>
      <c r="AB2413" s="147"/>
      <c r="AC2413" s="147"/>
      <c r="AD2413" s="147"/>
      <c r="AE2413" s="147"/>
      <c r="AF2413" s="147"/>
      <c r="AG2413" s="147" t="s">
        <v>199</v>
      </c>
      <c r="AH2413" s="147"/>
      <c r="AI2413" s="147"/>
      <c r="AJ2413" s="147"/>
      <c r="AK2413" s="147"/>
      <c r="AL2413" s="147"/>
      <c r="AM2413" s="147"/>
      <c r="AN2413" s="147"/>
      <c r="AO2413" s="147"/>
      <c r="AP2413" s="147"/>
      <c r="AQ2413" s="147"/>
      <c r="AR2413" s="147"/>
      <c r="AS2413" s="147"/>
      <c r="AT2413" s="147"/>
      <c r="AU2413" s="147"/>
      <c r="AV2413" s="147"/>
      <c r="AW2413" s="147"/>
      <c r="AX2413" s="147"/>
      <c r="AY2413" s="147"/>
      <c r="AZ2413" s="147"/>
      <c r="BA2413" s="147"/>
      <c r="BB2413" s="147"/>
      <c r="BC2413" s="147"/>
      <c r="BD2413" s="147"/>
      <c r="BE2413" s="147"/>
      <c r="BF2413" s="147"/>
      <c r="BG2413" s="147"/>
      <c r="BH2413" s="147"/>
    </row>
    <row r="2414" spans="1:60" outlineLevel="1" x14ac:dyDescent="0.25">
      <c r="A2414" s="154"/>
      <c r="B2414" s="155"/>
      <c r="C2414" s="190" t="s">
        <v>1872</v>
      </c>
      <c r="D2414" s="159"/>
      <c r="E2414" s="160">
        <v>42.616799999999998</v>
      </c>
      <c r="F2414" s="157"/>
      <c r="G2414" s="157"/>
      <c r="H2414" s="157"/>
      <c r="I2414" s="157"/>
      <c r="J2414" s="157"/>
      <c r="K2414" s="157"/>
      <c r="L2414" s="157"/>
      <c r="M2414" s="157"/>
      <c r="N2414" s="157"/>
      <c r="O2414" s="157"/>
      <c r="P2414" s="157"/>
      <c r="Q2414" s="157"/>
      <c r="R2414" s="157"/>
      <c r="S2414" s="157"/>
      <c r="T2414" s="157"/>
      <c r="U2414" s="157"/>
      <c r="V2414" s="157"/>
      <c r="W2414" s="157"/>
      <c r="X2414" s="157"/>
      <c r="Y2414" s="147"/>
      <c r="Z2414" s="147"/>
      <c r="AA2414" s="147"/>
      <c r="AB2414" s="147"/>
      <c r="AC2414" s="147"/>
      <c r="AD2414" s="147"/>
      <c r="AE2414" s="147"/>
      <c r="AF2414" s="147"/>
      <c r="AG2414" s="147" t="s">
        <v>199</v>
      </c>
      <c r="AH2414" s="147">
        <v>0</v>
      </c>
      <c r="AI2414" s="147"/>
      <c r="AJ2414" s="147"/>
      <c r="AK2414" s="147"/>
      <c r="AL2414" s="147"/>
      <c r="AM2414" s="147"/>
      <c r="AN2414" s="147"/>
      <c r="AO2414" s="147"/>
      <c r="AP2414" s="147"/>
      <c r="AQ2414" s="147"/>
      <c r="AR2414" s="147"/>
      <c r="AS2414" s="147"/>
      <c r="AT2414" s="147"/>
      <c r="AU2414" s="147"/>
      <c r="AV2414" s="147"/>
      <c r="AW2414" s="147"/>
      <c r="AX2414" s="147"/>
      <c r="AY2414" s="147"/>
      <c r="AZ2414" s="147"/>
      <c r="BA2414" s="147"/>
      <c r="BB2414" s="147"/>
      <c r="BC2414" s="147"/>
      <c r="BD2414" s="147"/>
      <c r="BE2414" s="147"/>
      <c r="BF2414" s="147"/>
      <c r="BG2414" s="147"/>
      <c r="BH2414" s="147"/>
    </row>
    <row r="2415" spans="1:60" outlineLevel="1" x14ac:dyDescent="0.25">
      <c r="A2415" s="154">
        <v>400</v>
      </c>
      <c r="B2415" s="155" t="s">
        <v>1873</v>
      </c>
      <c r="C2415" s="196" t="s">
        <v>1874</v>
      </c>
      <c r="D2415" s="156" t="s">
        <v>0</v>
      </c>
      <c r="E2415" s="186"/>
      <c r="F2415" s="158"/>
      <c r="G2415" s="157">
        <f>ROUND(E2415*F2415,2)</f>
        <v>0</v>
      </c>
      <c r="H2415" s="158"/>
      <c r="I2415" s="157">
        <f>ROUND(E2415*H2415,2)</f>
        <v>0</v>
      </c>
      <c r="J2415" s="158"/>
      <c r="K2415" s="157">
        <f>ROUND(E2415*J2415,2)</f>
        <v>0</v>
      </c>
      <c r="L2415" s="157">
        <v>21</v>
      </c>
      <c r="M2415" s="157">
        <f>G2415*(1+L2415/100)</f>
        <v>0</v>
      </c>
      <c r="N2415" s="157">
        <v>0</v>
      </c>
      <c r="O2415" s="157">
        <f>ROUND(E2415*N2415,2)</f>
        <v>0</v>
      </c>
      <c r="P2415" s="157">
        <v>0</v>
      </c>
      <c r="Q2415" s="157">
        <f>ROUND(E2415*P2415,2)</f>
        <v>0</v>
      </c>
      <c r="R2415" s="157"/>
      <c r="S2415" s="157" t="s">
        <v>195</v>
      </c>
      <c r="T2415" s="157" t="s">
        <v>195</v>
      </c>
      <c r="U2415" s="157">
        <v>0</v>
      </c>
      <c r="V2415" s="157">
        <f>ROUND(E2415*U2415,2)</f>
        <v>0</v>
      </c>
      <c r="W2415" s="157"/>
      <c r="X2415" s="157" t="s">
        <v>1170</v>
      </c>
      <c r="Y2415" s="147"/>
      <c r="Z2415" s="147"/>
      <c r="AA2415" s="147"/>
      <c r="AB2415" s="147"/>
      <c r="AC2415" s="147"/>
      <c r="AD2415" s="147"/>
      <c r="AE2415" s="147"/>
      <c r="AF2415" s="147"/>
      <c r="AG2415" s="147" t="s">
        <v>1171</v>
      </c>
      <c r="AH2415" s="147"/>
      <c r="AI2415" s="147"/>
      <c r="AJ2415" s="147"/>
      <c r="AK2415" s="147"/>
      <c r="AL2415" s="147"/>
      <c r="AM2415" s="147"/>
      <c r="AN2415" s="147"/>
      <c r="AO2415" s="147"/>
      <c r="AP2415" s="147"/>
      <c r="AQ2415" s="147"/>
      <c r="AR2415" s="147"/>
      <c r="AS2415" s="147"/>
      <c r="AT2415" s="147"/>
      <c r="AU2415" s="147"/>
      <c r="AV2415" s="147"/>
      <c r="AW2415" s="147"/>
      <c r="AX2415" s="147"/>
      <c r="AY2415" s="147"/>
      <c r="AZ2415" s="147"/>
      <c r="BA2415" s="147"/>
      <c r="BB2415" s="147"/>
      <c r="BC2415" s="147"/>
      <c r="BD2415" s="147"/>
      <c r="BE2415" s="147"/>
      <c r="BF2415" s="147"/>
      <c r="BG2415" s="147"/>
      <c r="BH2415" s="147"/>
    </row>
    <row r="2416" spans="1:60" x14ac:dyDescent="0.25">
      <c r="A2416" s="168" t="s">
        <v>190</v>
      </c>
      <c r="B2416" s="169" t="s">
        <v>132</v>
      </c>
      <c r="C2416" s="188" t="s">
        <v>133</v>
      </c>
      <c r="D2416" s="170"/>
      <c r="E2416" s="171"/>
      <c r="F2416" s="172"/>
      <c r="G2416" s="173">
        <f>SUMIF(AG2417:AG2435,"&lt;&gt;NOR",G2417:G2435)</f>
        <v>0</v>
      </c>
      <c r="H2416" s="167"/>
      <c r="I2416" s="167">
        <f>SUM(I2417:I2435)</f>
        <v>0</v>
      </c>
      <c r="J2416" s="167"/>
      <c r="K2416" s="167">
        <f>SUM(K2417:K2435)</f>
        <v>0</v>
      </c>
      <c r="L2416" s="167"/>
      <c r="M2416" s="167">
        <f>SUM(M2417:M2435)</f>
        <v>0</v>
      </c>
      <c r="N2416" s="167"/>
      <c r="O2416" s="167">
        <f>SUM(O2417:O2435)</f>
        <v>0.01</v>
      </c>
      <c r="P2416" s="167"/>
      <c r="Q2416" s="167">
        <f>SUM(Q2417:Q2435)</f>
        <v>0</v>
      </c>
      <c r="R2416" s="167"/>
      <c r="S2416" s="167"/>
      <c r="T2416" s="167"/>
      <c r="U2416" s="167"/>
      <c r="V2416" s="167">
        <f>SUM(V2417:V2435)</f>
        <v>13.94</v>
      </c>
      <c r="W2416" s="167"/>
      <c r="X2416" s="167"/>
      <c r="AG2416" t="s">
        <v>191</v>
      </c>
    </row>
    <row r="2417" spans="1:60" outlineLevel="1" x14ac:dyDescent="0.25">
      <c r="A2417" s="174">
        <v>401</v>
      </c>
      <c r="B2417" s="175" t="s">
        <v>1875</v>
      </c>
      <c r="C2417" s="189" t="s">
        <v>1876</v>
      </c>
      <c r="D2417" s="176" t="s">
        <v>194</v>
      </c>
      <c r="E2417" s="177">
        <v>24.254999999999999</v>
      </c>
      <c r="F2417" s="178"/>
      <c r="G2417" s="179">
        <f>ROUND(E2417*F2417,2)</f>
        <v>0</v>
      </c>
      <c r="H2417" s="158"/>
      <c r="I2417" s="157">
        <f>ROUND(E2417*H2417,2)</f>
        <v>0</v>
      </c>
      <c r="J2417" s="158"/>
      <c r="K2417" s="157">
        <f>ROUND(E2417*J2417,2)</f>
        <v>0</v>
      </c>
      <c r="L2417" s="157">
        <v>21</v>
      </c>
      <c r="M2417" s="157">
        <f>G2417*(1+L2417/100)</f>
        <v>0</v>
      </c>
      <c r="N2417" s="157">
        <v>3.1E-4</v>
      </c>
      <c r="O2417" s="157">
        <f>ROUND(E2417*N2417,2)</f>
        <v>0.01</v>
      </c>
      <c r="P2417" s="157">
        <v>0</v>
      </c>
      <c r="Q2417" s="157">
        <f>ROUND(E2417*P2417,2)</f>
        <v>0</v>
      </c>
      <c r="R2417" s="157"/>
      <c r="S2417" s="157" t="s">
        <v>195</v>
      </c>
      <c r="T2417" s="157" t="s">
        <v>195</v>
      </c>
      <c r="U2417" s="157">
        <v>0.40300000000000002</v>
      </c>
      <c r="V2417" s="157">
        <f>ROUND(E2417*U2417,2)</f>
        <v>9.77</v>
      </c>
      <c r="W2417" s="157"/>
      <c r="X2417" s="157" t="s">
        <v>196</v>
      </c>
      <c r="Y2417" s="147"/>
      <c r="Z2417" s="147"/>
      <c r="AA2417" s="147"/>
      <c r="AB2417" s="147"/>
      <c r="AC2417" s="147"/>
      <c r="AD2417" s="147"/>
      <c r="AE2417" s="147"/>
      <c r="AF2417" s="147"/>
      <c r="AG2417" s="147" t="s">
        <v>197</v>
      </c>
      <c r="AH2417" s="147"/>
      <c r="AI2417" s="147"/>
      <c r="AJ2417" s="147"/>
      <c r="AK2417" s="147"/>
      <c r="AL2417" s="147"/>
      <c r="AM2417" s="147"/>
      <c r="AN2417" s="147"/>
      <c r="AO2417" s="147"/>
      <c r="AP2417" s="147"/>
      <c r="AQ2417" s="147"/>
      <c r="AR2417" s="147"/>
      <c r="AS2417" s="147"/>
      <c r="AT2417" s="147"/>
      <c r="AU2417" s="147"/>
      <c r="AV2417" s="147"/>
      <c r="AW2417" s="147"/>
      <c r="AX2417" s="147"/>
      <c r="AY2417" s="147"/>
      <c r="AZ2417" s="147"/>
      <c r="BA2417" s="147"/>
      <c r="BB2417" s="147"/>
      <c r="BC2417" s="147"/>
      <c r="BD2417" s="147"/>
      <c r="BE2417" s="147"/>
      <c r="BF2417" s="147"/>
      <c r="BG2417" s="147"/>
      <c r="BH2417" s="147"/>
    </row>
    <row r="2418" spans="1:60" outlineLevel="1" x14ac:dyDescent="0.25">
      <c r="A2418" s="154"/>
      <c r="B2418" s="155"/>
      <c r="C2418" s="191" t="s">
        <v>284</v>
      </c>
      <c r="D2418" s="161"/>
      <c r="E2418" s="162"/>
      <c r="F2418" s="157"/>
      <c r="G2418" s="157"/>
      <c r="H2418" s="157"/>
      <c r="I2418" s="157"/>
      <c r="J2418" s="157"/>
      <c r="K2418" s="157"/>
      <c r="L2418" s="157"/>
      <c r="M2418" s="157"/>
      <c r="N2418" s="157"/>
      <c r="O2418" s="157"/>
      <c r="P2418" s="157"/>
      <c r="Q2418" s="157"/>
      <c r="R2418" s="157"/>
      <c r="S2418" s="157"/>
      <c r="T2418" s="157"/>
      <c r="U2418" s="157"/>
      <c r="V2418" s="157"/>
      <c r="W2418" s="157"/>
      <c r="X2418" s="157"/>
      <c r="Y2418" s="147"/>
      <c r="Z2418" s="147"/>
      <c r="AA2418" s="147"/>
      <c r="AB2418" s="147"/>
      <c r="AC2418" s="147"/>
      <c r="AD2418" s="147"/>
      <c r="AE2418" s="147"/>
      <c r="AF2418" s="147"/>
      <c r="AG2418" s="147" t="s">
        <v>199</v>
      </c>
      <c r="AH2418" s="147"/>
      <c r="AI2418" s="147"/>
      <c r="AJ2418" s="147"/>
      <c r="AK2418" s="147"/>
      <c r="AL2418" s="147"/>
      <c r="AM2418" s="147"/>
      <c r="AN2418" s="147"/>
      <c r="AO2418" s="147"/>
      <c r="AP2418" s="147"/>
      <c r="AQ2418" s="147"/>
      <c r="AR2418" s="147"/>
      <c r="AS2418" s="147"/>
      <c r="AT2418" s="147"/>
      <c r="AU2418" s="147"/>
      <c r="AV2418" s="147"/>
      <c r="AW2418" s="147"/>
      <c r="AX2418" s="147"/>
      <c r="AY2418" s="147"/>
      <c r="AZ2418" s="147"/>
      <c r="BA2418" s="147"/>
      <c r="BB2418" s="147"/>
      <c r="BC2418" s="147"/>
      <c r="BD2418" s="147"/>
      <c r="BE2418" s="147"/>
      <c r="BF2418" s="147"/>
      <c r="BG2418" s="147"/>
      <c r="BH2418" s="147"/>
    </row>
    <row r="2419" spans="1:60" ht="20.399999999999999" outlineLevel="1" x14ac:dyDescent="0.25">
      <c r="A2419" s="154"/>
      <c r="B2419" s="155"/>
      <c r="C2419" s="192" t="s">
        <v>1877</v>
      </c>
      <c r="D2419" s="161"/>
      <c r="E2419" s="162">
        <v>1</v>
      </c>
      <c r="F2419" s="157"/>
      <c r="G2419" s="157"/>
      <c r="H2419" s="157"/>
      <c r="I2419" s="157"/>
      <c r="J2419" s="157"/>
      <c r="K2419" s="157"/>
      <c r="L2419" s="157"/>
      <c r="M2419" s="157"/>
      <c r="N2419" s="157"/>
      <c r="O2419" s="157"/>
      <c r="P2419" s="157"/>
      <c r="Q2419" s="157"/>
      <c r="R2419" s="157"/>
      <c r="S2419" s="157"/>
      <c r="T2419" s="157"/>
      <c r="U2419" s="157"/>
      <c r="V2419" s="157"/>
      <c r="W2419" s="157"/>
      <c r="X2419" s="157"/>
      <c r="Y2419" s="147"/>
      <c r="Z2419" s="147"/>
      <c r="AA2419" s="147"/>
      <c r="AB2419" s="147"/>
      <c r="AC2419" s="147"/>
      <c r="AD2419" s="147"/>
      <c r="AE2419" s="147"/>
      <c r="AF2419" s="147"/>
      <c r="AG2419" s="147" t="s">
        <v>199</v>
      </c>
      <c r="AH2419" s="147">
        <v>2</v>
      </c>
      <c r="AI2419" s="147"/>
      <c r="AJ2419" s="147"/>
      <c r="AK2419" s="147"/>
      <c r="AL2419" s="147"/>
      <c r="AM2419" s="147"/>
      <c r="AN2419" s="147"/>
      <c r="AO2419" s="147"/>
      <c r="AP2419" s="147"/>
      <c r="AQ2419" s="147"/>
      <c r="AR2419" s="147"/>
      <c r="AS2419" s="147"/>
      <c r="AT2419" s="147"/>
      <c r="AU2419" s="147"/>
      <c r="AV2419" s="147"/>
      <c r="AW2419" s="147"/>
      <c r="AX2419" s="147"/>
      <c r="AY2419" s="147"/>
      <c r="AZ2419" s="147"/>
      <c r="BA2419" s="147"/>
      <c r="BB2419" s="147"/>
      <c r="BC2419" s="147"/>
      <c r="BD2419" s="147"/>
      <c r="BE2419" s="147"/>
      <c r="BF2419" s="147"/>
      <c r="BG2419" s="147"/>
      <c r="BH2419" s="147"/>
    </row>
    <row r="2420" spans="1:60" ht="20.399999999999999" outlineLevel="1" x14ac:dyDescent="0.25">
      <c r="A2420" s="154"/>
      <c r="B2420" s="155"/>
      <c r="C2420" s="192" t="s">
        <v>1878</v>
      </c>
      <c r="D2420" s="161"/>
      <c r="E2420" s="162">
        <v>1</v>
      </c>
      <c r="F2420" s="157"/>
      <c r="G2420" s="157"/>
      <c r="H2420" s="157"/>
      <c r="I2420" s="157"/>
      <c r="J2420" s="157"/>
      <c r="K2420" s="157"/>
      <c r="L2420" s="157"/>
      <c r="M2420" s="157"/>
      <c r="N2420" s="157"/>
      <c r="O2420" s="157"/>
      <c r="P2420" s="157"/>
      <c r="Q2420" s="157"/>
      <c r="R2420" s="157"/>
      <c r="S2420" s="157"/>
      <c r="T2420" s="157"/>
      <c r="U2420" s="157"/>
      <c r="V2420" s="157"/>
      <c r="W2420" s="157"/>
      <c r="X2420" s="157"/>
      <c r="Y2420" s="147"/>
      <c r="Z2420" s="147"/>
      <c r="AA2420" s="147"/>
      <c r="AB2420" s="147"/>
      <c r="AC2420" s="147"/>
      <c r="AD2420" s="147"/>
      <c r="AE2420" s="147"/>
      <c r="AF2420" s="147"/>
      <c r="AG2420" s="147" t="s">
        <v>199</v>
      </c>
      <c r="AH2420" s="147">
        <v>2</v>
      </c>
      <c r="AI2420" s="147"/>
      <c r="AJ2420" s="147"/>
      <c r="AK2420" s="147"/>
      <c r="AL2420" s="147"/>
      <c r="AM2420" s="147"/>
      <c r="AN2420" s="147"/>
      <c r="AO2420" s="147"/>
      <c r="AP2420" s="147"/>
      <c r="AQ2420" s="147"/>
      <c r="AR2420" s="147"/>
      <c r="AS2420" s="147"/>
      <c r="AT2420" s="147"/>
      <c r="AU2420" s="147"/>
      <c r="AV2420" s="147"/>
      <c r="AW2420" s="147"/>
      <c r="AX2420" s="147"/>
      <c r="AY2420" s="147"/>
      <c r="AZ2420" s="147"/>
      <c r="BA2420" s="147"/>
      <c r="BB2420" s="147"/>
      <c r="BC2420" s="147"/>
      <c r="BD2420" s="147"/>
      <c r="BE2420" s="147"/>
      <c r="BF2420" s="147"/>
      <c r="BG2420" s="147"/>
      <c r="BH2420" s="147"/>
    </row>
    <row r="2421" spans="1:60" ht="20.399999999999999" outlineLevel="1" x14ac:dyDescent="0.25">
      <c r="A2421" s="154"/>
      <c r="B2421" s="155"/>
      <c r="C2421" s="192" t="s">
        <v>1879</v>
      </c>
      <c r="D2421" s="161"/>
      <c r="E2421" s="162">
        <v>1</v>
      </c>
      <c r="F2421" s="157"/>
      <c r="G2421" s="157"/>
      <c r="H2421" s="157"/>
      <c r="I2421" s="157"/>
      <c r="J2421" s="157"/>
      <c r="K2421" s="157"/>
      <c r="L2421" s="157"/>
      <c r="M2421" s="157"/>
      <c r="N2421" s="157"/>
      <c r="O2421" s="157"/>
      <c r="P2421" s="157"/>
      <c r="Q2421" s="157"/>
      <c r="R2421" s="157"/>
      <c r="S2421" s="157"/>
      <c r="T2421" s="157"/>
      <c r="U2421" s="157"/>
      <c r="V2421" s="157"/>
      <c r="W2421" s="157"/>
      <c r="X2421" s="157"/>
      <c r="Y2421" s="147"/>
      <c r="Z2421" s="147"/>
      <c r="AA2421" s="147"/>
      <c r="AB2421" s="147"/>
      <c r="AC2421" s="147"/>
      <c r="AD2421" s="147"/>
      <c r="AE2421" s="147"/>
      <c r="AF2421" s="147"/>
      <c r="AG2421" s="147" t="s">
        <v>199</v>
      </c>
      <c r="AH2421" s="147">
        <v>2</v>
      </c>
      <c r="AI2421" s="147"/>
      <c r="AJ2421" s="147"/>
      <c r="AK2421" s="147"/>
      <c r="AL2421" s="147"/>
      <c r="AM2421" s="147"/>
      <c r="AN2421" s="147"/>
      <c r="AO2421" s="147"/>
      <c r="AP2421" s="147"/>
      <c r="AQ2421" s="147"/>
      <c r="AR2421" s="147"/>
      <c r="AS2421" s="147"/>
      <c r="AT2421" s="147"/>
      <c r="AU2421" s="147"/>
      <c r="AV2421" s="147"/>
      <c r="AW2421" s="147"/>
      <c r="AX2421" s="147"/>
      <c r="AY2421" s="147"/>
      <c r="AZ2421" s="147"/>
      <c r="BA2421" s="147"/>
      <c r="BB2421" s="147"/>
      <c r="BC2421" s="147"/>
      <c r="BD2421" s="147"/>
      <c r="BE2421" s="147"/>
      <c r="BF2421" s="147"/>
      <c r="BG2421" s="147"/>
      <c r="BH2421" s="147"/>
    </row>
    <row r="2422" spans="1:60" ht="20.399999999999999" outlineLevel="1" x14ac:dyDescent="0.25">
      <c r="A2422" s="154"/>
      <c r="B2422" s="155"/>
      <c r="C2422" s="192" t="s">
        <v>1880</v>
      </c>
      <c r="D2422" s="161"/>
      <c r="E2422" s="162">
        <v>1</v>
      </c>
      <c r="F2422" s="157"/>
      <c r="G2422" s="157"/>
      <c r="H2422" s="157"/>
      <c r="I2422" s="157"/>
      <c r="J2422" s="157"/>
      <c r="K2422" s="157"/>
      <c r="L2422" s="157"/>
      <c r="M2422" s="157"/>
      <c r="N2422" s="157"/>
      <c r="O2422" s="157"/>
      <c r="P2422" s="157"/>
      <c r="Q2422" s="157"/>
      <c r="R2422" s="157"/>
      <c r="S2422" s="157"/>
      <c r="T2422" s="157"/>
      <c r="U2422" s="157"/>
      <c r="V2422" s="157"/>
      <c r="W2422" s="157"/>
      <c r="X2422" s="157"/>
      <c r="Y2422" s="147"/>
      <c r="Z2422" s="147"/>
      <c r="AA2422" s="147"/>
      <c r="AB2422" s="147"/>
      <c r="AC2422" s="147"/>
      <c r="AD2422" s="147"/>
      <c r="AE2422" s="147"/>
      <c r="AF2422" s="147"/>
      <c r="AG2422" s="147" t="s">
        <v>199</v>
      </c>
      <c r="AH2422" s="147">
        <v>2</v>
      </c>
      <c r="AI2422" s="147"/>
      <c r="AJ2422" s="147"/>
      <c r="AK2422" s="147"/>
      <c r="AL2422" s="147"/>
      <c r="AM2422" s="147"/>
      <c r="AN2422" s="147"/>
      <c r="AO2422" s="147"/>
      <c r="AP2422" s="147"/>
      <c r="AQ2422" s="147"/>
      <c r="AR2422" s="147"/>
      <c r="AS2422" s="147"/>
      <c r="AT2422" s="147"/>
      <c r="AU2422" s="147"/>
      <c r="AV2422" s="147"/>
      <c r="AW2422" s="147"/>
      <c r="AX2422" s="147"/>
      <c r="AY2422" s="147"/>
      <c r="AZ2422" s="147"/>
      <c r="BA2422" s="147"/>
      <c r="BB2422" s="147"/>
      <c r="BC2422" s="147"/>
      <c r="BD2422" s="147"/>
      <c r="BE2422" s="147"/>
      <c r="BF2422" s="147"/>
      <c r="BG2422" s="147"/>
      <c r="BH2422" s="147"/>
    </row>
    <row r="2423" spans="1:60" ht="20.399999999999999" outlineLevel="1" x14ac:dyDescent="0.25">
      <c r="A2423" s="154"/>
      <c r="B2423" s="155"/>
      <c r="C2423" s="192" t="s">
        <v>1881</v>
      </c>
      <c r="D2423" s="161"/>
      <c r="E2423" s="162">
        <v>1</v>
      </c>
      <c r="F2423" s="157"/>
      <c r="G2423" s="157"/>
      <c r="H2423" s="157"/>
      <c r="I2423" s="157"/>
      <c r="J2423" s="157"/>
      <c r="K2423" s="157"/>
      <c r="L2423" s="157"/>
      <c r="M2423" s="157"/>
      <c r="N2423" s="157"/>
      <c r="O2423" s="157"/>
      <c r="P2423" s="157"/>
      <c r="Q2423" s="157"/>
      <c r="R2423" s="157"/>
      <c r="S2423" s="157"/>
      <c r="T2423" s="157"/>
      <c r="U2423" s="157"/>
      <c r="V2423" s="157"/>
      <c r="W2423" s="157"/>
      <c r="X2423" s="157"/>
      <c r="Y2423" s="147"/>
      <c r="Z2423" s="147"/>
      <c r="AA2423" s="147"/>
      <c r="AB2423" s="147"/>
      <c r="AC2423" s="147"/>
      <c r="AD2423" s="147"/>
      <c r="AE2423" s="147"/>
      <c r="AF2423" s="147"/>
      <c r="AG2423" s="147" t="s">
        <v>199</v>
      </c>
      <c r="AH2423" s="147">
        <v>2</v>
      </c>
      <c r="AI2423" s="147"/>
      <c r="AJ2423" s="147"/>
      <c r="AK2423" s="147"/>
      <c r="AL2423" s="147"/>
      <c r="AM2423" s="147"/>
      <c r="AN2423" s="147"/>
      <c r="AO2423" s="147"/>
      <c r="AP2423" s="147"/>
      <c r="AQ2423" s="147"/>
      <c r="AR2423" s="147"/>
      <c r="AS2423" s="147"/>
      <c r="AT2423" s="147"/>
      <c r="AU2423" s="147"/>
      <c r="AV2423" s="147"/>
      <c r="AW2423" s="147"/>
      <c r="AX2423" s="147"/>
      <c r="AY2423" s="147"/>
      <c r="AZ2423" s="147"/>
      <c r="BA2423" s="147"/>
      <c r="BB2423" s="147"/>
      <c r="BC2423" s="147"/>
      <c r="BD2423" s="147"/>
      <c r="BE2423" s="147"/>
      <c r="BF2423" s="147"/>
      <c r="BG2423" s="147"/>
      <c r="BH2423" s="147"/>
    </row>
    <row r="2424" spans="1:60" ht="20.399999999999999" outlineLevel="1" x14ac:dyDescent="0.25">
      <c r="A2424" s="154"/>
      <c r="B2424" s="155"/>
      <c r="C2424" s="192" t="s">
        <v>1882</v>
      </c>
      <c r="D2424" s="161"/>
      <c r="E2424" s="162">
        <v>1</v>
      </c>
      <c r="F2424" s="157"/>
      <c r="G2424" s="157"/>
      <c r="H2424" s="157"/>
      <c r="I2424" s="157"/>
      <c r="J2424" s="157"/>
      <c r="K2424" s="157"/>
      <c r="L2424" s="157"/>
      <c r="M2424" s="157"/>
      <c r="N2424" s="157"/>
      <c r="O2424" s="157"/>
      <c r="P2424" s="157"/>
      <c r="Q2424" s="157"/>
      <c r="R2424" s="157"/>
      <c r="S2424" s="157"/>
      <c r="T2424" s="157"/>
      <c r="U2424" s="157"/>
      <c r="V2424" s="157"/>
      <c r="W2424" s="157"/>
      <c r="X2424" s="157"/>
      <c r="Y2424" s="147"/>
      <c r="Z2424" s="147"/>
      <c r="AA2424" s="147"/>
      <c r="AB2424" s="147"/>
      <c r="AC2424" s="147"/>
      <c r="AD2424" s="147"/>
      <c r="AE2424" s="147"/>
      <c r="AF2424" s="147"/>
      <c r="AG2424" s="147" t="s">
        <v>199</v>
      </c>
      <c r="AH2424" s="147">
        <v>2</v>
      </c>
      <c r="AI2424" s="147"/>
      <c r="AJ2424" s="147"/>
      <c r="AK2424" s="147"/>
      <c r="AL2424" s="147"/>
      <c r="AM2424" s="147"/>
      <c r="AN2424" s="147"/>
      <c r="AO2424" s="147"/>
      <c r="AP2424" s="147"/>
      <c r="AQ2424" s="147"/>
      <c r="AR2424" s="147"/>
      <c r="AS2424" s="147"/>
      <c r="AT2424" s="147"/>
      <c r="AU2424" s="147"/>
      <c r="AV2424" s="147"/>
      <c r="AW2424" s="147"/>
      <c r="AX2424" s="147"/>
      <c r="AY2424" s="147"/>
      <c r="AZ2424" s="147"/>
      <c r="BA2424" s="147"/>
      <c r="BB2424" s="147"/>
      <c r="BC2424" s="147"/>
      <c r="BD2424" s="147"/>
      <c r="BE2424" s="147"/>
      <c r="BF2424" s="147"/>
      <c r="BG2424" s="147"/>
      <c r="BH2424" s="147"/>
    </row>
    <row r="2425" spans="1:60" ht="20.399999999999999" outlineLevel="1" x14ac:dyDescent="0.25">
      <c r="A2425" s="154"/>
      <c r="B2425" s="155"/>
      <c r="C2425" s="192" t="s">
        <v>1883</v>
      </c>
      <c r="D2425" s="161"/>
      <c r="E2425" s="162">
        <v>1</v>
      </c>
      <c r="F2425" s="157"/>
      <c r="G2425" s="157"/>
      <c r="H2425" s="157"/>
      <c r="I2425" s="157"/>
      <c r="J2425" s="157"/>
      <c r="K2425" s="157"/>
      <c r="L2425" s="157"/>
      <c r="M2425" s="157"/>
      <c r="N2425" s="157"/>
      <c r="O2425" s="157"/>
      <c r="P2425" s="157"/>
      <c r="Q2425" s="157"/>
      <c r="R2425" s="157"/>
      <c r="S2425" s="157"/>
      <c r="T2425" s="157"/>
      <c r="U2425" s="157"/>
      <c r="V2425" s="157"/>
      <c r="W2425" s="157"/>
      <c r="X2425" s="157"/>
      <c r="Y2425" s="147"/>
      <c r="Z2425" s="147"/>
      <c r="AA2425" s="147"/>
      <c r="AB2425" s="147"/>
      <c r="AC2425" s="147"/>
      <c r="AD2425" s="147"/>
      <c r="AE2425" s="147"/>
      <c r="AF2425" s="147"/>
      <c r="AG2425" s="147" t="s">
        <v>199</v>
      </c>
      <c r="AH2425" s="147">
        <v>2</v>
      </c>
      <c r="AI2425" s="147"/>
      <c r="AJ2425" s="147"/>
      <c r="AK2425" s="147"/>
      <c r="AL2425" s="147"/>
      <c r="AM2425" s="147"/>
      <c r="AN2425" s="147"/>
      <c r="AO2425" s="147"/>
      <c r="AP2425" s="147"/>
      <c r="AQ2425" s="147"/>
      <c r="AR2425" s="147"/>
      <c r="AS2425" s="147"/>
      <c r="AT2425" s="147"/>
      <c r="AU2425" s="147"/>
      <c r="AV2425" s="147"/>
      <c r="AW2425" s="147"/>
      <c r="AX2425" s="147"/>
      <c r="AY2425" s="147"/>
      <c r="AZ2425" s="147"/>
      <c r="BA2425" s="147"/>
      <c r="BB2425" s="147"/>
      <c r="BC2425" s="147"/>
      <c r="BD2425" s="147"/>
      <c r="BE2425" s="147"/>
      <c r="BF2425" s="147"/>
      <c r="BG2425" s="147"/>
      <c r="BH2425" s="147"/>
    </row>
    <row r="2426" spans="1:60" ht="20.399999999999999" outlineLevel="1" x14ac:dyDescent="0.25">
      <c r="A2426" s="154"/>
      <c r="B2426" s="155"/>
      <c r="C2426" s="192" t="s">
        <v>1884</v>
      </c>
      <c r="D2426" s="161"/>
      <c r="E2426" s="162">
        <v>1</v>
      </c>
      <c r="F2426" s="157"/>
      <c r="G2426" s="157"/>
      <c r="H2426" s="157"/>
      <c r="I2426" s="157"/>
      <c r="J2426" s="157"/>
      <c r="K2426" s="157"/>
      <c r="L2426" s="157"/>
      <c r="M2426" s="157"/>
      <c r="N2426" s="157"/>
      <c r="O2426" s="157"/>
      <c r="P2426" s="157"/>
      <c r="Q2426" s="157"/>
      <c r="R2426" s="157"/>
      <c r="S2426" s="157"/>
      <c r="T2426" s="157"/>
      <c r="U2426" s="157"/>
      <c r="V2426" s="157"/>
      <c r="W2426" s="157"/>
      <c r="X2426" s="157"/>
      <c r="Y2426" s="147"/>
      <c r="Z2426" s="147"/>
      <c r="AA2426" s="147"/>
      <c r="AB2426" s="147"/>
      <c r="AC2426" s="147"/>
      <c r="AD2426" s="147"/>
      <c r="AE2426" s="147"/>
      <c r="AF2426" s="147"/>
      <c r="AG2426" s="147" t="s">
        <v>199</v>
      </c>
      <c r="AH2426" s="147">
        <v>2</v>
      </c>
      <c r="AI2426" s="147"/>
      <c r="AJ2426" s="147"/>
      <c r="AK2426" s="147"/>
      <c r="AL2426" s="147"/>
      <c r="AM2426" s="147"/>
      <c r="AN2426" s="147"/>
      <c r="AO2426" s="147"/>
      <c r="AP2426" s="147"/>
      <c r="AQ2426" s="147"/>
      <c r="AR2426" s="147"/>
      <c r="AS2426" s="147"/>
      <c r="AT2426" s="147"/>
      <c r="AU2426" s="147"/>
      <c r="AV2426" s="147"/>
      <c r="AW2426" s="147"/>
      <c r="AX2426" s="147"/>
      <c r="AY2426" s="147"/>
      <c r="AZ2426" s="147"/>
      <c r="BA2426" s="147"/>
      <c r="BB2426" s="147"/>
      <c r="BC2426" s="147"/>
      <c r="BD2426" s="147"/>
      <c r="BE2426" s="147"/>
      <c r="BF2426" s="147"/>
      <c r="BG2426" s="147"/>
      <c r="BH2426" s="147"/>
    </row>
    <row r="2427" spans="1:60" ht="20.399999999999999" outlineLevel="1" x14ac:dyDescent="0.25">
      <c r="A2427" s="154"/>
      <c r="B2427" s="155"/>
      <c r="C2427" s="192" t="s">
        <v>1885</v>
      </c>
      <c r="D2427" s="161"/>
      <c r="E2427" s="162">
        <v>1</v>
      </c>
      <c r="F2427" s="157"/>
      <c r="G2427" s="157"/>
      <c r="H2427" s="157"/>
      <c r="I2427" s="157"/>
      <c r="J2427" s="157"/>
      <c r="K2427" s="157"/>
      <c r="L2427" s="157"/>
      <c r="M2427" s="157"/>
      <c r="N2427" s="157"/>
      <c r="O2427" s="157"/>
      <c r="P2427" s="157"/>
      <c r="Q2427" s="157"/>
      <c r="R2427" s="157"/>
      <c r="S2427" s="157"/>
      <c r="T2427" s="157"/>
      <c r="U2427" s="157"/>
      <c r="V2427" s="157"/>
      <c r="W2427" s="157"/>
      <c r="X2427" s="157"/>
      <c r="Y2427" s="147"/>
      <c r="Z2427" s="147"/>
      <c r="AA2427" s="147"/>
      <c r="AB2427" s="147"/>
      <c r="AC2427" s="147"/>
      <c r="AD2427" s="147"/>
      <c r="AE2427" s="147"/>
      <c r="AF2427" s="147"/>
      <c r="AG2427" s="147" t="s">
        <v>199</v>
      </c>
      <c r="AH2427" s="147">
        <v>2</v>
      </c>
      <c r="AI2427" s="147"/>
      <c r="AJ2427" s="147"/>
      <c r="AK2427" s="147"/>
      <c r="AL2427" s="147"/>
      <c r="AM2427" s="147"/>
      <c r="AN2427" s="147"/>
      <c r="AO2427" s="147"/>
      <c r="AP2427" s="147"/>
      <c r="AQ2427" s="147"/>
      <c r="AR2427" s="147"/>
      <c r="AS2427" s="147"/>
      <c r="AT2427" s="147"/>
      <c r="AU2427" s="147"/>
      <c r="AV2427" s="147"/>
      <c r="AW2427" s="147"/>
      <c r="AX2427" s="147"/>
      <c r="AY2427" s="147"/>
      <c r="AZ2427" s="147"/>
      <c r="BA2427" s="147"/>
      <c r="BB2427" s="147"/>
      <c r="BC2427" s="147"/>
      <c r="BD2427" s="147"/>
      <c r="BE2427" s="147"/>
      <c r="BF2427" s="147"/>
      <c r="BG2427" s="147"/>
      <c r="BH2427" s="147"/>
    </row>
    <row r="2428" spans="1:60" outlineLevel="1" x14ac:dyDescent="0.25">
      <c r="A2428" s="154"/>
      <c r="B2428" s="155"/>
      <c r="C2428" s="193" t="s">
        <v>293</v>
      </c>
      <c r="D2428" s="163"/>
      <c r="E2428" s="164">
        <v>9</v>
      </c>
      <c r="F2428" s="157"/>
      <c r="G2428" s="157"/>
      <c r="H2428" s="157"/>
      <c r="I2428" s="157"/>
      <c r="J2428" s="157"/>
      <c r="K2428" s="157"/>
      <c r="L2428" s="157"/>
      <c r="M2428" s="157"/>
      <c r="N2428" s="157"/>
      <c r="O2428" s="157"/>
      <c r="P2428" s="157"/>
      <c r="Q2428" s="157"/>
      <c r="R2428" s="157"/>
      <c r="S2428" s="157"/>
      <c r="T2428" s="157"/>
      <c r="U2428" s="157"/>
      <c r="V2428" s="157"/>
      <c r="W2428" s="157"/>
      <c r="X2428" s="157"/>
      <c r="Y2428" s="147"/>
      <c r="Z2428" s="147"/>
      <c r="AA2428" s="147"/>
      <c r="AB2428" s="147"/>
      <c r="AC2428" s="147"/>
      <c r="AD2428" s="147"/>
      <c r="AE2428" s="147"/>
      <c r="AF2428" s="147"/>
      <c r="AG2428" s="147" t="s">
        <v>199</v>
      </c>
      <c r="AH2428" s="147">
        <v>3</v>
      </c>
      <c r="AI2428" s="147"/>
      <c r="AJ2428" s="147"/>
      <c r="AK2428" s="147"/>
      <c r="AL2428" s="147"/>
      <c r="AM2428" s="147"/>
      <c r="AN2428" s="147"/>
      <c r="AO2428" s="147"/>
      <c r="AP2428" s="147"/>
      <c r="AQ2428" s="147"/>
      <c r="AR2428" s="147"/>
      <c r="AS2428" s="147"/>
      <c r="AT2428" s="147"/>
      <c r="AU2428" s="147"/>
      <c r="AV2428" s="147"/>
      <c r="AW2428" s="147"/>
      <c r="AX2428" s="147"/>
      <c r="AY2428" s="147"/>
      <c r="AZ2428" s="147"/>
      <c r="BA2428" s="147"/>
      <c r="BB2428" s="147"/>
      <c r="BC2428" s="147"/>
      <c r="BD2428" s="147"/>
      <c r="BE2428" s="147"/>
      <c r="BF2428" s="147"/>
      <c r="BG2428" s="147"/>
      <c r="BH2428" s="147"/>
    </row>
    <row r="2429" spans="1:60" outlineLevel="1" x14ac:dyDescent="0.25">
      <c r="A2429" s="154"/>
      <c r="B2429" s="155"/>
      <c r="C2429" s="191" t="s">
        <v>294</v>
      </c>
      <c r="D2429" s="161"/>
      <c r="E2429" s="162"/>
      <c r="F2429" s="157"/>
      <c r="G2429" s="157"/>
      <c r="H2429" s="157"/>
      <c r="I2429" s="157"/>
      <c r="J2429" s="157"/>
      <c r="K2429" s="157"/>
      <c r="L2429" s="157"/>
      <c r="M2429" s="157"/>
      <c r="N2429" s="157"/>
      <c r="O2429" s="157"/>
      <c r="P2429" s="157"/>
      <c r="Q2429" s="157"/>
      <c r="R2429" s="157"/>
      <c r="S2429" s="157"/>
      <c r="T2429" s="157"/>
      <c r="U2429" s="157"/>
      <c r="V2429" s="157"/>
      <c r="W2429" s="157"/>
      <c r="X2429" s="157"/>
      <c r="Y2429" s="147"/>
      <c r="Z2429" s="147"/>
      <c r="AA2429" s="147"/>
      <c r="AB2429" s="147"/>
      <c r="AC2429" s="147"/>
      <c r="AD2429" s="147"/>
      <c r="AE2429" s="147"/>
      <c r="AF2429" s="147"/>
      <c r="AG2429" s="147" t="s">
        <v>199</v>
      </c>
      <c r="AH2429" s="147"/>
      <c r="AI2429" s="147"/>
      <c r="AJ2429" s="147"/>
      <c r="AK2429" s="147"/>
      <c r="AL2429" s="147"/>
      <c r="AM2429" s="147"/>
      <c r="AN2429" s="147"/>
      <c r="AO2429" s="147"/>
      <c r="AP2429" s="147"/>
      <c r="AQ2429" s="147"/>
      <c r="AR2429" s="147"/>
      <c r="AS2429" s="147"/>
      <c r="AT2429" s="147"/>
      <c r="AU2429" s="147"/>
      <c r="AV2429" s="147"/>
      <c r="AW2429" s="147"/>
      <c r="AX2429" s="147"/>
      <c r="AY2429" s="147"/>
      <c r="AZ2429" s="147"/>
      <c r="BA2429" s="147"/>
      <c r="BB2429" s="147"/>
      <c r="BC2429" s="147"/>
      <c r="BD2429" s="147"/>
      <c r="BE2429" s="147"/>
      <c r="BF2429" s="147"/>
      <c r="BG2429" s="147"/>
      <c r="BH2429" s="147"/>
    </row>
    <row r="2430" spans="1:60" outlineLevel="1" x14ac:dyDescent="0.25">
      <c r="A2430" s="154"/>
      <c r="B2430" s="155"/>
      <c r="C2430" s="190" t="s">
        <v>1886</v>
      </c>
      <c r="D2430" s="159"/>
      <c r="E2430" s="160">
        <v>18</v>
      </c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7"/>
      <c r="T2430" s="157"/>
      <c r="U2430" s="157"/>
      <c r="V2430" s="157"/>
      <c r="W2430" s="157"/>
      <c r="X2430" s="157"/>
      <c r="Y2430" s="147"/>
      <c r="Z2430" s="147"/>
      <c r="AA2430" s="147"/>
      <c r="AB2430" s="147"/>
      <c r="AC2430" s="147"/>
      <c r="AD2430" s="147"/>
      <c r="AE2430" s="147"/>
      <c r="AF2430" s="147"/>
      <c r="AG2430" s="147" t="s">
        <v>199</v>
      </c>
      <c r="AH2430" s="147">
        <v>0</v>
      </c>
      <c r="AI2430" s="147"/>
      <c r="AJ2430" s="147"/>
      <c r="AK2430" s="147"/>
      <c r="AL2430" s="147"/>
      <c r="AM2430" s="147"/>
      <c r="AN2430" s="147"/>
      <c r="AO2430" s="147"/>
      <c r="AP2430" s="147"/>
      <c r="AQ2430" s="147"/>
      <c r="AR2430" s="147"/>
      <c r="AS2430" s="147"/>
      <c r="AT2430" s="147"/>
      <c r="AU2430" s="147"/>
      <c r="AV2430" s="147"/>
      <c r="AW2430" s="147"/>
      <c r="AX2430" s="147"/>
      <c r="AY2430" s="147"/>
      <c r="AZ2430" s="147"/>
      <c r="BA2430" s="147"/>
      <c r="BB2430" s="147"/>
      <c r="BC2430" s="147"/>
      <c r="BD2430" s="147"/>
      <c r="BE2430" s="147"/>
      <c r="BF2430" s="147"/>
      <c r="BG2430" s="147"/>
      <c r="BH2430" s="147"/>
    </row>
    <row r="2431" spans="1:60" outlineLevel="1" x14ac:dyDescent="0.25">
      <c r="A2431" s="154"/>
      <c r="B2431" s="155"/>
      <c r="C2431" s="190" t="s">
        <v>1887</v>
      </c>
      <c r="D2431" s="159"/>
      <c r="E2431" s="160">
        <v>6.2549999999999999</v>
      </c>
      <c r="F2431" s="157"/>
      <c r="G2431" s="157"/>
      <c r="H2431" s="157"/>
      <c r="I2431" s="157"/>
      <c r="J2431" s="157"/>
      <c r="K2431" s="157"/>
      <c r="L2431" s="157"/>
      <c r="M2431" s="157"/>
      <c r="N2431" s="157"/>
      <c r="O2431" s="157"/>
      <c r="P2431" s="157"/>
      <c r="Q2431" s="157"/>
      <c r="R2431" s="157"/>
      <c r="S2431" s="157"/>
      <c r="T2431" s="157"/>
      <c r="U2431" s="157"/>
      <c r="V2431" s="157"/>
      <c r="W2431" s="157"/>
      <c r="X2431" s="157"/>
      <c r="Y2431" s="147"/>
      <c r="Z2431" s="147"/>
      <c r="AA2431" s="147"/>
      <c r="AB2431" s="147"/>
      <c r="AC2431" s="147"/>
      <c r="AD2431" s="147"/>
      <c r="AE2431" s="147"/>
      <c r="AF2431" s="147"/>
      <c r="AG2431" s="147" t="s">
        <v>199</v>
      </c>
      <c r="AH2431" s="147">
        <v>0</v>
      </c>
      <c r="AI2431" s="147"/>
      <c r="AJ2431" s="147"/>
      <c r="AK2431" s="147"/>
      <c r="AL2431" s="147"/>
      <c r="AM2431" s="147"/>
      <c r="AN2431" s="147"/>
      <c r="AO2431" s="147"/>
      <c r="AP2431" s="147"/>
      <c r="AQ2431" s="147"/>
      <c r="AR2431" s="147"/>
      <c r="AS2431" s="147"/>
      <c r="AT2431" s="147"/>
      <c r="AU2431" s="147"/>
      <c r="AV2431" s="147"/>
      <c r="AW2431" s="147"/>
      <c r="AX2431" s="147"/>
      <c r="AY2431" s="147"/>
      <c r="AZ2431" s="147"/>
      <c r="BA2431" s="147"/>
      <c r="BB2431" s="147"/>
      <c r="BC2431" s="147"/>
      <c r="BD2431" s="147"/>
      <c r="BE2431" s="147"/>
      <c r="BF2431" s="147"/>
      <c r="BG2431" s="147"/>
      <c r="BH2431" s="147"/>
    </row>
    <row r="2432" spans="1:60" outlineLevel="1" x14ac:dyDescent="0.25">
      <c r="A2432" s="174">
        <v>402</v>
      </c>
      <c r="B2432" s="175" t="s">
        <v>1888</v>
      </c>
      <c r="C2432" s="189" t="s">
        <v>1889</v>
      </c>
      <c r="D2432" s="176" t="s">
        <v>194</v>
      </c>
      <c r="E2432" s="177">
        <v>24.254999999999999</v>
      </c>
      <c r="F2432" s="178"/>
      <c r="G2432" s="179">
        <f>ROUND(E2432*F2432,2)</f>
        <v>0</v>
      </c>
      <c r="H2432" s="158"/>
      <c r="I2432" s="157">
        <f>ROUND(E2432*H2432,2)</f>
        <v>0</v>
      </c>
      <c r="J2432" s="158"/>
      <c r="K2432" s="157">
        <f>ROUND(E2432*J2432,2)</f>
        <v>0</v>
      </c>
      <c r="L2432" s="157">
        <v>21</v>
      </c>
      <c r="M2432" s="157">
        <f>G2432*(1+L2432/100)</f>
        <v>0</v>
      </c>
      <c r="N2432" s="157">
        <v>8.0000000000000007E-5</v>
      </c>
      <c r="O2432" s="157">
        <f>ROUND(E2432*N2432,2)</f>
        <v>0</v>
      </c>
      <c r="P2432" s="157">
        <v>0</v>
      </c>
      <c r="Q2432" s="157">
        <f>ROUND(E2432*P2432,2)</f>
        <v>0</v>
      </c>
      <c r="R2432" s="157"/>
      <c r="S2432" s="157" t="s">
        <v>195</v>
      </c>
      <c r="T2432" s="157" t="s">
        <v>195</v>
      </c>
      <c r="U2432" s="157">
        <v>0.156</v>
      </c>
      <c r="V2432" s="157">
        <f>ROUND(E2432*U2432,2)</f>
        <v>3.78</v>
      </c>
      <c r="W2432" s="157"/>
      <c r="X2432" s="157" t="s">
        <v>196</v>
      </c>
      <c r="Y2432" s="147"/>
      <c r="Z2432" s="147"/>
      <c r="AA2432" s="147"/>
      <c r="AB2432" s="147"/>
      <c r="AC2432" s="147"/>
      <c r="AD2432" s="147"/>
      <c r="AE2432" s="147"/>
      <c r="AF2432" s="147"/>
      <c r="AG2432" s="147" t="s">
        <v>197</v>
      </c>
      <c r="AH2432" s="147"/>
      <c r="AI2432" s="147"/>
      <c r="AJ2432" s="147"/>
      <c r="AK2432" s="147"/>
      <c r="AL2432" s="147"/>
      <c r="AM2432" s="147"/>
      <c r="AN2432" s="147"/>
      <c r="AO2432" s="147"/>
      <c r="AP2432" s="147"/>
      <c r="AQ2432" s="147"/>
      <c r="AR2432" s="147"/>
      <c r="AS2432" s="147"/>
      <c r="AT2432" s="147"/>
      <c r="AU2432" s="147"/>
      <c r="AV2432" s="147"/>
      <c r="AW2432" s="147"/>
      <c r="AX2432" s="147"/>
      <c r="AY2432" s="147"/>
      <c r="AZ2432" s="147"/>
      <c r="BA2432" s="147"/>
      <c r="BB2432" s="147"/>
      <c r="BC2432" s="147"/>
      <c r="BD2432" s="147"/>
      <c r="BE2432" s="147"/>
      <c r="BF2432" s="147"/>
      <c r="BG2432" s="147"/>
      <c r="BH2432" s="147"/>
    </row>
    <row r="2433" spans="1:60" outlineLevel="1" x14ac:dyDescent="0.25">
      <c r="A2433" s="154"/>
      <c r="B2433" s="155"/>
      <c r="C2433" s="190" t="s">
        <v>1890</v>
      </c>
      <c r="D2433" s="159"/>
      <c r="E2433" s="160">
        <v>24.254999999999999</v>
      </c>
      <c r="F2433" s="157"/>
      <c r="G2433" s="157"/>
      <c r="H2433" s="157"/>
      <c r="I2433" s="157"/>
      <c r="J2433" s="157"/>
      <c r="K2433" s="157"/>
      <c r="L2433" s="157"/>
      <c r="M2433" s="157"/>
      <c r="N2433" s="157"/>
      <c r="O2433" s="157"/>
      <c r="P2433" s="157"/>
      <c r="Q2433" s="157"/>
      <c r="R2433" s="157"/>
      <c r="S2433" s="157"/>
      <c r="T2433" s="157"/>
      <c r="U2433" s="157"/>
      <c r="V2433" s="157"/>
      <c r="W2433" s="157"/>
      <c r="X2433" s="157"/>
      <c r="Y2433" s="147"/>
      <c r="Z2433" s="147"/>
      <c r="AA2433" s="147"/>
      <c r="AB2433" s="147"/>
      <c r="AC2433" s="147"/>
      <c r="AD2433" s="147"/>
      <c r="AE2433" s="147"/>
      <c r="AF2433" s="147"/>
      <c r="AG2433" s="147" t="s">
        <v>199</v>
      </c>
      <c r="AH2433" s="147">
        <v>5</v>
      </c>
      <c r="AI2433" s="147"/>
      <c r="AJ2433" s="147"/>
      <c r="AK2433" s="147"/>
      <c r="AL2433" s="147"/>
      <c r="AM2433" s="147"/>
      <c r="AN2433" s="147"/>
      <c r="AO2433" s="147"/>
      <c r="AP2433" s="147"/>
      <c r="AQ2433" s="147"/>
      <c r="AR2433" s="147"/>
      <c r="AS2433" s="147"/>
      <c r="AT2433" s="147"/>
      <c r="AU2433" s="147"/>
      <c r="AV2433" s="147"/>
      <c r="AW2433" s="147"/>
      <c r="AX2433" s="147"/>
      <c r="AY2433" s="147"/>
      <c r="AZ2433" s="147"/>
      <c r="BA2433" s="147"/>
      <c r="BB2433" s="147"/>
      <c r="BC2433" s="147"/>
      <c r="BD2433" s="147"/>
      <c r="BE2433" s="147"/>
      <c r="BF2433" s="147"/>
      <c r="BG2433" s="147"/>
      <c r="BH2433" s="147"/>
    </row>
    <row r="2434" spans="1:60" outlineLevel="1" x14ac:dyDescent="0.25">
      <c r="A2434" s="174">
        <v>403</v>
      </c>
      <c r="B2434" s="175" t="s">
        <v>1891</v>
      </c>
      <c r="C2434" s="189" t="s">
        <v>1892</v>
      </c>
      <c r="D2434" s="176" t="s">
        <v>194</v>
      </c>
      <c r="E2434" s="177">
        <v>6.2549999999999999</v>
      </c>
      <c r="F2434" s="178"/>
      <c r="G2434" s="179">
        <f>ROUND(E2434*F2434,2)</f>
        <v>0</v>
      </c>
      <c r="H2434" s="158"/>
      <c r="I2434" s="157">
        <f>ROUND(E2434*H2434,2)</f>
        <v>0</v>
      </c>
      <c r="J2434" s="158"/>
      <c r="K2434" s="157">
        <f>ROUND(E2434*J2434,2)</f>
        <v>0</v>
      </c>
      <c r="L2434" s="157">
        <v>21</v>
      </c>
      <c r="M2434" s="157">
        <f>G2434*(1+L2434/100)</f>
        <v>0</v>
      </c>
      <c r="N2434" s="157">
        <v>0</v>
      </c>
      <c r="O2434" s="157">
        <f>ROUND(E2434*N2434,2)</f>
        <v>0</v>
      </c>
      <c r="P2434" s="157">
        <v>0</v>
      </c>
      <c r="Q2434" s="157">
        <f>ROUND(E2434*P2434,2)</f>
        <v>0</v>
      </c>
      <c r="R2434" s="157"/>
      <c r="S2434" s="157" t="s">
        <v>195</v>
      </c>
      <c r="T2434" s="157" t="s">
        <v>195</v>
      </c>
      <c r="U2434" s="157">
        <v>6.2E-2</v>
      </c>
      <c r="V2434" s="157">
        <f>ROUND(E2434*U2434,2)</f>
        <v>0.39</v>
      </c>
      <c r="W2434" s="157"/>
      <c r="X2434" s="157" t="s">
        <v>196</v>
      </c>
      <c r="Y2434" s="147"/>
      <c r="Z2434" s="147"/>
      <c r="AA2434" s="147"/>
      <c r="AB2434" s="147"/>
      <c r="AC2434" s="147"/>
      <c r="AD2434" s="147"/>
      <c r="AE2434" s="147"/>
      <c r="AF2434" s="147"/>
      <c r="AG2434" s="147" t="s">
        <v>197</v>
      </c>
      <c r="AH2434" s="147"/>
      <c r="AI2434" s="147"/>
      <c r="AJ2434" s="147"/>
      <c r="AK2434" s="147"/>
      <c r="AL2434" s="147"/>
      <c r="AM2434" s="147"/>
      <c r="AN2434" s="147"/>
      <c r="AO2434" s="147"/>
      <c r="AP2434" s="147"/>
      <c r="AQ2434" s="147"/>
      <c r="AR2434" s="147"/>
      <c r="AS2434" s="147"/>
      <c r="AT2434" s="147"/>
      <c r="AU2434" s="147"/>
      <c r="AV2434" s="147"/>
      <c r="AW2434" s="147"/>
      <c r="AX2434" s="147"/>
      <c r="AY2434" s="147"/>
      <c r="AZ2434" s="147"/>
      <c r="BA2434" s="147"/>
      <c r="BB2434" s="147"/>
      <c r="BC2434" s="147"/>
      <c r="BD2434" s="147"/>
      <c r="BE2434" s="147"/>
      <c r="BF2434" s="147"/>
      <c r="BG2434" s="147"/>
      <c r="BH2434" s="147"/>
    </row>
    <row r="2435" spans="1:60" outlineLevel="1" x14ac:dyDescent="0.25">
      <c r="A2435" s="154"/>
      <c r="B2435" s="155"/>
      <c r="C2435" s="190" t="s">
        <v>1887</v>
      </c>
      <c r="D2435" s="159"/>
      <c r="E2435" s="160">
        <v>6.2549999999999999</v>
      </c>
      <c r="F2435" s="157"/>
      <c r="G2435" s="157"/>
      <c r="H2435" s="157"/>
      <c r="I2435" s="157"/>
      <c r="J2435" s="157"/>
      <c r="K2435" s="157"/>
      <c r="L2435" s="157"/>
      <c r="M2435" s="157"/>
      <c r="N2435" s="157"/>
      <c r="O2435" s="157"/>
      <c r="P2435" s="157"/>
      <c r="Q2435" s="157"/>
      <c r="R2435" s="157"/>
      <c r="S2435" s="157"/>
      <c r="T2435" s="157"/>
      <c r="U2435" s="157"/>
      <c r="V2435" s="157"/>
      <c r="W2435" s="157"/>
      <c r="X2435" s="157"/>
      <c r="Y2435" s="147"/>
      <c r="Z2435" s="147"/>
      <c r="AA2435" s="147"/>
      <c r="AB2435" s="147"/>
      <c r="AC2435" s="147"/>
      <c r="AD2435" s="147"/>
      <c r="AE2435" s="147"/>
      <c r="AF2435" s="147"/>
      <c r="AG2435" s="147" t="s">
        <v>199</v>
      </c>
      <c r="AH2435" s="147">
        <v>0</v>
      </c>
      <c r="AI2435" s="147"/>
      <c r="AJ2435" s="147"/>
      <c r="AK2435" s="147"/>
      <c r="AL2435" s="147"/>
      <c r="AM2435" s="147"/>
      <c r="AN2435" s="147"/>
      <c r="AO2435" s="147"/>
      <c r="AP2435" s="147"/>
      <c r="AQ2435" s="147"/>
      <c r="AR2435" s="147"/>
      <c r="AS2435" s="147"/>
      <c r="AT2435" s="147"/>
      <c r="AU2435" s="147"/>
      <c r="AV2435" s="147"/>
      <c r="AW2435" s="147"/>
      <c r="AX2435" s="147"/>
      <c r="AY2435" s="147"/>
      <c r="AZ2435" s="147"/>
      <c r="BA2435" s="147"/>
      <c r="BB2435" s="147"/>
      <c r="BC2435" s="147"/>
      <c r="BD2435" s="147"/>
      <c r="BE2435" s="147"/>
      <c r="BF2435" s="147"/>
      <c r="BG2435" s="147"/>
      <c r="BH2435" s="147"/>
    </row>
    <row r="2436" spans="1:60" x14ac:dyDescent="0.25">
      <c r="A2436" s="168" t="s">
        <v>190</v>
      </c>
      <c r="B2436" s="169" t="s">
        <v>134</v>
      </c>
      <c r="C2436" s="188" t="s">
        <v>135</v>
      </c>
      <c r="D2436" s="170"/>
      <c r="E2436" s="171"/>
      <c r="F2436" s="172"/>
      <c r="G2436" s="173">
        <f>SUMIF(AG2437:AG2556,"&lt;&gt;NOR",G2437:G2556)</f>
        <v>0</v>
      </c>
      <c r="H2436" s="167"/>
      <c r="I2436" s="167">
        <f>SUM(I2437:I2556)</f>
        <v>0</v>
      </c>
      <c r="J2436" s="167"/>
      <c r="K2436" s="167">
        <f>SUM(K2437:K2556)</f>
        <v>0</v>
      </c>
      <c r="L2436" s="167"/>
      <c r="M2436" s="167">
        <f>SUM(M2437:M2556)</f>
        <v>0</v>
      </c>
      <c r="N2436" s="167"/>
      <c r="O2436" s="167">
        <f>SUM(O2437:O2556)</f>
        <v>0.36</v>
      </c>
      <c r="P2436" s="167"/>
      <c r="Q2436" s="167">
        <f>SUM(Q2437:Q2556)</f>
        <v>0</v>
      </c>
      <c r="R2436" s="167"/>
      <c r="S2436" s="167"/>
      <c r="T2436" s="167"/>
      <c r="U2436" s="167"/>
      <c r="V2436" s="167">
        <f>SUM(V2437:V2556)</f>
        <v>151.34999999999997</v>
      </c>
      <c r="W2436" s="167"/>
      <c r="X2436" s="167"/>
      <c r="AG2436" t="s">
        <v>191</v>
      </c>
    </row>
    <row r="2437" spans="1:60" outlineLevel="1" x14ac:dyDescent="0.25">
      <c r="A2437" s="174">
        <v>404</v>
      </c>
      <c r="B2437" s="175" t="s">
        <v>1893</v>
      </c>
      <c r="C2437" s="189" t="s">
        <v>1894</v>
      </c>
      <c r="D2437" s="176" t="s">
        <v>194</v>
      </c>
      <c r="E2437" s="177">
        <v>328.93200000000002</v>
      </c>
      <c r="F2437" s="178"/>
      <c r="G2437" s="179">
        <f>ROUND(E2437*F2437,2)</f>
        <v>0</v>
      </c>
      <c r="H2437" s="158"/>
      <c r="I2437" s="157">
        <f>ROUND(E2437*H2437,2)</f>
        <v>0</v>
      </c>
      <c r="J2437" s="158"/>
      <c r="K2437" s="157">
        <f>ROUND(E2437*J2437,2)</f>
        <v>0</v>
      </c>
      <c r="L2437" s="157">
        <v>21</v>
      </c>
      <c r="M2437" s="157">
        <f>G2437*(1+L2437/100)</f>
        <v>0</v>
      </c>
      <c r="N2437" s="157">
        <v>0</v>
      </c>
      <c r="O2437" s="157">
        <f>ROUND(E2437*N2437,2)</f>
        <v>0</v>
      </c>
      <c r="P2437" s="157">
        <v>0</v>
      </c>
      <c r="Q2437" s="157">
        <f>ROUND(E2437*P2437,2)</f>
        <v>0</v>
      </c>
      <c r="R2437" s="157"/>
      <c r="S2437" s="157" t="s">
        <v>195</v>
      </c>
      <c r="T2437" s="157" t="s">
        <v>195</v>
      </c>
      <c r="U2437" s="157">
        <v>6.9709999999999994E-2</v>
      </c>
      <c r="V2437" s="157">
        <f>ROUND(E2437*U2437,2)</f>
        <v>22.93</v>
      </c>
      <c r="W2437" s="157"/>
      <c r="X2437" s="157" t="s">
        <v>196</v>
      </c>
      <c r="Y2437" s="147"/>
      <c r="Z2437" s="147"/>
      <c r="AA2437" s="147"/>
      <c r="AB2437" s="147"/>
      <c r="AC2437" s="147"/>
      <c r="AD2437" s="147"/>
      <c r="AE2437" s="147"/>
      <c r="AF2437" s="147"/>
      <c r="AG2437" s="147" t="s">
        <v>197</v>
      </c>
      <c r="AH2437" s="147"/>
      <c r="AI2437" s="147"/>
      <c r="AJ2437" s="147"/>
      <c r="AK2437" s="147"/>
      <c r="AL2437" s="147"/>
      <c r="AM2437" s="147"/>
      <c r="AN2437" s="147"/>
      <c r="AO2437" s="147"/>
      <c r="AP2437" s="147"/>
      <c r="AQ2437" s="147"/>
      <c r="AR2437" s="147"/>
      <c r="AS2437" s="147"/>
      <c r="AT2437" s="147"/>
      <c r="AU2437" s="147"/>
      <c r="AV2437" s="147"/>
      <c r="AW2437" s="147"/>
      <c r="AX2437" s="147"/>
      <c r="AY2437" s="147"/>
      <c r="AZ2437" s="147"/>
      <c r="BA2437" s="147"/>
      <c r="BB2437" s="147"/>
      <c r="BC2437" s="147"/>
      <c r="BD2437" s="147"/>
      <c r="BE2437" s="147"/>
      <c r="BF2437" s="147"/>
      <c r="BG2437" s="147"/>
      <c r="BH2437" s="147"/>
    </row>
    <row r="2438" spans="1:60" outlineLevel="1" x14ac:dyDescent="0.25">
      <c r="A2438" s="154"/>
      <c r="B2438" s="155"/>
      <c r="C2438" s="190" t="s">
        <v>1895</v>
      </c>
      <c r="D2438" s="159"/>
      <c r="E2438" s="160">
        <v>56.43</v>
      </c>
      <c r="F2438" s="157"/>
      <c r="G2438" s="157"/>
      <c r="H2438" s="157"/>
      <c r="I2438" s="157"/>
      <c r="J2438" s="157"/>
      <c r="K2438" s="157"/>
      <c r="L2438" s="157"/>
      <c r="M2438" s="157"/>
      <c r="N2438" s="157"/>
      <c r="O2438" s="157"/>
      <c r="P2438" s="157"/>
      <c r="Q2438" s="157"/>
      <c r="R2438" s="157"/>
      <c r="S2438" s="157"/>
      <c r="T2438" s="157"/>
      <c r="U2438" s="157"/>
      <c r="V2438" s="157"/>
      <c r="W2438" s="157"/>
      <c r="X2438" s="157"/>
      <c r="Y2438" s="147"/>
      <c r="Z2438" s="147"/>
      <c r="AA2438" s="147"/>
      <c r="AB2438" s="147"/>
      <c r="AC2438" s="147"/>
      <c r="AD2438" s="147"/>
      <c r="AE2438" s="147"/>
      <c r="AF2438" s="147"/>
      <c r="AG2438" s="147" t="s">
        <v>199</v>
      </c>
      <c r="AH2438" s="147">
        <v>0</v>
      </c>
      <c r="AI2438" s="147"/>
      <c r="AJ2438" s="147"/>
      <c r="AK2438" s="147"/>
      <c r="AL2438" s="147"/>
      <c r="AM2438" s="147"/>
      <c r="AN2438" s="147"/>
      <c r="AO2438" s="147"/>
      <c r="AP2438" s="147"/>
      <c r="AQ2438" s="147"/>
      <c r="AR2438" s="147"/>
      <c r="AS2438" s="147"/>
      <c r="AT2438" s="147"/>
      <c r="AU2438" s="147"/>
      <c r="AV2438" s="147"/>
      <c r="AW2438" s="147"/>
      <c r="AX2438" s="147"/>
      <c r="AY2438" s="147"/>
      <c r="AZ2438" s="147"/>
      <c r="BA2438" s="147"/>
      <c r="BB2438" s="147"/>
      <c r="BC2438" s="147"/>
      <c r="BD2438" s="147"/>
      <c r="BE2438" s="147"/>
      <c r="BF2438" s="147"/>
      <c r="BG2438" s="147"/>
      <c r="BH2438" s="147"/>
    </row>
    <row r="2439" spans="1:60" outlineLevel="1" x14ac:dyDescent="0.25">
      <c r="A2439" s="154"/>
      <c r="B2439" s="155"/>
      <c r="C2439" s="190" t="s">
        <v>514</v>
      </c>
      <c r="D2439" s="159"/>
      <c r="E2439" s="160">
        <v>176.34200000000001</v>
      </c>
      <c r="F2439" s="157"/>
      <c r="G2439" s="157"/>
      <c r="H2439" s="157"/>
      <c r="I2439" s="157"/>
      <c r="J2439" s="157"/>
      <c r="K2439" s="157"/>
      <c r="L2439" s="157"/>
      <c r="M2439" s="157"/>
      <c r="N2439" s="157"/>
      <c r="O2439" s="157"/>
      <c r="P2439" s="157"/>
      <c r="Q2439" s="157"/>
      <c r="R2439" s="157"/>
      <c r="S2439" s="157"/>
      <c r="T2439" s="157"/>
      <c r="U2439" s="157"/>
      <c r="V2439" s="157"/>
      <c r="W2439" s="157"/>
      <c r="X2439" s="157"/>
      <c r="Y2439" s="147"/>
      <c r="Z2439" s="147"/>
      <c r="AA2439" s="147"/>
      <c r="AB2439" s="147"/>
      <c r="AC2439" s="147"/>
      <c r="AD2439" s="147"/>
      <c r="AE2439" s="147"/>
      <c r="AF2439" s="147"/>
      <c r="AG2439" s="147" t="s">
        <v>199</v>
      </c>
      <c r="AH2439" s="147">
        <v>0</v>
      </c>
      <c r="AI2439" s="147"/>
      <c r="AJ2439" s="147"/>
      <c r="AK2439" s="147"/>
      <c r="AL2439" s="147"/>
      <c r="AM2439" s="147"/>
      <c r="AN2439" s="147"/>
      <c r="AO2439" s="147"/>
      <c r="AP2439" s="147"/>
      <c r="AQ2439" s="147"/>
      <c r="AR2439" s="147"/>
      <c r="AS2439" s="147"/>
      <c r="AT2439" s="147"/>
      <c r="AU2439" s="147"/>
      <c r="AV2439" s="147"/>
      <c r="AW2439" s="147"/>
      <c r="AX2439" s="147"/>
      <c r="AY2439" s="147"/>
      <c r="AZ2439" s="147"/>
      <c r="BA2439" s="147"/>
      <c r="BB2439" s="147"/>
      <c r="BC2439" s="147"/>
      <c r="BD2439" s="147"/>
      <c r="BE2439" s="147"/>
      <c r="BF2439" s="147"/>
      <c r="BG2439" s="147"/>
      <c r="BH2439" s="147"/>
    </row>
    <row r="2440" spans="1:60" outlineLevel="1" x14ac:dyDescent="0.25">
      <c r="A2440" s="154"/>
      <c r="B2440" s="155"/>
      <c r="C2440" s="190" t="s">
        <v>518</v>
      </c>
      <c r="D2440" s="159"/>
      <c r="E2440" s="160">
        <v>96.16</v>
      </c>
      <c r="F2440" s="157"/>
      <c r="G2440" s="157"/>
      <c r="H2440" s="157"/>
      <c r="I2440" s="157"/>
      <c r="J2440" s="157"/>
      <c r="K2440" s="157"/>
      <c r="L2440" s="157"/>
      <c r="M2440" s="157"/>
      <c r="N2440" s="157"/>
      <c r="O2440" s="157"/>
      <c r="P2440" s="157"/>
      <c r="Q2440" s="157"/>
      <c r="R2440" s="157"/>
      <c r="S2440" s="157"/>
      <c r="T2440" s="157"/>
      <c r="U2440" s="157"/>
      <c r="V2440" s="157"/>
      <c r="W2440" s="157"/>
      <c r="X2440" s="157"/>
      <c r="Y2440" s="147"/>
      <c r="Z2440" s="147"/>
      <c r="AA2440" s="147"/>
      <c r="AB2440" s="147"/>
      <c r="AC2440" s="147"/>
      <c r="AD2440" s="147"/>
      <c r="AE2440" s="147"/>
      <c r="AF2440" s="147"/>
      <c r="AG2440" s="147" t="s">
        <v>199</v>
      </c>
      <c r="AH2440" s="147">
        <v>0</v>
      </c>
      <c r="AI2440" s="147"/>
      <c r="AJ2440" s="147"/>
      <c r="AK2440" s="147"/>
      <c r="AL2440" s="147"/>
      <c r="AM2440" s="147"/>
      <c r="AN2440" s="147"/>
      <c r="AO2440" s="147"/>
      <c r="AP2440" s="147"/>
      <c r="AQ2440" s="147"/>
      <c r="AR2440" s="147"/>
      <c r="AS2440" s="147"/>
      <c r="AT2440" s="147"/>
      <c r="AU2440" s="147"/>
      <c r="AV2440" s="147"/>
      <c r="AW2440" s="147"/>
      <c r="AX2440" s="147"/>
      <c r="AY2440" s="147"/>
      <c r="AZ2440" s="147"/>
      <c r="BA2440" s="147"/>
      <c r="BB2440" s="147"/>
      <c r="BC2440" s="147"/>
      <c r="BD2440" s="147"/>
      <c r="BE2440" s="147"/>
      <c r="BF2440" s="147"/>
      <c r="BG2440" s="147"/>
      <c r="BH2440" s="147"/>
    </row>
    <row r="2441" spans="1:60" outlineLevel="1" x14ac:dyDescent="0.25">
      <c r="A2441" s="174">
        <v>405</v>
      </c>
      <c r="B2441" s="175" t="s">
        <v>1896</v>
      </c>
      <c r="C2441" s="189" t="s">
        <v>1897</v>
      </c>
      <c r="D2441" s="176" t="s">
        <v>194</v>
      </c>
      <c r="E2441" s="177">
        <v>535.89449999999999</v>
      </c>
      <c r="F2441" s="178"/>
      <c r="G2441" s="179">
        <f>ROUND(E2441*F2441,2)</f>
        <v>0</v>
      </c>
      <c r="H2441" s="158"/>
      <c r="I2441" s="157">
        <f>ROUND(E2441*H2441,2)</f>
        <v>0</v>
      </c>
      <c r="J2441" s="158"/>
      <c r="K2441" s="157">
        <f>ROUND(E2441*J2441,2)</f>
        <v>0</v>
      </c>
      <c r="L2441" s="157">
        <v>21</v>
      </c>
      <c r="M2441" s="157">
        <f>G2441*(1+L2441/100)</f>
        <v>0</v>
      </c>
      <c r="N2441" s="157">
        <v>1E-4</v>
      </c>
      <c r="O2441" s="157">
        <f>ROUND(E2441*N2441,2)</f>
        <v>0.05</v>
      </c>
      <c r="P2441" s="157">
        <v>0</v>
      </c>
      <c r="Q2441" s="157">
        <f>ROUND(E2441*P2441,2)</f>
        <v>0</v>
      </c>
      <c r="R2441" s="157"/>
      <c r="S2441" s="157" t="s">
        <v>195</v>
      </c>
      <c r="T2441" s="157" t="s">
        <v>195</v>
      </c>
      <c r="U2441" s="157">
        <v>3.2480000000000002E-2</v>
      </c>
      <c r="V2441" s="157">
        <f>ROUND(E2441*U2441,2)</f>
        <v>17.41</v>
      </c>
      <c r="W2441" s="157"/>
      <c r="X2441" s="157" t="s">
        <v>196</v>
      </c>
      <c r="Y2441" s="147"/>
      <c r="Z2441" s="147"/>
      <c r="AA2441" s="147"/>
      <c r="AB2441" s="147"/>
      <c r="AC2441" s="147"/>
      <c r="AD2441" s="147"/>
      <c r="AE2441" s="147"/>
      <c r="AF2441" s="147"/>
      <c r="AG2441" s="147" t="s">
        <v>197</v>
      </c>
      <c r="AH2441" s="147"/>
      <c r="AI2441" s="147"/>
      <c r="AJ2441" s="147"/>
      <c r="AK2441" s="147"/>
      <c r="AL2441" s="147"/>
      <c r="AM2441" s="147"/>
      <c r="AN2441" s="147"/>
      <c r="AO2441" s="147"/>
      <c r="AP2441" s="147"/>
      <c r="AQ2441" s="147"/>
      <c r="AR2441" s="147"/>
      <c r="AS2441" s="147"/>
      <c r="AT2441" s="147"/>
      <c r="AU2441" s="147"/>
      <c r="AV2441" s="147"/>
      <c r="AW2441" s="147"/>
      <c r="AX2441" s="147"/>
      <c r="AY2441" s="147"/>
      <c r="AZ2441" s="147"/>
      <c r="BA2441" s="147"/>
      <c r="BB2441" s="147"/>
      <c r="BC2441" s="147"/>
      <c r="BD2441" s="147"/>
      <c r="BE2441" s="147"/>
      <c r="BF2441" s="147"/>
      <c r="BG2441" s="147"/>
      <c r="BH2441" s="147"/>
    </row>
    <row r="2442" spans="1:60" outlineLevel="1" x14ac:dyDescent="0.25">
      <c r="A2442" s="154"/>
      <c r="B2442" s="155"/>
      <c r="C2442" s="190" t="s">
        <v>501</v>
      </c>
      <c r="D2442" s="159"/>
      <c r="E2442" s="160">
        <v>0.96499999999999997</v>
      </c>
      <c r="F2442" s="157"/>
      <c r="G2442" s="157"/>
      <c r="H2442" s="157"/>
      <c r="I2442" s="157"/>
      <c r="J2442" s="157"/>
      <c r="K2442" s="157"/>
      <c r="L2442" s="157"/>
      <c r="M2442" s="157"/>
      <c r="N2442" s="157"/>
      <c r="O2442" s="157"/>
      <c r="P2442" s="157"/>
      <c r="Q2442" s="157"/>
      <c r="R2442" s="157"/>
      <c r="S2442" s="157"/>
      <c r="T2442" s="157"/>
      <c r="U2442" s="157"/>
      <c r="V2442" s="157"/>
      <c r="W2442" s="157"/>
      <c r="X2442" s="157"/>
      <c r="Y2442" s="147"/>
      <c r="Z2442" s="147"/>
      <c r="AA2442" s="147"/>
      <c r="AB2442" s="147"/>
      <c r="AC2442" s="147"/>
      <c r="AD2442" s="147"/>
      <c r="AE2442" s="147"/>
      <c r="AF2442" s="147"/>
      <c r="AG2442" s="147" t="s">
        <v>199</v>
      </c>
      <c r="AH2442" s="147">
        <v>0</v>
      </c>
      <c r="AI2442" s="147"/>
      <c r="AJ2442" s="147"/>
      <c r="AK2442" s="147"/>
      <c r="AL2442" s="147"/>
      <c r="AM2442" s="147"/>
      <c r="AN2442" s="147"/>
      <c r="AO2442" s="147"/>
      <c r="AP2442" s="147"/>
      <c r="AQ2442" s="147"/>
      <c r="AR2442" s="147"/>
      <c r="AS2442" s="147"/>
      <c r="AT2442" s="147"/>
      <c r="AU2442" s="147"/>
      <c r="AV2442" s="147"/>
      <c r="AW2442" s="147"/>
      <c r="AX2442" s="147"/>
      <c r="AY2442" s="147"/>
      <c r="AZ2442" s="147"/>
      <c r="BA2442" s="147"/>
      <c r="BB2442" s="147"/>
      <c r="BC2442" s="147"/>
      <c r="BD2442" s="147"/>
      <c r="BE2442" s="147"/>
      <c r="BF2442" s="147"/>
      <c r="BG2442" s="147"/>
      <c r="BH2442" s="147"/>
    </row>
    <row r="2443" spans="1:60" outlineLevel="1" x14ac:dyDescent="0.25">
      <c r="A2443" s="154"/>
      <c r="B2443" s="155"/>
      <c r="C2443" s="190" t="s">
        <v>1898</v>
      </c>
      <c r="D2443" s="159"/>
      <c r="E2443" s="160">
        <v>51.579000000000001</v>
      </c>
      <c r="F2443" s="157"/>
      <c r="G2443" s="157"/>
      <c r="H2443" s="157"/>
      <c r="I2443" s="157"/>
      <c r="J2443" s="157"/>
      <c r="K2443" s="157"/>
      <c r="L2443" s="157"/>
      <c r="M2443" s="157"/>
      <c r="N2443" s="157"/>
      <c r="O2443" s="157"/>
      <c r="P2443" s="157"/>
      <c r="Q2443" s="157"/>
      <c r="R2443" s="157"/>
      <c r="S2443" s="157"/>
      <c r="T2443" s="157"/>
      <c r="U2443" s="157"/>
      <c r="V2443" s="157"/>
      <c r="W2443" s="157"/>
      <c r="X2443" s="157"/>
      <c r="Y2443" s="147"/>
      <c r="Z2443" s="147"/>
      <c r="AA2443" s="147"/>
      <c r="AB2443" s="147"/>
      <c r="AC2443" s="147"/>
      <c r="AD2443" s="147"/>
      <c r="AE2443" s="147"/>
      <c r="AF2443" s="147"/>
      <c r="AG2443" s="147" t="s">
        <v>199</v>
      </c>
      <c r="AH2443" s="147">
        <v>0</v>
      </c>
      <c r="AI2443" s="147"/>
      <c r="AJ2443" s="147"/>
      <c r="AK2443" s="147"/>
      <c r="AL2443" s="147"/>
      <c r="AM2443" s="147"/>
      <c r="AN2443" s="147"/>
      <c r="AO2443" s="147"/>
      <c r="AP2443" s="147"/>
      <c r="AQ2443" s="147"/>
      <c r="AR2443" s="147"/>
      <c r="AS2443" s="147"/>
      <c r="AT2443" s="147"/>
      <c r="AU2443" s="147"/>
      <c r="AV2443" s="147"/>
      <c r="AW2443" s="147"/>
      <c r="AX2443" s="147"/>
      <c r="AY2443" s="147"/>
      <c r="AZ2443" s="147"/>
      <c r="BA2443" s="147"/>
      <c r="BB2443" s="147"/>
      <c r="BC2443" s="147"/>
      <c r="BD2443" s="147"/>
      <c r="BE2443" s="147"/>
      <c r="BF2443" s="147"/>
      <c r="BG2443" s="147"/>
      <c r="BH2443" s="147"/>
    </row>
    <row r="2444" spans="1:60" outlineLevel="1" x14ac:dyDescent="0.25">
      <c r="A2444" s="154"/>
      <c r="B2444" s="155"/>
      <c r="C2444" s="190" t="s">
        <v>522</v>
      </c>
      <c r="D2444" s="159"/>
      <c r="E2444" s="160">
        <v>2.3085</v>
      </c>
      <c r="F2444" s="157"/>
      <c r="G2444" s="157"/>
      <c r="H2444" s="157"/>
      <c r="I2444" s="157"/>
      <c r="J2444" s="157"/>
      <c r="K2444" s="157"/>
      <c r="L2444" s="157"/>
      <c r="M2444" s="157"/>
      <c r="N2444" s="157"/>
      <c r="O2444" s="157"/>
      <c r="P2444" s="157"/>
      <c r="Q2444" s="157"/>
      <c r="R2444" s="157"/>
      <c r="S2444" s="157"/>
      <c r="T2444" s="157"/>
      <c r="U2444" s="157"/>
      <c r="V2444" s="157"/>
      <c r="W2444" s="157"/>
      <c r="X2444" s="157"/>
      <c r="Y2444" s="147"/>
      <c r="Z2444" s="147"/>
      <c r="AA2444" s="147"/>
      <c r="AB2444" s="147"/>
      <c r="AC2444" s="147"/>
      <c r="AD2444" s="147"/>
      <c r="AE2444" s="147"/>
      <c r="AF2444" s="147"/>
      <c r="AG2444" s="147" t="s">
        <v>199</v>
      </c>
      <c r="AH2444" s="147">
        <v>0</v>
      </c>
      <c r="AI2444" s="147"/>
      <c r="AJ2444" s="147"/>
      <c r="AK2444" s="147"/>
      <c r="AL2444" s="147"/>
      <c r="AM2444" s="147"/>
      <c r="AN2444" s="147"/>
      <c r="AO2444" s="147"/>
      <c r="AP2444" s="147"/>
      <c r="AQ2444" s="147"/>
      <c r="AR2444" s="147"/>
      <c r="AS2444" s="147"/>
      <c r="AT2444" s="147"/>
      <c r="AU2444" s="147"/>
      <c r="AV2444" s="147"/>
      <c r="AW2444" s="147"/>
      <c r="AX2444" s="147"/>
      <c r="AY2444" s="147"/>
      <c r="AZ2444" s="147"/>
      <c r="BA2444" s="147"/>
      <c r="BB2444" s="147"/>
      <c r="BC2444" s="147"/>
      <c r="BD2444" s="147"/>
      <c r="BE2444" s="147"/>
      <c r="BF2444" s="147"/>
      <c r="BG2444" s="147"/>
      <c r="BH2444" s="147"/>
    </row>
    <row r="2445" spans="1:60" ht="20.399999999999999" outlineLevel="1" x14ac:dyDescent="0.25">
      <c r="A2445" s="154"/>
      <c r="B2445" s="155"/>
      <c r="C2445" s="190" t="s">
        <v>523</v>
      </c>
      <c r="D2445" s="159"/>
      <c r="E2445" s="160">
        <v>8.01</v>
      </c>
      <c r="F2445" s="157"/>
      <c r="G2445" s="157"/>
      <c r="H2445" s="157"/>
      <c r="I2445" s="157"/>
      <c r="J2445" s="157"/>
      <c r="K2445" s="157"/>
      <c r="L2445" s="157"/>
      <c r="M2445" s="157"/>
      <c r="N2445" s="157"/>
      <c r="O2445" s="157"/>
      <c r="P2445" s="157"/>
      <c r="Q2445" s="157"/>
      <c r="R2445" s="157"/>
      <c r="S2445" s="157"/>
      <c r="T2445" s="157"/>
      <c r="U2445" s="157"/>
      <c r="V2445" s="157"/>
      <c r="W2445" s="157"/>
      <c r="X2445" s="157"/>
      <c r="Y2445" s="147"/>
      <c r="Z2445" s="147"/>
      <c r="AA2445" s="147"/>
      <c r="AB2445" s="147"/>
      <c r="AC2445" s="147"/>
      <c r="AD2445" s="147"/>
      <c r="AE2445" s="147"/>
      <c r="AF2445" s="147"/>
      <c r="AG2445" s="147" t="s">
        <v>199</v>
      </c>
      <c r="AH2445" s="147">
        <v>0</v>
      </c>
      <c r="AI2445" s="147"/>
      <c r="AJ2445" s="147"/>
      <c r="AK2445" s="147"/>
      <c r="AL2445" s="147"/>
      <c r="AM2445" s="147"/>
      <c r="AN2445" s="147"/>
      <c r="AO2445" s="147"/>
      <c r="AP2445" s="147"/>
      <c r="AQ2445" s="147"/>
      <c r="AR2445" s="147"/>
      <c r="AS2445" s="147"/>
      <c r="AT2445" s="147"/>
      <c r="AU2445" s="147"/>
      <c r="AV2445" s="147"/>
      <c r="AW2445" s="147"/>
      <c r="AX2445" s="147"/>
      <c r="AY2445" s="147"/>
      <c r="AZ2445" s="147"/>
      <c r="BA2445" s="147"/>
      <c r="BB2445" s="147"/>
      <c r="BC2445" s="147"/>
      <c r="BD2445" s="147"/>
      <c r="BE2445" s="147"/>
      <c r="BF2445" s="147"/>
      <c r="BG2445" s="147"/>
      <c r="BH2445" s="147"/>
    </row>
    <row r="2446" spans="1:60" outlineLevel="1" x14ac:dyDescent="0.25">
      <c r="A2446" s="154"/>
      <c r="B2446" s="155"/>
      <c r="C2446" s="190" t="s">
        <v>524</v>
      </c>
      <c r="D2446" s="159"/>
      <c r="E2446" s="160">
        <v>0.85499999999999998</v>
      </c>
      <c r="F2446" s="157"/>
      <c r="G2446" s="157"/>
      <c r="H2446" s="157"/>
      <c r="I2446" s="157"/>
      <c r="J2446" s="157"/>
      <c r="K2446" s="157"/>
      <c r="L2446" s="157"/>
      <c r="M2446" s="157"/>
      <c r="N2446" s="157"/>
      <c r="O2446" s="157"/>
      <c r="P2446" s="157"/>
      <c r="Q2446" s="157"/>
      <c r="R2446" s="157"/>
      <c r="S2446" s="157"/>
      <c r="T2446" s="157"/>
      <c r="U2446" s="157"/>
      <c r="V2446" s="157"/>
      <c r="W2446" s="157"/>
      <c r="X2446" s="157"/>
      <c r="Y2446" s="147"/>
      <c r="Z2446" s="147"/>
      <c r="AA2446" s="147"/>
      <c r="AB2446" s="147"/>
      <c r="AC2446" s="147"/>
      <c r="AD2446" s="147"/>
      <c r="AE2446" s="147"/>
      <c r="AF2446" s="147"/>
      <c r="AG2446" s="147" t="s">
        <v>199</v>
      </c>
      <c r="AH2446" s="147">
        <v>0</v>
      </c>
      <c r="AI2446" s="147"/>
      <c r="AJ2446" s="147"/>
      <c r="AK2446" s="147"/>
      <c r="AL2446" s="147"/>
      <c r="AM2446" s="147"/>
      <c r="AN2446" s="147"/>
      <c r="AO2446" s="147"/>
      <c r="AP2446" s="147"/>
      <c r="AQ2446" s="147"/>
      <c r="AR2446" s="147"/>
      <c r="AS2446" s="147"/>
      <c r="AT2446" s="147"/>
      <c r="AU2446" s="147"/>
      <c r="AV2446" s="147"/>
      <c r="AW2446" s="147"/>
      <c r="AX2446" s="147"/>
      <c r="AY2446" s="147"/>
      <c r="AZ2446" s="147"/>
      <c r="BA2446" s="147"/>
      <c r="BB2446" s="147"/>
      <c r="BC2446" s="147"/>
      <c r="BD2446" s="147"/>
      <c r="BE2446" s="147"/>
      <c r="BF2446" s="147"/>
      <c r="BG2446" s="147"/>
      <c r="BH2446" s="147"/>
    </row>
    <row r="2447" spans="1:60" ht="20.399999999999999" outlineLevel="1" x14ac:dyDescent="0.25">
      <c r="A2447" s="154"/>
      <c r="B2447" s="155"/>
      <c r="C2447" s="190" t="s">
        <v>391</v>
      </c>
      <c r="D2447" s="159"/>
      <c r="E2447" s="160">
        <v>176.34200000000001</v>
      </c>
      <c r="F2447" s="157"/>
      <c r="G2447" s="157"/>
      <c r="H2447" s="157"/>
      <c r="I2447" s="157"/>
      <c r="J2447" s="157"/>
      <c r="K2447" s="157"/>
      <c r="L2447" s="157"/>
      <c r="M2447" s="157"/>
      <c r="N2447" s="157"/>
      <c r="O2447" s="157"/>
      <c r="P2447" s="157"/>
      <c r="Q2447" s="157"/>
      <c r="R2447" s="157"/>
      <c r="S2447" s="157"/>
      <c r="T2447" s="157"/>
      <c r="U2447" s="157"/>
      <c r="V2447" s="157"/>
      <c r="W2447" s="157"/>
      <c r="X2447" s="157"/>
      <c r="Y2447" s="147"/>
      <c r="Z2447" s="147"/>
      <c r="AA2447" s="147"/>
      <c r="AB2447" s="147"/>
      <c r="AC2447" s="147"/>
      <c r="AD2447" s="147"/>
      <c r="AE2447" s="147"/>
      <c r="AF2447" s="147"/>
      <c r="AG2447" s="147" t="s">
        <v>199</v>
      </c>
      <c r="AH2447" s="147">
        <v>0</v>
      </c>
      <c r="AI2447" s="147"/>
      <c r="AJ2447" s="147"/>
      <c r="AK2447" s="147"/>
      <c r="AL2447" s="147"/>
      <c r="AM2447" s="147"/>
      <c r="AN2447" s="147"/>
      <c r="AO2447" s="147"/>
      <c r="AP2447" s="147"/>
      <c r="AQ2447" s="147"/>
      <c r="AR2447" s="147"/>
      <c r="AS2447" s="147"/>
      <c r="AT2447" s="147"/>
      <c r="AU2447" s="147"/>
      <c r="AV2447" s="147"/>
      <c r="AW2447" s="147"/>
      <c r="AX2447" s="147"/>
      <c r="AY2447" s="147"/>
      <c r="AZ2447" s="147"/>
      <c r="BA2447" s="147"/>
      <c r="BB2447" s="147"/>
      <c r="BC2447" s="147"/>
      <c r="BD2447" s="147"/>
      <c r="BE2447" s="147"/>
      <c r="BF2447" s="147"/>
      <c r="BG2447" s="147"/>
      <c r="BH2447" s="147"/>
    </row>
    <row r="2448" spans="1:60" outlineLevel="1" x14ac:dyDescent="0.25">
      <c r="A2448" s="154"/>
      <c r="B2448" s="155"/>
      <c r="C2448" s="190" t="s">
        <v>392</v>
      </c>
      <c r="D2448" s="159"/>
      <c r="E2448" s="160">
        <v>168.5</v>
      </c>
      <c r="F2448" s="157"/>
      <c r="G2448" s="157"/>
      <c r="H2448" s="157"/>
      <c r="I2448" s="157"/>
      <c r="J2448" s="157"/>
      <c r="K2448" s="157"/>
      <c r="L2448" s="157"/>
      <c r="M2448" s="157"/>
      <c r="N2448" s="157"/>
      <c r="O2448" s="157"/>
      <c r="P2448" s="157"/>
      <c r="Q2448" s="157"/>
      <c r="R2448" s="157"/>
      <c r="S2448" s="157"/>
      <c r="T2448" s="157"/>
      <c r="U2448" s="157"/>
      <c r="V2448" s="157"/>
      <c r="W2448" s="157"/>
      <c r="X2448" s="157"/>
      <c r="Y2448" s="147"/>
      <c r="Z2448" s="147"/>
      <c r="AA2448" s="147"/>
      <c r="AB2448" s="147"/>
      <c r="AC2448" s="147"/>
      <c r="AD2448" s="147"/>
      <c r="AE2448" s="147"/>
      <c r="AF2448" s="147"/>
      <c r="AG2448" s="147" t="s">
        <v>199</v>
      </c>
      <c r="AH2448" s="147">
        <v>0</v>
      </c>
      <c r="AI2448" s="147"/>
      <c r="AJ2448" s="147"/>
      <c r="AK2448" s="147"/>
      <c r="AL2448" s="147"/>
      <c r="AM2448" s="147"/>
      <c r="AN2448" s="147"/>
      <c r="AO2448" s="147"/>
      <c r="AP2448" s="147"/>
      <c r="AQ2448" s="147"/>
      <c r="AR2448" s="147"/>
      <c r="AS2448" s="147"/>
      <c r="AT2448" s="147"/>
      <c r="AU2448" s="147"/>
      <c r="AV2448" s="147"/>
      <c r="AW2448" s="147"/>
      <c r="AX2448" s="147"/>
      <c r="AY2448" s="147"/>
      <c r="AZ2448" s="147"/>
      <c r="BA2448" s="147"/>
      <c r="BB2448" s="147"/>
      <c r="BC2448" s="147"/>
      <c r="BD2448" s="147"/>
      <c r="BE2448" s="147"/>
      <c r="BF2448" s="147"/>
      <c r="BG2448" s="147"/>
      <c r="BH2448" s="147"/>
    </row>
    <row r="2449" spans="1:60" outlineLevel="1" x14ac:dyDescent="0.25">
      <c r="A2449" s="154"/>
      <c r="B2449" s="155"/>
      <c r="C2449" s="190" t="s">
        <v>1389</v>
      </c>
      <c r="D2449" s="159"/>
      <c r="E2449" s="160">
        <v>106.065</v>
      </c>
      <c r="F2449" s="157"/>
      <c r="G2449" s="157"/>
      <c r="H2449" s="157"/>
      <c r="I2449" s="157"/>
      <c r="J2449" s="157"/>
      <c r="K2449" s="157"/>
      <c r="L2449" s="157"/>
      <c r="M2449" s="157"/>
      <c r="N2449" s="157"/>
      <c r="O2449" s="157"/>
      <c r="P2449" s="157"/>
      <c r="Q2449" s="157"/>
      <c r="R2449" s="157"/>
      <c r="S2449" s="157"/>
      <c r="T2449" s="157"/>
      <c r="U2449" s="157"/>
      <c r="V2449" s="157"/>
      <c r="W2449" s="157"/>
      <c r="X2449" s="157"/>
      <c r="Y2449" s="147"/>
      <c r="Z2449" s="147"/>
      <c r="AA2449" s="147"/>
      <c r="AB2449" s="147"/>
      <c r="AC2449" s="147"/>
      <c r="AD2449" s="147"/>
      <c r="AE2449" s="147"/>
      <c r="AF2449" s="147"/>
      <c r="AG2449" s="147" t="s">
        <v>199</v>
      </c>
      <c r="AH2449" s="147">
        <v>0</v>
      </c>
      <c r="AI2449" s="147"/>
      <c r="AJ2449" s="147"/>
      <c r="AK2449" s="147"/>
      <c r="AL2449" s="147"/>
      <c r="AM2449" s="147"/>
      <c r="AN2449" s="147"/>
      <c r="AO2449" s="147"/>
      <c r="AP2449" s="147"/>
      <c r="AQ2449" s="147"/>
      <c r="AR2449" s="147"/>
      <c r="AS2449" s="147"/>
      <c r="AT2449" s="147"/>
      <c r="AU2449" s="147"/>
      <c r="AV2449" s="147"/>
      <c r="AW2449" s="147"/>
      <c r="AX2449" s="147"/>
      <c r="AY2449" s="147"/>
      <c r="AZ2449" s="147"/>
      <c r="BA2449" s="147"/>
      <c r="BB2449" s="147"/>
      <c r="BC2449" s="147"/>
      <c r="BD2449" s="147"/>
      <c r="BE2449" s="147"/>
      <c r="BF2449" s="147"/>
      <c r="BG2449" s="147"/>
      <c r="BH2449" s="147"/>
    </row>
    <row r="2450" spans="1:60" outlineLevel="1" x14ac:dyDescent="0.25">
      <c r="A2450" s="154"/>
      <c r="B2450" s="155"/>
      <c r="C2450" s="190" t="s">
        <v>1392</v>
      </c>
      <c r="D2450" s="159"/>
      <c r="E2450" s="160">
        <v>21.27</v>
      </c>
      <c r="F2450" s="157"/>
      <c r="G2450" s="157"/>
      <c r="H2450" s="157"/>
      <c r="I2450" s="157"/>
      <c r="J2450" s="157"/>
      <c r="K2450" s="157"/>
      <c r="L2450" s="157"/>
      <c r="M2450" s="157"/>
      <c r="N2450" s="157"/>
      <c r="O2450" s="157"/>
      <c r="P2450" s="157"/>
      <c r="Q2450" s="157"/>
      <c r="R2450" s="157"/>
      <c r="S2450" s="157"/>
      <c r="T2450" s="157"/>
      <c r="U2450" s="157"/>
      <c r="V2450" s="157"/>
      <c r="W2450" s="157"/>
      <c r="X2450" s="157"/>
      <c r="Y2450" s="147"/>
      <c r="Z2450" s="147"/>
      <c r="AA2450" s="147"/>
      <c r="AB2450" s="147"/>
      <c r="AC2450" s="147"/>
      <c r="AD2450" s="147"/>
      <c r="AE2450" s="147"/>
      <c r="AF2450" s="147"/>
      <c r="AG2450" s="147" t="s">
        <v>199</v>
      </c>
      <c r="AH2450" s="147">
        <v>0</v>
      </c>
      <c r="AI2450" s="147"/>
      <c r="AJ2450" s="147"/>
      <c r="AK2450" s="147"/>
      <c r="AL2450" s="147"/>
      <c r="AM2450" s="147"/>
      <c r="AN2450" s="147"/>
      <c r="AO2450" s="147"/>
      <c r="AP2450" s="147"/>
      <c r="AQ2450" s="147"/>
      <c r="AR2450" s="147"/>
      <c r="AS2450" s="147"/>
      <c r="AT2450" s="147"/>
      <c r="AU2450" s="147"/>
      <c r="AV2450" s="147"/>
      <c r="AW2450" s="147"/>
      <c r="AX2450" s="147"/>
      <c r="AY2450" s="147"/>
      <c r="AZ2450" s="147"/>
      <c r="BA2450" s="147"/>
      <c r="BB2450" s="147"/>
      <c r="BC2450" s="147"/>
      <c r="BD2450" s="147"/>
      <c r="BE2450" s="147"/>
      <c r="BF2450" s="147"/>
      <c r="BG2450" s="147"/>
      <c r="BH2450" s="147"/>
    </row>
    <row r="2451" spans="1:60" outlineLevel="1" x14ac:dyDescent="0.25">
      <c r="A2451" s="174">
        <v>406</v>
      </c>
      <c r="B2451" s="175" t="s">
        <v>1899</v>
      </c>
      <c r="C2451" s="189" t="s">
        <v>1900</v>
      </c>
      <c r="D2451" s="176" t="s">
        <v>194</v>
      </c>
      <c r="E2451" s="177">
        <v>157.73715000000001</v>
      </c>
      <c r="F2451" s="178"/>
      <c r="G2451" s="179">
        <f>ROUND(E2451*F2451,2)</f>
        <v>0</v>
      </c>
      <c r="H2451" s="158"/>
      <c r="I2451" s="157">
        <f>ROUND(E2451*H2451,2)</f>
        <v>0</v>
      </c>
      <c r="J2451" s="158"/>
      <c r="K2451" s="157">
        <f>ROUND(E2451*J2451,2)</f>
        <v>0</v>
      </c>
      <c r="L2451" s="157">
        <v>21</v>
      </c>
      <c r="M2451" s="157">
        <f>G2451*(1+L2451/100)</f>
        <v>0</v>
      </c>
      <c r="N2451" s="157">
        <v>1E-4</v>
      </c>
      <c r="O2451" s="157">
        <f>ROUND(E2451*N2451,2)</f>
        <v>0.02</v>
      </c>
      <c r="P2451" s="157">
        <v>0</v>
      </c>
      <c r="Q2451" s="157">
        <f>ROUND(E2451*P2451,2)</f>
        <v>0</v>
      </c>
      <c r="R2451" s="157"/>
      <c r="S2451" s="157" t="s">
        <v>195</v>
      </c>
      <c r="T2451" s="157" t="s">
        <v>195</v>
      </c>
      <c r="U2451" s="157">
        <v>3.2480000000000002E-2</v>
      </c>
      <c r="V2451" s="157">
        <f>ROUND(E2451*U2451,2)</f>
        <v>5.12</v>
      </c>
      <c r="W2451" s="157"/>
      <c r="X2451" s="157" t="s">
        <v>196</v>
      </c>
      <c r="Y2451" s="147"/>
      <c r="Z2451" s="147"/>
      <c r="AA2451" s="147"/>
      <c r="AB2451" s="147"/>
      <c r="AC2451" s="147"/>
      <c r="AD2451" s="147"/>
      <c r="AE2451" s="147"/>
      <c r="AF2451" s="147"/>
      <c r="AG2451" s="147" t="s">
        <v>197</v>
      </c>
      <c r="AH2451" s="147"/>
      <c r="AI2451" s="147"/>
      <c r="AJ2451" s="147"/>
      <c r="AK2451" s="147"/>
      <c r="AL2451" s="147"/>
      <c r="AM2451" s="147"/>
      <c r="AN2451" s="147"/>
      <c r="AO2451" s="147"/>
      <c r="AP2451" s="147"/>
      <c r="AQ2451" s="147"/>
      <c r="AR2451" s="147"/>
      <c r="AS2451" s="147"/>
      <c r="AT2451" s="147"/>
      <c r="AU2451" s="147"/>
      <c r="AV2451" s="147"/>
      <c r="AW2451" s="147"/>
      <c r="AX2451" s="147"/>
      <c r="AY2451" s="147"/>
      <c r="AZ2451" s="147"/>
      <c r="BA2451" s="147"/>
      <c r="BB2451" s="147"/>
      <c r="BC2451" s="147"/>
      <c r="BD2451" s="147"/>
      <c r="BE2451" s="147"/>
      <c r="BF2451" s="147"/>
      <c r="BG2451" s="147"/>
      <c r="BH2451" s="147"/>
    </row>
    <row r="2452" spans="1:60" outlineLevel="1" x14ac:dyDescent="0.25">
      <c r="A2452" s="154"/>
      <c r="B2452" s="155"/>
      <c r="C2452" s="190" t="s">
        <v>1901</v>
      </c>
      <c r="D2452" s="159"/>
      <c r="E2452" s="160">
        <v>56.43</v>
      </c>
      <c r="F2452" s="157"/>
      <c r="G2452" s="157"/>
      <c r="H2452" s="157"/>
      <c r="I2452" s="157"/>
      <c r="J2452" s="157"/>
      <c r="K2452" s="157"/>
      <c r="L2452" s="157"/>
      <c r="M2452" s="157"/>
      <c r="N2452" s="157"/>
      <c r="O2452" s="157"/>
      <c r="P2452" s="157"/>
      <c r="Q2452" s="157"/>
      <c r="R2452" s="157"/>
      <c r="S2452" s="157"/>
      <c r="T2452" s="157"/>
      <c r="U2452" s="157"/>
      <c r="V2452" s="157"/>
      <c r="W2452" s="157"/>
      <c r="X2452" s="157"/>
      <c r="Y2452" s="147"/>
      <c r="Z2452" s="147"/>
      <c r="AA2452" s="147"/>
      <c r="AB2452" s="147"/>
      <c r="AC2452" s="147"/>
      <c r="AD2452" s="147"/>
      <c r="AE2452" s="147"/>
      <c r="AF2452" s="147"/>
      <c r="AG2452" s="147" t="s">
        <v>199</v>
      </c>
      <c r="AH2452" s="147">
        <v>0</v>
      </c>
      <c r="AI2452" s="147"/>
      <c r="AJ2452" s="147"/>
      <c r="AK2452" s="147"/>
      <c r="AL2452" s="147"/>
      <c r="AM2452" s="147"/>
      <c r="AN2452" s="147"/>
      <c r="AO2452" s="147"/>
      <c r="AP2452" s="147"/>
      <c r="AQ2452" s="147"/>
      <c r="AR2452" s="147"/>
      <c r="AS2452" s="147"/>
      <c r="AT2452" s="147"/>
      <c r="AU2452" s="147"/>
      <c r="AV2452" s="147"/>
      <c r="AW2452" s="147"/>
      <c r="AX2452" s="147"/>
      <c r="AY2452" s="147"/>
      <c r="AZ2452" s="147"/>
      <c r="BA2452" s="147"/>
      <c r="BB2452" s="147"/>
      <c r="BC2452" s="147"/>
      <c r="BD2452" s="147"/>
      <c r="BE2452" s="147"/>
      <c r="BF2452" s="147"/>
      <c r="BG2452" s="147"/>
      <c r="BH2452" s="147"/>
    </row>
    <row r="2453" spans="1:60" outlineLevel="1" x14ac:dyDescent="0.25">
      <c r="A2453" s="154"/>
      <c r="B2453" s="155"/>
      <c r="C2453" s="190" t="s">
        <v>1902</v>
      </c>
      <c r="D2453" s="159"/>
      <c r="E2453" s="160">
        <v>101.30714999999999</v>
      </c>
      <c r="F2453" s="157"/>
      <c r="G2453" s="157"/>
      <c r="H2453" s="157"/>
      <c r="I2453" s="157"/>
      <c r="J2453" s="157"/>
      <c r="K2453" s="157"/>
      <c r="L2453" s="157"/>
      <c r="M2453" s="157"/>
      <c r="N2453" s="157"/>
      <c r="O2453" s="157"/>
      <c r="P2453" s="157"/>
      <c r="Q2453" s="157"/>
      <c r="R2453" s="157"/>
      <c r="S2453" s="157"/>
      <c r="T2453" s="157"/>
      <c r="U2453" s="157"/>
      <c r="V2453" s="157"/>
      <c r="W2453" s="157"/>
      <c r="X2453" s="157"/>
      <c r="Y2453" s="147"/>
      <c r="Z2453" s="147"/>
      <c r="AA2453" s="147"/>
      <c r="AB2453" s="147"/>
      <c r="AC2453" s="147"/>
      <c r="AD2453" s="147"/>
      <c r="AE2453" s="147"/>
      <c r="AF2453" s="147"/>
      <c r="AG2453" s="147" t="s">
        <v>199</v>
      </c>
      <c r="AH2453" s="147">
        <v>0</v>
      </c>
      <c r="AI2453" s="147"/>
      <c r="AJ2453" s="147"/>
      <c r="AK2453" s="147"/>
      <c r="AL2453" s="147"/>
      <c r="AM2453" s="147"/>
      <c r="AN2453" s="147"/>
      <c r="AO2453" s="147"/>
      <c r="AP2453" s="147"/>
      <c r="AQ2453" s="147"/>
      <c r="AR2453" s="147"/>
      <c r="AS2453" s="147"/>
      <c r="AT2453" s="147"/>
      <c r="AU2453" s="147"/>
      <c r="AV2453" s="147"/>
      <c r="AW2453" s="147"/>
      <c r="AX2453" s="147"/>
      <c r="AY2453" s="147"/>
      <c r="AZ2453" s="147"/>
      <c r="BA2453" s="147"/>
      <c r="BB2453" s="147"/>
      <c r="BC2453" s="147"/>
      <c r="BD2453" s="147"/>
      <c r="BE2453" s="147"/>
      <c r="BF2453" s="147"/>
      <c r="BG2453" s="147"/>
      <c r="BH2453" s="147"/>
    </row>
    <row r="2454" spans="1:60" outlineLevel="1" x14ac:dyDescent="0.25">
      <c r="A2454" s="174">
        <v>407</v>
      </c>
      <c r="B2454" s="175" t="s">
        <v>1903</v>
      </c>
      <c r="C2454" s="189" t="s">
        <v>1904</v>
      </c>
      <c r="D2454" s="176" t="s">
        <v>194</v>
      </c>
      <c r="E2454" s="177">
        <v>15</v>
      </c>
      <c r="F2454" s="178"/>
      <c r="G2454" s="179">
        <f>ROUND(E2454*F2454,2)</f>
        <v>0</v>
      </c>
      <c r="H2454" s="158"/>
      <c r="I2454" s="157">
        <f>ROUND(E2454*H2454,2)</f>
        <v>0</v>
      </c>
      <c r="J2454" s="158"/>
      <c r="K2454" s="157">
        <f>ROUND(E2454*J2454,2)</f>
        <v>0</v>
      </c>
      <c r="L2454" s="157">
        <v>21</v>
      </c>
      <c r="M2454" s="157">
        <f>G2454*(1+L2454/100)</f>
        <v>0</v>
      </c>
      <c r="N2454" s="157">
        <v>4.6000000000000001E-4</v>
      </c>
      <c r="O2454" s="157">
        <f>ROUND(E2454*N2454,2)</f>
        <v>0.01</v>
      </c>
      <c r="P2454" s="157">
        <v>0</v>
      </c>
      <c r="Q2454" s="157">
        <f>ROUND(E2454*P2454,2)</f>
        <v>0</v>
      </c>
      <c r="R2454" s="157"/>
      <c r="S2454" s="157" t="s">
        <v>195</v>
      </c>
      <c r="T2454" s="157" t="s">
        <v>195</v>
      </c>
      <c r="U2454" s="157">
        <v>0.17943000000000001</v>
      </c>
      <c r="V2454" s="157">
        <f>ROUND(E2454*U2454,2)</f>
        <v>2.69</v>
      </c>
      <c r="W2454" s="157"/>
      <c r="X2454" s="157" t="s">
        <v>196</v>
      </c>
      <c r="Y2454" s="147"/>
      <c r="Z2454" s="147"/>
      <c r="AA2454" s="147"/>
      <c r="AB2454" s="147"/>
      <c r="AC2454" s="147"/>
      <c r="AD2454" s="147"/>
      <c r="AE2454" s="147"/>
      <c r="AF2454" s="147"/>
      <c r="AG2454" s="147" t="s">
        <v>197</v>
      </c>
      <c r="AH2454" s="147"/>
      <c r="AI2454" s="147"/>
      <c r="AJ2454" s="147"/>
      <c r="AK2454" s="147"/>
      <c r="AL2454" s="147"/>
      <c r="AM2454" s="147"/>
      <c r="AN2454" s="147"/>
      <c r="AO2454" s="147"/>
      <c r="AP2454" s="147"/>
      <c r="AQ2454" s="147"/>
      <c r="AR2454" s="147"/>
      <c r="AS2454" s="147"/>
      <c r="AT2454" s="147"/>
      <c r="AU2454" s="147"/>
      <c r="AV2454" s="147"/>
      <c r="AW2454" s="147"/>
      <c r="AX2454" s="147"/>
      <c r="AY2454" s="147"/>
      <c r="AZ2454" s="147"/>
      <c r="BA2454" s="147"/>
      <c r="BB2454" s="147"/>
      <c r="BC2454" s="147"/>
      <c r="BD2454" s="147"/>
      <c r="BE2454" s="147"/>
      <c r="BF2454" s="147"/>
      <c r="BG2454" s="147"/>
      <c r="BH2454" s="147"/>
    </row>
    <row r="2455" spans="1:60" outlineLevel="1" x14ac:dyDescent="0.25">
      <c r="A2455" s="154"/>
      <c r="B2455" s="155"/>
      <c r="C2455" s="190" t="s">
        <v>1905</v>
      </c>
      <c r="D2455" s="159"/>
      <c r="E2455" s="160">
        <v>15</v>
      </c>
      <c r="F2455" s="157"/>
      <c r="G2455" s="157"/>
      <c r="H2455" s="157"/>
      <c r="I2455" s="157"/>
      <c r="J2455" s="157"/>
      <c r="K2455" s="157"/>
      <c r="L2455" s="157"/>
      <c r="M2455" s="157"/>
      <c r="N2455" s="157"/>
      <c r="O2455" s="157"/>
      <c r="P2455" s="157"/>
      <c r="Q2455" s="157"/>
      <c r="R2455" s="157"/>
      <c r="S2455" s="157"/>
      <c r="T2455" s="157"/>
      <c r="U2455" s="157"/>
      <c r="V2455" s="157"/>
      <c r="W2455" s="157"/>
      <c r="X2455" s="157"/>
      <c r="Y2455" s="147"/>
      <c r="Z2455" s="147"/>
      <c r="AA2455" s="147"/>
      <c r="AB2455" s="147"/>
      <c r="AC2455" s="147"/>
      <c r="AD2455" s="147"/>
      <c r="AE2455" s="147"/>
      <c r="AF2455" s="147"/>
      <c r="AG2455" s="147" t="s">
        <v>199</v>
      </c>
      <c r="AH2455" s="147">
        <v>0</v>
      </c>
      <c r="AI2455" s="147"/>
      <c r="AJ2455" s="147"/>
      <c r="AK2455" s="147"/>
      <c r="AL2455" s="147"/>
      <c r="AM2455" s="147"/>
      <c r="AN2455" s="147"/>
      <c r="AO2455" s="147"/>
      <c r="AP2455" s="147"/>
      <c r="AQ2455" s="147"/>
      <c r="AR2455" s="147"/>
      <c r="AS2455" s="147"/>
      <c r="AT2455" s="147"/>
      <c r="AU2455" s="147"/>
      <c r="AV2455" s="147"/>
      <c r="AW2455" s="147"/>
      <c r="AX2455" s="147"/>
      <c r="AY2455" s="147"/>
      <c r="AZ2455" s="147"/>
      <c r="BA2455" s="147"/>
      <c r="BB2455" s="147"/>
      <c r="BC2455" s="147"/>
      <c r="BD2455" s="147"/>
      <c r="BE2455" s="147"/>
      <c r="BF2455" s="147"/>
      <c r="BG2455" s="147"/>
      <c r="BH2455" s="147"/>
    </row>
    <row r="2456" spans="1:60" outlineLevel="1" x14ac:dyDescent="0.25">
      <c r="A2456" s="174">
        <v>408</v>
      </c>
      <c r="B2456" s="175" t="s">
        <v>1906</v>
      </c>
      <c r="C2456" s="189" t="s">
        <v>1907</v>
      </c>
      <c r="D2456" s="176" t="s">
        <v>194</v>
      </c>
      <c r="E2456" s="177">
        <v>535.89449999999999</v>
      </c>
      <c r="F2456" s="178"/>
      <c r="G2456" s="179">
        <f>ROUND(E2456*F2456,2)</f>
        <v>0</v>
      </c>
      <c r="H2456" s="158"/>
      <c r="I2456" s="157">
        <f>ROUND(E2456*H2456,2)</f>
        <v>0</v>
      </c>
      <c r="J2456" s="158"/>
      <c r="K2456" s="157">
        <f>ROUND(E2456*J2456,2)</f>
        <v>0</v>
      </c>
      <c r="L2456" s="157">
        <v>21</v>
      </c>
      <c r="M2456" s="157">
        <f>G2456*(1+L2456/100)</f>
        <v>0</v>
      </c>
      <c r="N2456" s="157">
        <v>3.1E-4</v>
      </c>
      <c r="O2456" s="157">
        <f>ROUND(E2456*N2456,2)</f>
        <v>0.17</v>
      </c>
      <c r="P2456" s="157">
        <v>0</v>
      </c>
      <c r="Q2456" s="157">
        <f>ROUND(E2456*P2456,2)</f>
        <v>0</v>
      </c>
      <c r="R2456" s="157"/>
      <c r="S2456" s="157" t="s">
        <v>195</v>
      </c>
      <c r="T2456" s="157" t="s">
        <v>195</v>
      </c>
      <c r="U2456" s="157">
        <v>0.10191</v>
      </c>
      <c r="V2456" s="157">
        <f>ROUND(E2456*U2456,2)</f>
        <v>54.61</v>
      </c>
      <c r="W2456" s="157"/>
      <c r="X2456" s="157" t="s">
        <v>196</v>
      </c>
      <c r="Y2456" s="147"/>
      <c r="Z2456" s="147"/>
      <c r="AA2456" s="147"/>
      <c r="AB2456" s="147"/>
      <c r="AC2456" s="147"/>
      <c r="AD2456" s="147"/>
      <c r="AE2456" s="147"/>
      <c r="AF2456" s="147"/>
      <c r="AG2456" s="147" t="s">
        <v>197</v>
      </c>
      <c r="AH2456" s="147"/>
      <c r="AI2456" s="147"/>
      <c r="AJ2456" s="147"/>
      <c r="AK2456" s="147"/>
      <c r="AL2456" s="147"/>
      <c r="AM2456" s="147"/>
      <c r="AN2456" s="147"/>
      <c r="AO2456" s="147"/>
      <c r="AP2456" s="147"/>
      <c r="AQ2456" s="147"/>
      <c r="AR2456" s="147"/>
      <c r="AS2456" s="147"/>
      <c r="AT2456" s="147"/>
      <c r="AU2456" s="147"/>
      <c r="AV2456" s="147"/>
      <c r="AW2456" s="147"/>
      <c r="AX2456" s="147"/>
      <c r="AY2456" s="147"/>
      <c r="AZ2456" s="147"/>
      <c r="BA2456" s="147"/>
      <c r="BB2456" s="147"/>
      <c r="BC2456" s="147"/>
      <c r="BD2456" s="147"/>
      <c r="BE2456" s="147"/>
      <c r="BF2456" s="147"/>
      <c r="BG2456" s="147"/>
      <c r="BH2456" s="147"/>
    </row>
    <row r="2457" spans="1:60" outlineLevel="1" x14ac:dyDescent="0.25">
      <c r="A2457" s="154"/>
      <c r="B2457" s="155"/>
      <c r="C2457" s="190" t="s">
        <v>1908</v>
      </c>
      <c r="D2457" s="159"/>
      <c r="E2457" s="160">
        <v>535.89449999999999</v>
      </c>
      <c r="F2457" s="157"/>
      <c r="G2457" s="157"/>
      <c r="H2457" s="157"/>
      <c r="I2457" s="157"/>
      <c r="J2457" s="157"/>
      <c r="K2457" s="157"/>
      <c r="L2457" s="157"/>
      <c r="M2457" s="157"/>
      <c r="N2457" s="157"/>
      <c r="O2457" s="157"/>
      <c r="P2457" s="157"/>
      <c r="Q2457" s="157"/>
      <c r="R2457" s="157"/>
      <c r="S2457" s="157"/>
      <c r="T2457" s="157"/>
      <c r="U2457" s="157"/>
      <c r="V2457" s="157"/>
      <c r="W2457" s="157"/>
      <c r="X2457" s="157"/>
      <c r="Y2457" s="147"/>
      <c r="Z2457" s="147"/>
      <c r="AA2457" s="147"/>
      <c r="AB2457" s="147"/>
      <c r="AC2457" s="147"/>
      <c r="AD2457" s="147"/>
      <c r="AE2457" s="147"/>
      <c r="AF2457" s="147"/>
      <c r="AG2457" s="147" t="s">
        <v>199</v>
      </c>
      <c r="AH2457" s="147">
        <v>5</v>
      </c>
      <c r="AI2457" s="147"/>
      <c r="AJ2457" s="147"/>
      <c r="AK2457" s="147"/>
      <c r="AL2457" s="147"/>
      <c r="AM2457" s="147"/>
      <c r="AN2457" s="147"/>
      <c r="AO2457" s="147"/>
      <c r="AP2457" s="147"/>
      <c r="AQ2457" s="147"/>
      <c r="AR2457" s="147"/>
      <c r="AS2457" s="147"/>
      <c r="AT2457" s="147"/>
      <c r="AU2457" s="147"/>
      <c r="AV2457" s="147"/>
      <c r="AW2457" s="147"/>
      <c r="AX2457" s="147"/>
      <c r="AY2457" s="147"/>
      <c r="AZ2457" s="147"/>
      <c r="BA2457" s="147"/>
      <c r="BB2457" s="147"/>
      <c r="BC2457" s="147"/>
      <c r="BD2457" s="147"/>
      <c r="BE2457" s="147"/>
      <c r="BF2457" s="147"/>
      <c r="BG2457" s="147"/>
      <c r="BH2457" s="147"/>
    </row>
    <row r="2458" spans="1:60" ht="20.399999999999999" outlineLevel="1" x14ac:dyDescent="0.25">
      <c r="A2458" s="174">
        <v>409</v>
      </c>
      <c r="B2458" s="175" t="s">
        <v>1909</v>
      </c>
      <c r="C2458" s="189" t="s">
        <v>1910</v>
      </c>
      <c r="D2458" s="176" t="s">
        <v>194</v>
      </c>
      <c r="E2458" s="177">
        <v>157.73715000000001</v>
      </c>
      <c r="F2458" s="178"/>
      <c r="G2458" s="179">
        <f>ROUND(E2458*F2458,2)</f>
        <v>0</v>
      </c>
      <c r="H2458" s="158"/>
      <c r="I2458" s="157">
        <f>ROUND(E2458*H2458,2)</f>
        <v>0</v>
      </c>
      <c r="J2458" s="158"/>
      <c r="K2458" s="157">
        <f>ROUND(E2458*J2458,2)</f>
        <v>0</v>
      </c>
      <c r="L2458" s="157">
        <v>21</v>
      </c>
      <c r="M2458" s="157">
        <f>G2458*(1+L2458/100)</f>
        <v>0</v>
      </c>
      <c r="N2458" s="157">
        <v>3.1E-4</v>
      </c>
      <c r="O2458" s="157">
        <f>ROUND(E2458*N2458,2)</f>
        <v>0.05</v>
      </c>
      <c r="P2458" s="157">
        <v>0</v>
      </c>
      <c r="Q2458" s="157">
        <f>ROUND(E2458*P2458,2)</f>
        <v>0</v>
      </c>
      <c r="R2458" s="157"/>
      <c r="S2458" s="157" t="s">
        <v>195</v>
      </c>
      <c r="T2458" s="157" t="s">
        <v>195</v>
      </c>
      <c r="U2458" s="157">
        <v>0.10191</v>
      </c>
      <c r="V2458" s="157">
        <f>ROUND(E2458*U2458,2)</f>
        <v>16.07</v>
      </c>
      <c r="W2458" s="157"/>
      <c r="X2458" s="157" t="s">
        <v>196</v>
      </c>
      <c r="Y2458" s="147"/>
      <c r="Z2458" s="147"/>
      <c r="AA2458" s="147"/>
      <c r="AB2458" s="147"/>
      <c r="AC2458" s="147"/>
      <c r="AD2458" s="147"/>
      <c r="AE2458" s="147"/>
      <c r="AF2458" s="147"/>
      <c r="AG2458" s="147" t="s">
        <v>197</v>
      </c>
      <c r="AH2458" s="147"/>
      <c r="AI2458" s="147"/>
      <c r="AJ2458" s="147"/>
      <c r="AK2458" s="147"/>
      <c r="AL2458" s="147"/>
      <c r="AM2458" s="147"/>
      <c r="AN2458" s="147"/>
      <c r="AO2458" s="147"/>
      <c r="AP2458" s="147"/>
      <c r="AQ2458" s="147"/>
      <c r="AR2458" s="147"/>
      <c r="AS2458" s="147"/>
      <c r="AT2458" s="147"/>
      <c r="AU2458" s="147"/>
      <c r="AV2458" s="147"/>
      <c r="AW2458" s="147"/>
      <c r="AX2458" s="147"/>
      <c r="AY2458" s="147"/>
      <c r="AZ2458" s="147"/>
      <c r="BA2458" s="147"/>
      <c r="BB2458" s="147"/>
      <c r="BC2458" s="147"/>
      <c r="BD2458" s="147"/>
      <c r="BE2458" s="147"/>
      <c r="BF2458" s="147"/>
      <c r="BG2458" s="147"/>
      <c r="BH2458" s="147"/>
    </row>
    <row r="2459" spans="1:60" outlineLevel="1" x14ac:dyDescent="0.25">
      <c r="A2459" s="154"/>
      <c r="B2459" s="155"/>
      <c r="C2459" s="190" t="s">
        <v>1911</v>
      </c>
      <c r="D2459" s="159"/>
      <c r="E2459" s="160">
        <v>157.73715000000001</v>
      </c>
      <c r="F2459" s="157"/>
      <c r="G2459" s="157"/>
      <c r="H2459" s="157"/>
      <c r="I2459" s="157"/>
      <c r="J2459" s="157"/>
      <c r="K2459" s="157"/>
      <c r="L2459" s="157"/>
      <c r="M2459" s="157"/>
      <c r="N2459" s="157"/>
      <c r="O2459" s="157"/>
      <c r="P2459" s="157"/>
      <c r="Q2459" s="157"/>
      <c r="R2459" s="157"/>
      <c r="S2459" s="157"/>
      <c r="T2459" s="157"/>
      <c r="U2459" s="157"/>
      <c r="V2459" s="157"/>
      <c r="W2459" s="157"/>
      <c r="X2459" s="157"/>
      <c r="Y2459" s="147"/>
      <c r="Z2459" s="147"/>
      <c r="AA2459" s="147"/>
      <c r="AB2459" s="147"/>
      <c r="AC2459" s="147"/>
      <c r="AD2459" s="147"/>
      <c r="AE2459" s="147"/>
      <c r="AF2459" s="147"/>
      <c r="AG2459" s="147" t="s">
        <v>199</v>
      </c>
      <c r="AH2459" s="147">
        <v>5</v>
      </c>
      <c r="AI2459" s="147"/>
      <c r="AJ2459" s="147"/>
      <c r="AK2459" s="147"/>
      <c r="AL2459" s="147"/>
      <c r="AM2459" s="147"/>
      <c r="AN2459" s="147"/>
      <c r="AO2459" s="147"/>
      <c r="AP2459" s="147"/>
      <c r="AQ2459" s="147"/>
      <c r="AR2459" s="147"/>
      <c r="AS2459" s="147"/>
      <c r="AT2459" s="147"/>
      <c r="AU2459" s="147"/>
      <c r="AV2459" s="147"/>
      <c r="AW2459" s="147"/>
      <c r="AX2459" s="147"/>
      <c r="AY2459" s="147"/>
      <c r="AZ2459" s="147"/>
      <c r="BA2459" s="147"/>
      <c r="BB2459" s="147"/>
      <c r="BC2459" s="147"/>
      <c r="BD2459" s="147"/>
      <c r="BE2459" s="147"/>
      <c r="BF2459" s="147"/>
      <c r="BG2459" s="147"/>
      <c r="BH2459" s="147"/>
    </row>
    <row r="2460" spans="1:60" outlineLevel="1" x14ac:dyDescent="0.25">
      <c r="A2460" s="174">
        <v>410</v>
      </c>
      <c r="B2460" s="175" t="s">
        <v>1912</v>
      </c>
      <c r="C2460" s="189" t="s">
        <v>1913</v>
      </c>
      <c r="D2460" s="176" t="s">
        <v>194</v>
      </c>
      <c r="E2460" s="177">
        <v>693.63165000000004</v>
      </c>
      <c r="F2460" s="178"/>
      <c r="G2460" s="179">
        <f>ROUND(E2460*F2460,2)</f>
        <v>0</v>
      </c>
      <c r="H2460" s="158"/>
      <c r="I2460" s="157">
        <f>ROUND(E2460*H2460,2)</f>
        <v>0</v>
      </c>
      <c r="J2460" s="158"/>
      <c r="K2460" s="157">
        <f>ROUND(E2460*J2460,2)</f>
        <v>0</v>
      </c>
      <c r="L2460" s="157">
        <v>21</v>
      </c>
      <c r="M2460" s="157">
        <f>G2460*(1+L2460/100)</f>
        <v>0</v>
      </c>
      <c r="N2460" s="157">
        <v>0</v>
      </c>
      <c r="O2460" s="157">
        <f>ROUND(E2460*N2460,2)</f>
        <v>0</v>
      </c>
      <c r="P2460" s="157">
        <v>0</v>
      </c>
      <c r="Q2460" s="157">
        <f>ROUND(E2460*P2460,2)</f>
        <v>0</v>
      </c>
      <c r="R2460" s="157"/>
      <c r="S2460" s="157" t="s">
        <v>195</v>
      </c>
      <c r="T2460" s="157" t="s">
        <v>195</v>
      </c>
      <c r="U2460" s="157">
        <v>7.0000000000000001E-3</v>
      </c>
      <c r="V2460" s="157">
        <f>ROUND(E2460*U2460,2)</f>
        <v>4.8600000000000003</v>
      </c>
      <c r="W2460" s="157"/>
      <c r="X2460" s="157" t="s">
        <v>196</v>
      </c>
      <c r="Y2460" s="147"/>
      <c r="Z2460" s="147"/>
      <c r="AA2460" s="147"/>
      <c r="AB2460" s="147"/>
      <c r="AC2460" s="147"/>
      <c r="AD2460" s="147"/>
      <c r="AE2460" s="147"/>
      <c r="AF2460" s="147"/>
      <c r="AG2460" s="147" t="s">
        <v>197</v>
      </c>
      <c r="AH2460" s="147"/>
      <c r="AI2460" s="147"/>
      <c r="AJ2460" s="147"/>
      <c r="AK2460" s="147"/>
      <c r="AL2460" s="147"/>
      <c r="AM2460" s="147"/>
      <c r="AN2460" s="147"/>
      <c r="AO2460" s="147"/>
      <c r="AP2460" s="147"/>
      <c r="AQ2460" s="147"/>
      <c r="AR2460" s="147"/>
      <c r="AS2460" s="147"/>
      <c r="AT2460" s="147"/>
      <c r="AU2460" s="147"/>
      <c r="AV2460" s="147"/>
      <c r="AW2460" s="147"/>
      <c r="AX2460" s="147"/>
      <c r="AY2460" s="147"/>
      <c r="AZ2460" s="147"/>
      <c r="BA2460" s="147"/>
      <c r="BB2460" s="147"/>
      <c r="BC2460" s="147"/>
      <c r="BD2460" s="147"/>
      <c r="BE2460" s="147"/>
      <c r="BF2460" s="147"/>
      <c r="BG2460" s="147"/>
      <c r="BH2460" s="147"/>
    </row>
    <row r="2461" spans="1:60" outlineLevel="1" x14ac:dyDescent="0.25">
      <c r="A2461" s="154"/>
      <c r="B2461" s="155"/>
      <c r="C2461" s="190" t="s">
        <v>1908</v>
      </c>
      <c r="D2461" s="159"/>
      <c r="E2461" s="160">
        <v>535.89449999999999</v>
      </c>
      <c r="F2461" s="157"/>
      <c r="G2461" s="157"/>
      <c r="H2461" s="157"/>
      <c r="I2461" s="157"/>
      <c r="J2461" s="157"/>
      <c r="K2461" s="157"/>
      <c r="L2461" s="157"/>
      <c r="M2461" s="157"/>
      <c r="N2461" s="157"/>
      <c r="O2461" s="157"/>
      <c r="P2461" s="157"/>
      <c r="Q2461" s="157"/>
      <c r="R2461" s="157"/>
      <c r="S2461" s="157"/>
      <c r="T2461" s="157"/>
      <c r="U2461" s="157"/>
      <c r="V2461" s="157"/>
      <c r="W2461" s="157"/>
      <c r="X2461" s="157"/>
      <c r="Y2461" s="147"/>
      <c r="Z2461" s="147"/>
      <c r="AA2461" s="147"/>
      <c r="AB2461" s="147"/>
      <c r="AC2461" s="147"/>
      <c r="AD2461" s="147"/>
      <c r="AE2461" s="147"/>
      <c r="AF2461" s="147"/>
      <c r="AG2461" s="147" t="s">
        <v>199</v>
      </c>
      <c r="AH2461" s="147">
        <v>5</v>
      </c>
      <c r="AI2461" s="147"/>
      <c r="AJ2461" s="147"/>
      <c r="AK2461" s="147"/>
      <c r="AL2461" s="147"/>
      <c r="AM2461" s="147"/>
      <c r="AN2461" s="147"/>
      <c r="AO2461" s="147"/>
      <c r="AP2461" s="147"/>
      <c r="AQ2461" s="147"/>
      <c r="AR2461" s="147"/>
      <c r="AS2461" s="147"/>
      <c r="AT2461" s="147"/>
      <c r="AU2461" s="147"/>
      <c r="AV2461" s="147"/>
      <c r="AW2461" s="147"/>
      <c r="AX2461" s="147"/>
      <c r="AY2461" s="147"/>
      <c r="AZ2461" s="147"/>
      <c r="BA2461" s="147"/>
      <c r="BB2461" s="147"/>
      <c r="BC2461" s="147"/>
      <c r="BD2461" s="147"/>
      <c r="BE2461" s="147"/>
      <c r="BF2461" s="147"/>
      <c r="BG2461" s="147"/>
      <c r="BH2461" s="147"/>
    </row>
    <row r="2462" spans="1:60" outlineLevel="1" x14ac:dyDescent="0.25">
      <c r="A2462" s="154"/>
      <c r="B2462" s="155"/>
      <c r="C2462" s="190" t="s">
        <v>1911</v>
      </c>
      <c r="D2462" s="159"/>
      <c r="E2462" s="160">
        <v>157.73715000000001</v>
      </c>
      <c r="F2462" s="157"/>
      <c r="G2462" s="157"/>
      <c r="H2462" s="157"/>
      <c r="I2462" s="157"/>
      <c r="J2462" s="157"/>
      <c r="K2462" s="157"/>
      <c r="L2462" s="157"/>
      <c r="M2462" s="157"/>
      <c r="N2462" s="157"/>
      <c r="O2462" s="157"/>
      <c r="P2462" s="157"/>
      <c r="Q2462" s="157"/>
      <c r="R2462" s="157"/>
      <c r="S2462" s="157"/>
      <c r="T2462" s="157"/>
      <c r="U2462" s="157"/>
      <c r="V2462" s="157"/>
      <c r="W2462" s="157"/>
      <c r="X2462" s="157"/>
      <c r="Y2462" s="147"/>
      <c r="Z2462" s="147"/>
      <c r="AA2462" s="147"/>
      <c r="AB2462" s="147"/>
      <c r="AC2462" s="147"/>
      <c r="AD2462" s="147"/>
      <c r="AE2462" s="147"/>
      <c r="AF2462" s="147"/>
      <c r="AG2462" s="147" t="s">
        <v>199</v>
      </c>
      <c r="AH2462" s="147">
        <v>5</v>
      </c>
      <c r="AI2462" s="147"/>
      <c r="AJ2462" s="147"/>
      <c r="AK2462" s="147"/>
      <c r="AL2462" s="147"/>
      <c r="AM2462" s="147"/>
      <c r="AN2462" s="147"/>
      <c r="AO2462" s="147"/>
      <c r="AP2462" s="147"/>
      <c r="AQ2462" s="147"/>
      <c r="AR2462" s="147"/>
      <c r="AS2462" s="147"/>
      <c r="AT2462" s="147"/>
      <c r="AU2462" s="147"/>
      <c r="AV2462" s="147"/>
      <c r="AW2462" s="147"/>
      <c r="AX2462" s="147"/>
      <c r="AY2462" s="147"/>
      <c r="AZ2462" s="147"/>
      <c r="BA2462" s="147"/>
      <c r="BB2462" s="147"/>
      <c r="BC2462" s="147"/>
      <c r="BD2462" s="147"/>
      <c r="BE2462" s="147"/>
      <c r="BF2462" s="147"/>
      <c r="BG2462" s="147"/>
      <c r="BH2462" s="147"/>
    </row>
    <row r="2463" spans="1:60" outlineLevel="1" x14ac:dyDescent="0.25">
      <c r="A2463" s="174">
        <v>411</v>
      </c>
      <c r="B2463" s="175" t="s">
        <v>1914</v>
      </c>
      <c r="C2463" s="189" t="s">
        <v>1915</v>
      </c>
      <c r="D2463" s="176" t="s">
        <v>194</v>
      </c>
      <c r="E2463" s="177">
        <v>592.81600000000003</v>
      </c>
      <c r="F2463" s="178"/>
      <c r="G2463" s="179">
        <f>ROUND(E2463*F2463,2)</f>
        <v>0</v>
      </c>
      <c r="H2463" s="158"/>
      <c r="I2463" s="157">
        <f>ROUND(E2463*H2463,2)</f>
        <v>0</v>
      </c>
      <c r="J2463" s="158"/>
      <c r="K2463" s="157">
        <f>ROUND(E2463*J2463,2)</f>
        <v>0</v>
      </c>
      <c r="L2463" s="157">
        <v>21</v>
      </c>
      <c r="M2463" s="157">
        <f>G2463*(1+L2463/100)</f>
        <v>0</v>
      </c>
      <c r="N2463" s="157">
        <v>0</v>
      </c>
      <c r="O2463" s="157">
        <f>ROUND(E2463*N2463,2)</f>
        <v>0</v>
      </c>
      <c r="P2463" s="157">
        <v>0</v>
      </c>
      <c r="Q2463" s="157">
        <f>ROUND(E2463*P2463,2)</f>
        <v>0</v>
      </c>
      <c r="R2463" s="157"/>
      <c r="S2463" s="157" t="s">
        <v>195</v>
      </c>
      <c r="T2463" s="157" t="s">
        <v>195</v>
      </c>
      <c r="U2463" s="157">
        <v>2.1000000000000001E-2</v>
      </c>
      <c r="V2463" s="157">
        <f>ROUND(E2463*U2463,2)</f>
        <v>12.45</v>
      </c>
      <c r="W2463" s="157"/>
      <c r="X2463" s="157" t="s">
        <v>196</v>
      </c>
      <c r="Y2463" s="147"/>
      <c r="Z2463" s="147"/>
      <c r="AA2463" s="147"/>
      <c r="AB2463" s="147"/>
      <c r="AC2463" s="147"/>
      <c r="AD2463" s="147"/>
      <c r="AE2463" s="147"/>
      <c r="AF2463" s="147"/>
      <c r="AG2463" s="147" t="s">
        <v>197</v>
      </c>
      <c r="AH2463" s="147"/>
      <c r="AI2463" s="147"/>
      <c r="AJ2463" s="147"/>
      <c r="AK2463" s="147"/>
      <c r="AL2463" s="147"/>
      <c r="AM2463" s="147"/>
      <c r="AN2463" s="147"/>
      <c r="AO2463" s="147"/>
      <c r="AP2463" s="147"/>
      <c r="AQ2463" s="147"/>
      <c r="AR2463" s="147"/>
      <c r="AS2463" s="147"/>
      <c r="AT2463" s="147"/>
      <c r="AU2463" s="147"/>
      <c r="AV2463" s="147"/>
      <c r="AW2463" s="147"/>
      <c r="AX2463" s="147"/>
      <c r="AY2463" s="147"/>
      <c r="AZ2463" s="147"/>
      <c r="BA2463" s="147"/>
      <c r="BB2463" s="147"/>
      <c r="BC2463" s="147"/>
      <c r="BD2463" s="147"/>
      <c r="BE2463" s="147"/>
      <c r="BF2463" s="147"/>
      <c r="BG2463" s="147"/>
      <c r="BH2463" s="147"/>
    </row>
    <row r="2464" spans="1:60" outlineLevel="1" x14ac:dyDescent="0.25">
      <c r="A2464" s="154"/>
      <c r="B2464" s="155"/>
      <c r="C2464" s="190" t="s">
        <v>501</v>
      </c>
      <c r="D2464" s="159"/>
      <c r="E2464" s="160">
        <v>0.96499999999999997</v>
      </c>
      <c r="F2464" s="157"/>
      <c r="G2464" s="157"/>
      <c r="H2464" s="157"/>
      <c r="I2464" s="157"/>
      <c r="J2464" s="157"/>
      <c r="K2464" s="157"/>
      <c r="L2464" s="157"/>
      <c r="M2464" s="157"/>
      <c r="N2464" s="157"/>
      <c r="O2464" s="157"/>
      <c r="P2464" s="157"/>
      <c r="Q2464" s="157"/>
      <c r="R2464" s="157"/>
      <c r="S2464" s="157"/>
      <c r="T2464" s="157"/>
      <c r="U2464" s="157"/>
      <c r="V2464" s="157"/>
      <c r="W2464" s="157"/>
      <c r="X2464" s="157"/>
      <c r="Y2464" s="147"/>
      <c r="Z2464" s="147"/>
      <c r="AA2464" s="147"/>
      <c r="AB2464" s="147"/>
      <c r="AC2464" s="147"/>
      <c r="AD2464" s="147"/>
      <c r="AE2464" s="147"/>
      <c r="AF2464" s="147"/>
      <c r="AG2464" s="147" t="s">
        <v>199</v>
      </c>
      <c r="AH2464" s="147">
        <v>0</v>
      </c>
      <c r="AI2464" s="147"/>
      <c r="AJ2464" s="147"/>
      <c r="AK2464" s="147"/>
      <c r="AL2464" s="147"/>
      <c r="AM2464" s="147"/>
      <c r="AN2464" s="147"/>
      <c r="AO2464" s="147"/>
      <c r="AP2464" s="147"/>
      <c r="AQ2464" s="147"/>
      <c r="AR2464" s="147"/>
      <c r="AS2464" s="147"/>
      <c r="AT2464" s="147"/>
      <c r="AU2464" s="147"/>
      <c r="AV2464" s="147"/>
      <c r="AW2464" s="147"/>
      <c r="AX2464" s="147"/>
      <c r="AY2464" s="147"/>
      <c r="AZ2464" s="147"/>
      <c r="BA2464" s="147"/>
      <c r="BB2464" s="147"/>
      <c r="BC2464" s="147"/>
      <c r="BD2464" s="147"/>
      <c r="BE2464" s="147"/>
      <c r="BF2464" s="147"/>
      <c r="BG2464" s="147"/>
      <c r="BH2464" s="147"/>
    </row>
    <row r="2465" spans="1:60" outlineLevel="1" x14ac:dyDescent="0.25">
      <c r="A2465" s="154"/>
      <c r="B2465" s="155"/>
      <c r="C2465" s="190" t="s">
        <v>1916</v>
      </c>
      <c r="D2465" s="159"/>
      <c r="E2465" s="160">
        <v>44.018999999999998</v>
      </c>
      <c r="F2465" s="157"/>
      <c r="G2465" s="157"/>
      <c r="H2465" s="157"/>
      <c r="I2465" s="157"/>
      <c r="J2465" s="157"/>
      <c r="K2465" s="157"/>
      <c r="L2465" s="157"/>
      <c r="M2465" s="157"/>
      <c r="N2465" s="157"/>
      <c r="O2465" s="157"/>
      <c r="P2465" s="157"/>
      <c r="Q2465" s="157"/>
      <c r="R2465" s="157"/>
      <c r="S2465" s="157"/>
      <c r="T2465" s="157"/>
      <c r="U2465" s="157"/>
      <c r="V2465" s="157"/>
      <c r="W2465" s="157"/>
      <c r="X2465" s="157"/>
      <c r="Y2465" s="147"/>
      <c r="Z2465" s="147"/>
      <c r="AA2465" s="147"/>
      <c r="AB2465" s="147"/>
      <c r="AC2465" s="147"/>
      <c r="AD2465" s="147"/>
      <c r="AE2465" s="147"/>
      <c r="AF2465" s="147"/>
      <c r="AG2465" s="147" t="s">
        <v>199</v>
      </c>
      <c r="AH2465" s="147">
        <v>0</v>
      </c>
      <c r="AI2465" s="147"/>
      <c r="AJ2465" s="147"/>
      <c r="AK2465" s="147"/>
      <c r="AL2465" s="147"/>
      <c r="AM2465" s="147"/>
      <c r="AN2465" s="147"/>
      <c r="AO2465" s="147"/>
      <c r="AP2465" s="147"/>
      <c r="AQ2465" s="147"/>
      <c r="AR2465" s="147"/>
      <c r="AS2465" s="147"/>
      <c r="AT2465" s="147"/>
      <c r="AU2465" s="147"/>
      <c r="AV2465" s="147"/>
      <c r="AW2465" s="147"/>
      <c r="AX2465" s="147"/>
      <c r="AY2465" s="147"/>
      <c r="AZ2465" s="147"/>
      <c r="BA2465" s="147"/>
      <c r="BB2465" s="147"/>
      <c r="BC2465" s="147"/>
      <c r="BD2465" s="147"/>
      <c r="BE2465" s="147"/>
      <c r="BF2465" s="147"/>
      <c r="BG2465" s="147"/>
      <c r="BH2465" s="147"/>
    </row>
    <row r="2466" spans="1:60" ht="20.399999999999999" outlineLevel="1" x14ac:dyDescent="0.25">
      <c r="A2466" s="154"/>
      <c r="B2466" s="155"/>
      <c r="C2466" s="190" t="s">
        <v>1917</v>
      </c>
      <c r="D2466" s="159"/>
      <c r="E2466" s="160">
        <v>7.0380000000000003</v>
      </c>
      <c r="F2466" s="157"/>
      <c r="G2466" s="157"/>
      <c r="H2466" s="157"/>
      <c r="I2466" s="157"/>
      <c r="J2466" s="157"/>
      <c r="K2466" s="157"/>
      <c r="L2466" s="157"/>
      <c r="M2466" s="157"/>
      <c r="N2466" s="157"/>
      <c r="O2466" s="157"/>
      <c r="P2466" s="157"/>
      <c r="Q2466" s="157"/>
      <c r="R2466" s="157"/>
      <c r="S2466" s="157"/>
      <c r="T2466" s="157"/>
      <c r="U2466" s="157"/>
      <c r="V2466" s="157"/>
      <c r="W2466" s="157"/>
      <c r="X2466" s="157"/>
      <c r="Y2466" s="147"/>
      <c r="Z2466" s="147"/>
      <c r="AA2466" s="147"/>
      <c r="AB2466" s="147"/>
      <c r="AC2466" s="147"/>
      <c r="AD2466" s="147"/>
      <c r="AE2466" s="147"/>
      <c r="AF2466" s="147"/>
      <c r="AG2466" s="147" t="s">
        <v>199</v>
      </c>
      <c r="AH2466" s="147">
        <v>0</v>
      </c>
      <c r="AI2466" s="147"/>
      <c r="AJ2466" s="147"/>
      <c r="AK2466" s="147"/>
      <c r="AL2466" s="147"/>
      <c r="AM2466" s="147"/>
      <c r="AN2466" s="147"/>
      <c r="AO2466" s="147"/>
      <c r="AP2466" s="147"/>
      <c r="AQ2466" s="147"/>
      <c r="AR2466" s="147"/>
      <c r="AS2466" s="147"/>
      <c r="AT2466" s="147"/>
      <c r="AU2466" s="147"/>
      <c r="AV2466" s="147"/>
      <c r="AW2466" s="147"/>
      <c r="AX2466" s="147"/>
      <c r="AY2466" s="147"/>
      <c r="AZ2466" s="147"/>
      <c r="BA2466" s="147"/>
      <c r="BB2466" s="147"/>
      <c r="BC2466" s="147"/>
      <c r="BD2466" s="147"/>
      <c r="BE2466" s="147"/>
      <c r="BF2466" s="147"/>
      <c r="BG2466" s="147"/>
      <c r="BH2466" s="147"/>
    </row>
    <row r="2467" spans="1:60" ht="20.399999999999999" outlineLevel="1" x14ac:dyDescent="0.25">
      <c r="A2467" s="154"/>
      <c r="B2467" s="155"/>
      <c r="C2467" s="190" t="s">
        <v>1918</v>
      </c>
      <c r="D2467" s="159"/>
      <c r="E2467" s="160">
        <v>3.2805</v>
      </c>
      <c r="F2467" s="157"/>
      <c r="G2467" s="157"/>
      <c r="H2467" s="157"/>
      <c r="I2467" s="157"/>
      <c r="J2467" s="157"/>
      <c r="K2467" s="157"/>
      <c r="L2467" s="157"/>
      <c r="M2467" s="157"/>
      <c r="N2467" s="157"/>
      <c r="O2467" s="157"/>
      <c r="P2467" s="157"/>
      <c r="Q2467" s="157"/>
      <c r="R2467" s="157"/>
      <c r="S2467" s="157"/>
      <c r="T2467" s="157"/>
      <c r="U2467" s="157"/>
      <c r="V2467" s="157"/>
      <c r="W2467" s="157"/>
      <c r="X2467" s="157"/>
      <c r="Y2467" s="147"/>
      <c r="Z2467" s="147"/>
      <c r="AA2467" s="147"/>
      <c r="AB2467" s="147"/>
      <c r="AC2467" s="147"/>
      <c r="AD2467" s="147"/>
      <c r="AE2467" s="147"/>
      <c r="AF2467" s="147"/>
      <c r="AG2467" s="147" t="s">
        <v>199</v>
      </c>
      <c r="AH2467" s="147">
        <v>0</v>
      </c>
      <c r="AI2467" s="147"/>
      <c r="AJ2467" s="147"/>
      <c r="AK2467" s="147"/>
      <c r="AL2467" s="147"/>
      <c r="AM2467" s="147"/>
      <c r="AN2467" s="147"/>
      <c r="AO2467" s="147"/>
      <c r="AP2467" s="147"/>
      <c r="AQ2467" s="147"/>
      <c r="AR2467" s="147"/>
      <c r="AS2467" s="147"/>
      <c r="AT2467" s="147"/>
      <c r="AU2467" s="147"/>
      <c r="AV2467" s="147"/>
      <c r="AW2467" s="147"/>
      <c r="AX2467" s="147"/>
      <c r="AY2467" s="147"/>
      <c r="AZ2467" s="147"/>
      <c r="BA2467" s="147"/>
      <c r="BB2467" s="147"/>
      <c r="BC2467" s="147"/>
      <c r="BD2467" s="147"/>
      <c r="BE2467" s="147"/>
      <c r="BF2467" s="147"/>
      <c r="BG2467" s="147"/>
      <c r="BH2467" s="147"/>
    </row>
    <row r="2468" spans="1:60" outlineLevel="1" x14ac:dyDescent="0.25">
      <c r="A2468" s="154"/>
      <c r="B2468" s="155"/>
      <c r="C2468" s="190" t="s">
        <v>524</v>
      </c>
      <c r="D2468" s="159"/>
      <c r="E2468" s="160">
        <v>0.85499999999999998</v>
      </c>
      <c r="F2468" s="157"/>
      <c r="G2468" s="157"/>
      <c r="H2468" s="157"/>
      <c r="I2468" s="157"/>
      <c r="J2468" s="157"/>
      <c r="K2468" s="157"/>
      <c r="L2468" s="157"/>
      <c r="M2468" s="157"/>
      <c r="N2468" s="157"/>
      <c r="O2468" s="157"/>
      <c r="P2468" s="157"/>
      <c r="Q2468" s="157"/>
      <c r="R2468" s="157"/>
      <c r="S2468" s="157"/>
      <c r="T2468" s="157"/>
      <c r="U2468" s="157"/>
      <c r="V2468" s="157"/>
      <c r="W2468" s="157"/>
      <c r="X2468" s="157"/>
      <c r="Y2468" s="147"/>
      <c r="Z2468" s="147"/>
      <c r="AA2468" s="147"/>
      <c r="AB2468" s="147"/>
      <c r="AC2468" s="147"/>
      <c r="AD2468" s="147"/>
      <c r="AE2468" s="147"/>
      <c r="AF2468" s="147"/>
      <c r="AG2468" s="147" t="s">
        <v>199</v>
      </c>
      <c r="AH2468" s="147">
        <v>0</v>
      </c>
      <c r="AI2468" s="147"/>
      <c r="AJ2468" s="147"/>
      <c r="AK2468" s="147"/>
      <c r="AL2468" s="147"/>
      <c r="AM2468" s="147"/>
      <c r="AN2468" s="147"/>
      <c r="AO2468" s="147"/>
      <c r="AP2468" s="147"/>
      <c r="AQ2468" s="147"/>
      <c r="AR2468" s="147"/>
      <c r="AS2468" s="147"/>
      <c r="AT2468" s="147"/>
      <c r="AU2468" s="147"/>
      <c r="AV2468" s="147"/>
      <c r="AW2468" s="147"/>
      <c r="AX2468" s="147"/>
      <c r="AY2468" s="147"/>
      <c r="AZ2468" s="147"/>
      <c r="BA2468" s="147"/>
      <c r="BB2468" s="147"/>
      <c r="BC2468" s="147"/>
      <c r="BD2468" s="147"/>
      <c r="BE2468" s="147"/>
      <c r="BF2468" s="147"/>
      <c r="BG2468" s="147"/>
      <c r="BH2468" s="147"/>
    </row>
    <row r="2469" spans="1:60" ht="20.399999999999999" outlineLevel="1" x14ac:dyDescent="0.25">
      <c r="A2469" s="154"/>
      <c r="B2469" s="155"/>
      <c r="C2469" s="190" t="s">
        <v>391</v>
      </c>
      <c r="D2469" s="159"/>
      <c r="E2469" s="160">
        <v>176.34200000000001</v>
      </c>
      <c r="F2469" s="157"/>
      <c r="G2469" s="157"/>
      <c r="H2469" s="157"/>
      <c r="I2469" s="157"/>
      <c r="J2469" s="157"/>
      <c r="K2469" s="157"/>
      <c r="L2469" s="157"/>
      <c r="M2469" s="157"/>
      <c r="N2469" s="157"/>
      <c r="O2469" s="157"/>
      <c r="P2469" s="157"/>
      <c r="Q2469" s="157"/>
      <c r="R2469" s="157"/>
      <c r="S2469" s="157"/>
      <c r="T2469" s="157"/>
      <c r="U2469" s="157"/>
      <c r="V2469" s="157"/>
      <c r="W2469" s="157"/>
      <c r="X2469" s="157"/>
      <c r="Y2469" s="147"/>
      <c r="Z2469" s="147"/>
      <c r="AA2469" s="147"/>
      <c r="AB2469" s="147"/>
      <c r="AC2469" s="147"/>
      <c r="AD2469" s="147"/>
      <c r="AE2469" s="147"/>
      <c r="AF2469" s="147"/>
      <c r="AG2469" s="147" t="s">
        <v>199</v>
      </c>
      <c r="AH2469" s="147">
        <v>0</v>
      </c>
      <c r="AI2469" s="147"/>
      <c r="AJ2469" s="147"/>
      <c r="AK2469" s="147"/>
      <c r="AL2469" s="147"/>
      <c r="AM2469" s="147"/>
      <c r="AN2469" s="147"/>
      <c r="AO2469" s="147"/>
      <c r="AP2469" s="147"/>
      <c r="AQ2469" s="147"/>
      <c r="AR2469" s="147"/>
      <c r="AS2469" s="147"/>
      <c r="AT2469" s="147"/>
      <c r="AU2469" s="147"/>
      <c r="AV2469" s="147"/>
      <c r="AW2469" s="147"/>
      <c r="AX2469" s="147"/>
      <c r="AY2469" s="147"/>
      <c r="AZ2469" s="147"/>
      <c r="BA2469" s="147"/>
      <c r="BB2469" s="147"/>
      <c r="BC2469" s="147"/>
      <c r="BD2469" s="147"/>
      <c r="BE2469" s="147"/>
      <c r="BF2469" s="147"/>
      <c r="BG2469" s="147"/>
      <c r="BH2469" s="147"/>
    </row>
    <row r="2470" spans="1:60" outlineLevel="1" x14ac:dyDescent="0.25">
      <c r="A2470" s="154"/>
      <c r="B2470" s="155"/>
      <c r="C2470" s="190" t="s">
        <v>392</v>
      </c>
      <c r="D2470" s="159"/>
      <c r="E2470" s="160">
        <v>168.5</v>
      </c>
      <c r="F2470" s="157"/>
      <c r="G2470" s="157"/>
      <c r="H2470" s="157"/>
      <c r="I2470" s="157"/>
      <c r="J2470" s="157"/>
      <c r="K2470" s="157"/>
      <c r="L2470" s="157"/>
      <c r="M2470" s="157"/>
      <c r="N2470" s="157"/>
      <c r="O2470" s="157"/>
      <c r="P2470" s="157"/>
      <c r="Q2470" s="157"/>
      <c r="R2470" s="157"/>
      <c r="S2470" s="157"/>
      <c r="T2470" s="157"/>
      <c r="U2470" s="157"/>
      <c r="V2470" s="157"/>
      <c r="W2470" s="157"/>
      <c r="X2470" s="157"/>
      <c r="Y2470" s="147"/>
      <c r="Z2470" s="147"/>
      <c r="AA2470" s="147"/>
      <c r="AB2470" s="147"/>
      <c r="AC2470" s="147"/>
      <c r="AD2470" s="147"/>
      <c r="AE2470" s="147"/>
      <c r="AF2470" s="147"/>
      <c r="AG2470" s="147" t="s">
        <v>199</v>
      </c>
      <c r="AH2470" s="147">
        <v>0</v>
      </c>
      <c r="AI2470" s="147"/>
      <c r="AJ2470" s="147"/>
      <c r="AK2470" s="147"/>
      <c r="AL2470" s="147"/>
      <c r="AM2470" s="147"/>
      <c r="AN2470" s="147"/>
      <c r="AO2470" s="147"/>
      <c r="AP2470" s="147"/>
      <c r="AQ2470" s="147"/>
      <c r="AR2470" s="147"/>
      <c r="AS2470" s="147"/>
      <c r="AT2470" s="147"/>
      <c r="AU2470" s="147"/>
      <c r="AV2470" s="147"/>
      <c r="AW2470" s="147"/>
      <c r="AX2470" s="147"/>
      <c r="AY2470" s="147"/>
      <c r="AZ2470" s="147"/>
      <c r="BA2470" s="147"/>
      <c r="BB2470" s="147"/>
      <c r="BC2470" s="147"/>
      <c r="BD2470" s="147"/>
      <c r="BE2470" s="147"/>
      <c r="BF2470" s="147"/>
      <c r="BG2470" s="147"/>
      <c r="BH2470" s="147"/>
    </row>
    <row r="2471" spans="1:60" outlineLevel="1" x14ac:dyDescent="0.25">
      <c r="A2471" s="154"/>
      <c r="B2471" s="155"/>
      <c r="C2471" s="190" t="s">
        <v>1901</v>
      </c>
      <c r="D2471" s="159"/>
      <c r="E2471" s="160">
        <v>56.43</v>
      </c>
      <c r="F2471" s="157"/>
      <c r="G2471" s="157"/>
      <c r="H2471" s="157"/>
      <c r="I2471" s="157"/>
      <c r="J2471" s="157"/>
      <c r="K2471" s="157"/>
      <c r="L2471" s="157"/>
      <c r="M2471" s="157"/>
      <c r="N2471" s="157"/>
      <c r="O2471" s="157"/>
      <c r="P2471" s="157"/>
      <c r="Q2471" s="157"/>
      <c r="R2471" s="157"/>
      <c r="S2471" s="157"/>
      <c r="T2471" s="157"/>
      <c r="U2471" s="157"/>
      <c r="V2471" s="157"/>
      <c r="W2471" s="157"/>
      <c r="X2471" s="157"/>
      <c r="Y2471" s="147"/>
      <c r="Z2471" s="147"/>
      <c r="AA2471" s="147"/>
      <c r="AB2471" s="147"/>
      <c r="AC2471" s="147"/>
      <c r="AD2471" s="147"/>
      <c r="AE2471" s="147"/>
      <c r="AF2471" s="147"/>
      <c r="AG2471" s="147" t="s">
        <v>199</v>
      </c>
      <c r="AH2471" s="147">
        <v>0</v>
      </c>
      <c r="AI2471" s="147"/>
      <c r="AJ2471" s="147"/>
      <c r="AK2471" s="147"/>
      <c r="AL2471" s="147"/>
      <c r="AM2471" s="147"/>
      <c r="AN2471" s="147"/>
      <c r="AO2471" s="147"/>
      <c r="AP2471" s="147"/>
      <c r="AQ2471" s="147"/>
      <c r="AR2471" s="147"/>
      <c r="AS2471" s="147"/>
      <c r="AT2471" s="147"/>
      <c r="AU2471" s="147"/>
      <c r="AV2471" s="147"/>
      <c r="AW2471" s="147"/>
      <c r="AX2471" s="147"/>
      <c r="AY2471" s="147"/>
      <c r="AZ2471" s="147"/>
      <c r="BA2471" s="147"/>
      <c r="BB2471" s="147"/>
      <c r="BC2471" s="147"/>
      <c r="BD2471" s="147"/>
      <c r="BE2471" s="147"/>
      <c r="BF2471" s="147"/>
      <c r="BG2471" s="147"/>
      <c r="BH2471" s="147"/>
    </row>
    <row r="2472" spans="1:60" outlineLevel="1" x14ac:dyDescent="0.25">
      <c r="A2472" s="154"/>
      <c r="B2472" s="155"/>
      <c r="C2472" s="190" t="s">
        <v>1919</v>
      </c>
      <c r="D2472" s="159"/>
      <c r="E2472" s="160">
        <v>135.38650000000001</v>
      </c>
      <c r="F2472" s="157"/>
      <c r="G2472" s="157"/>
      <c r="H2472" s="157"/>
      <c r="I2472" s="157"/>
      <c r="J2472" s="157"/>
      <c r="K2472" s="157"/>
      <c r="L2472" s="157"/>
      <c r="M2472" s="157"/>
      <c r="N2472" s="157"/>
      <c r="O2472" s="157"/>
      <c r="P2472" s="157"/>
      <c r="Q2472" s="157"/>
      <c r="R2472" s="157"/>
      <c r="S2472" s="157"/>
      <c r="T2472" s="157"/>
      <c r="U2472" s="157"/>
      <c r="V2472" s="157"/>
      <c r="W2472" s="157"/>
      <c r="X2472" s="157"/>
      <c r="Y2472" s="147"/>
      <c r="Z2472" s="147"/>
      <c r="AA2472" s="147"/>
      <c r="AB2472" s="147"/>
      <c r="AC2472" s="147"/>
      <c r="AD2472" s="147"/>
      <c r="AE2472" s="147"/>
      <c r="AF2472" s="147"/>
      <c r="AG2472" s="147" t="s">
        <v>199</v>
      </c>
      <c r="AH2472" s="147">
        <v>0</v>
      </c>
      <c r="AI2472" s="147"/>
      <c r="AJ2472" s="147"/>
      <c r="AK2472" s="147"/>
      <c r="AL2472" s="147"/>
      <c r="AM2472" s="147"/>
      <c r="AN2472" s="147"/>
      <c r="AO2472" s="147"/>
      <c r="AP2472" s="147"/>
      <c r="AQ2472" s="147"/>
      <c r="AR2472" s="147"/>
      <c r="AS2472" s="147"/>
      <c r="AT2472" s="147"/>
      <c r="AU2472" s="147"/>
      <c r="AV2472" s="147"/>
      <c r="AW2472" s="147"/>
      <c r="AX2472" s="147"/>
      <c r="AY2472" s="147"/>
      <c r="AZ2472" s="147"/>
      <c r="BA2472" s="147"/>
      <c r="BB2472" s="147"/>
      <c r="BC2472" s="147"/>
      <c r="BD2472" s="147"/>
      <c r="BE2472" s="147"/>
      <c r="BF2472" s="147"/>
      <c r="BG2472" s="147"/>
      <c r="BH2472" s="147"/>
    </row>
    <row r="2473" spans="1:60" ht="20.399999999999999" outlineLevel="1" x14ac:dyDescent="0.25">
      <c r="A2473" s="174">
        <v>412</v>
      </c>
      <c r="B2473" s="175" t="s">
        <v>1920</v>
      </c>
      <c r="C2473" s="189" t="s">
        <v>1921</v>
      </c>
      <c r="D2473" s="176" t="s">
        <v>232</v>
      </c>
      <c r="E2473" s="177">
        <v>469.24</v>
      </c>
      <c r="F2473" s="178"/>
      <c r="G2473" s="179">
        <f>ROUND(E2473*F2473,2)</f>
        <v>0</v>
      </c>
      <c r="H2473" s="158"/>
      <c r="I2473" s="157">
        <f>ROUND(E2473*H2473,2)</f>
        <v>0</v>
      </c>
      <c r="J2473" s="158"/>
      <c r="K2473" s="157">
        <f>ROUND(E2473*J2473,2)</f>
        <v>0</v>
      </c>
      <c r="L2473" s="157">
        <v>21</v>
      </c>
      <c r="M2473" s="157">
        <f>G2473*(1+L2473/100)</f>
        <v>0</v>
      </c>
      <c r="N2473" s="157">
        <v>0</v>
      </c>
      <c r="O2473" s="157">
        <f>ROUND(E2473*N2473,2)</f>
        <v>0</v>
      </c>
      <c r="P2473" s="157">
        <v>0</v>
      </c>
      <c r="Q2473" s="157">
        <f>ROUND(E2473*P2473,2)</f>
        <v>0</v>
      </c>
      <c r="R2473" s="157"/>
      <c r="S2473" s="157" t="s">
        <v>195</v>
      </c>
      <c r="T2473" s="157" t="s">
        <v>195</v>
      </c>
      <c r="U2473" s="157">
        <v>2.375E-2</v>
      </c>
      <c r="V2473" s="157">
        <f>ROUND(E2473*U2473,2)</f>
        <v>11.14</v>
      </c>
      <c r="W2473" s="157"/>
      <c r="X2473" s="157" t="s">
        <v>196</v>
      </c>
      <c r="Y2473" s="147"/>
      <c r="Z2473" s="147"/>
      <c r="AA2473" s="147"/>
      <c r="AB2473" s="147"/>
      <c r="AC2473" s="147"/>
      <c r="AD2473" s="147"/>
      <c r="AE2473" s="147"/>
      <c r="AF2473" s="147"/>
      <c r="AG2473" s="147" t="s">
        <v>197</v>
      </c>
      <c r="AH2473" s="147"/>
      <c r="AI2473" s="147"/>
      <c r="AJ2473" s="147"/>
      <c r="AK2473" s="147"/>
      <c r="AL2473" s="147"/>
      <c r="AM2473" s="147"/>
      <c r="AN2473" s="147"/>
      <c r="AO2473" s="147"/>
      <c r="AP2473" s="147"/>
      <c r="AQ2473" s="147"/>
      <c r="AR2473" s="147"/>
      <c r="AS2473" s="147"/>
      <c r="AT2473" s="147"/>
      <c r="AU2473" s="147"/>
      <c r="AV2473" s="147"/>
      <c r="AW2473" s="147"/>
      <c r="AX2473" s="147"/>
      <c r="AY2473" s="147"/>
      <c r="AZ2473" s="147"/>
      <c r="BA2473" s="147"/>
      <c r="BB2473" s="147"/>
      <c r="BC2473" s="147"/>
      <c r="BD2473" s="147"/>
      <c r="BE2473" s="147"/>
      <c r="BF2473" s="147"/>
      <c r="BG2473" s="147"/>
      <c r="BH2473" s="147"/>
    </row>
    <row r="2474" spans="1:60" outlineLevel="1" x14ac:dyDescent="0.25">
      <c r="A2474" s="154"/>
      <c r="B2474" s="155"/>
      <c r="C2474" s="190" t="s">
        <v>552</v>
      </c>
      <c r="D2474" s="159"/>
      <c r="E2474" s="160">
        <v>97.82</v>
      </c>
      <c r="F2474" s="157"/>
      <c r="G2474" s="157"/>
      <c r="H2474" s="157"/>
      <c r="I2474" s="157"/>
      <c r="J2474" s="157"/>
      <c r="K2474" s="157"/>
      <c r="L2474" s="157"/>
      <c r="M2474" s="157"/>
      <c r="N2474" s="157"/>
      <c r="O2474" s="157"/>
      <c r="P2474" s="157"/>
      <c r="Q2474" s="157"/>
      <c r="R2474" s="157"/>
      <c r="S2474" s="157"/>
      <c r="T2474" s="157"/>
      <c r="U2474" s="157"/>
      <c r="V2474" s="157"/>
      <c r="W2474" s="157"/>
      <c r="X2474" s="157"/>
      <c r="Y2474" s="147"/>
      <c r="Z2474" s="147"/>
      <c r="AA2474" s="147"/>
      <c r="AB2474" s="147"/>
      <c r="AC2474" s="147"/>
      <c r="AD2474" s="147"/>
      <c r="AE2474" s="147"/>
      <c r="AF2474" s="147"/>
      <c r="AG2474" s="147" t="s">
        <v>199</v>
      </c>
      <c r="AH2474" s="147">
        <v>0</v>
      </c>
      <c r="AI2474" s="147"/>
      <c r="AJ2474" s="147"/>
      <c r="AK2474" s="147"/>
      <c r="AL2474" s="147"/>
      <c r="AM2474" s="147"/>
      <c r="AN2474" s="147"/>
      <c r="AO2474" s="147"/>
      <c r="AP2474" s="147"/>
      <c r="AQ2474" s="147"/>
      <c r="AR2474" s="147"/>
      <c r="AS2474" s="147"/>
      <c r="AT2474" s="147"/>
      <c r="AU2474" s="147"/>
      <c r="AV2474" s="147"/>
      <c r="AW2474" s="147"/>
      <c r="AX2474" s="147"/>
      <c r="AY2474" s="147"/>
      <c r="AZ2474" s="147"/>
      <c r="BA2474" s="147"/>
      <c r="BB2474" s="147"/>
      <c r="BC2474" s="147"/>
      <c r="BD2474" s="147"/>
      <c r="BE2474" s="147"/>
      <c r="BF2474" s="147"/>
      <c r="BG2474" s="147"/>
      <c r="BH2474" s="147"/>
    </row>
    <row r="2475" spans="1:60" ht="20.399999999999999" outlineLevel="1" x14ac:dyDescent="0.25">
      <c r="A2475" s="154"/>
      <c r="B2475" s="155"/>
      <c r="C2475" s="190" t="s">
        <v>1922</v>
      </c>
      <c r="D2475" s="159"/>
      <c r="E2475" s="160">
        <v>10.26</v>
      </c>
      <c r="F2475" s="157"/>
      <c r="G2475" s="157"/>
      <c r="H2475" s="157"/>
      <c r="I2475" s="157"/>
      <c r="J2475" s="157"/>
      <c r="K2475" s="157"/>
      <c r="L2475" s="157"/>
      <c r="M2475" s="157"/>
      <c r="N2475" s="157"/>
      <c r="O2475" s="157"/>
      <c r="P2475" s="157"/>
      <c r="Q2475" s="157"/>
      <c r="R2475" s="157"/>
      <c r="S2475" s="157"/>
      <c r="T2475" s="157"/>
      <c r="U2475" s="157"/>
      <c r="V2475" s="157"/>
      <c r="W2475" s="157"/>
      <c r="X2475" s="157"/>
      <c r="Y2475" s="147"/>
      <c r="Z2475" s="147"/>
      <c r="AA2475" s="147"/>
      <c r="AB2475" s="147"/>
      <c r="AC2475" s="147"/>
      <c r="AD2475" s="147"/>
      <c r="AE2475" s="147"/>
      <c r="AF2475" s="147"/>
      <c r="AG2475" s="147" t="s">
        <v>199</v>
      </c>
      <c r="AH2475" s="147">
        <v>0</v>
      </c>
      <c r="AI2475" s="147"/>
      <c r="AJ2475" s="147"/>
      <c r="AK2475" s="147"/>
      <c r="AL2475" s="147"/>
      <c r="AM2475" s="147"/>
      <c r="AN2475" s="147"/>
      <c r="AO2475" s="147"/>
      <c r="AP2475" s="147"/>
      <c r="AQ2475" s="147"/>
      <c r="AR2475" s="147"/>
      <c r="AS2475" s="147"/>
      <c r="AT2475" s="147"/>
      <c r="AU2475" s="147"/>
      <c r="AV2475" s="147"/>
      <c r="AW2475" s="147"/>
      <c r="AX2475" s="147"/>
      <c r="AY2475" s="147"/>
      <c r="AZ2475" s="147"/>
      <c r="BA2475" s="147"/>
      <c r="BB2475" s="147"/>
      <c r="BC2475" s="147"/>
      <c r="BD2475" s="147"/>
      <c r="BE2475" s="147"/>
      <c r="BF2475" s="147"/>
      <c r="BG2475" s="147"/>
      <c r="BH2475" s="147"/>
    </row>
    <row r="2476" spans="1:60" ht="20.399999999999999" outlineLevel="1" x14ac:dyDescent="0.25">
      <c r="A2476" s="154"/>
      <c r="B2476" s="155"/>
      <c r="C2476" s="190" t="s">
        <v>465</v>
      </c>
      <c r="D2476" s="159"/>
      <c r="E2476" s="160">
        <v>35.6</v>
      </c>
      <c r="F2476" s="157"/>
      <c r="G2476" s="157"/>
      <c r="H2476" s="157"/>
      <c r="I2476" s="157"/>
      <c r="J2476" s="157"/>
      <c r="K2476" s="157"/>
      <c r="L2476" s="157"/>
      <c r="M2476" s="157"/>
      <c r="N2476" s="157"/>
      <c r="O2476" s="157"/>
      <c r="P2476" s="157"/>
      <c r="Q2476" s="157"/>
      <c r="R2476" s="157"/>
      <c r="S2476" s="157"/>
      <c r="T2476" s="157"/>
      <c r="U2476" s="157"/>
      <c r="V2476" s="157"/>
      <c r="W2476" s="157"/>
      <c r="X2476" s="157"/>
      <c r="Y2476" s="147"/>
      <c r="Z2476" s="147"/>
      <c r="AA2476" s="147"/>
      <c r="AB2476" s="147"/>
      <c r="AC2476" s="147"/>
      <c r="AD2476" s="147"/>
      <c r="AE2476" s="147"/>
      <c r="AF2476" s="147"/>
      <c r="AG2476" s="147" t="s">
        <v>199</v>
      </c>
      <c r="AH2476" s="147">
        <v>0</v>
      </c>
      <c r="AI2476" s="147"/>
      <c r="AJ2476" s="147"/>
      <c r="AK2476" s="147"/>
      <c r="AL2476" s="147"/>
      <c r="AM2476" s="147"/>
      <c r="AN2476" s="147"/>
      <c r="AO2476" s="147"/>
      <c r="AP2476" s="147"/>
      <c r="AQ2476" s="147"/>
      <c r="AR2476" s="147"/>
      <c r="AS2476" s="147"/>
      <c r="AT2476" s="147"/>
      <c r="AU2476" s="147"/>
      <c r="AV2476" s="147"/>
      <c r="AW2476" s="147"/>
      <c r="AX2476" s="147"/>
      <c r="AY2476" s="147"/>
      <c r="AZ2476" s="147"/>
      <c r="BA2476" s="147"/>
      <c r="BB2476" s="147"/>
      <c r="BC2476" s="147"/>
      <c r="BD2476" s="147"/>
      <c r="BE2476" s="147"/>
      <c r="BF2476" s="147"/>
      <c r="BG2476" s="147"/>
      <c r="BH2476" s="147"/>
    </row>
    <row r="2477" spans="1:60" outlineLevel="1" x14ac:dyDescent="0.25">
      <c r="A2477" s="154"/>
      <c r="B2477" s="155"/>
      <c r="C2477" s="190" t="s">
        <v>466</v>
      </c>
      <c r="D2477" s="159"/>
      <c r="E2477" s="160">
        <v>11.4</v>
      </c>
      <c r="F2477" s="157"/>
      <c r="G2477" s="157"/>
      <c r="H2477" s="157"/>
      <c r="I2477" s="157"/>
      <c r="J2477" s="157"/>
      <c r="K2477" s="157"/>
      <c r="L2477" s="157"/>
      <c r="M2477" s="157"/>
      <c r="N2477" s="157"/>
      <c r="O2477" s="157"/>
      <c r="P2477" s="157"/>
      <c r="Q2477" s="157"/>
      <c r="R2477" s="157"/>
      <c r="S2477" s="157"/>
      <c r="T2477" s="157"/>
      <c r="U2477" s="157"/>
      <c r="V2477" s="157"/>
      <c r="W2477" s="157"/>
      <c r="X2477" s="157"/>
      <c r="Y2477" s="147"/>
      <c r="Z2477" s="147"/>
      <c r="AA2477" s="147"/>
      <c r="AB2477" s="147"/>
      <c r="AC2477" s="147"/>
      <c r="AD2477" s="147"/>
      <c r="AE2477" s="147"/>
      <c r="AF2477" s="147"/>
      <c r="AG2477" s="147" t="s">
        <v>199</v>
      </c>
      <c r="AH2477" s="147">
        <v>0</v>
      </c>
      <c r="AI2477" s="147"/>
      <c r="AJ2477" s="147"/>
      <c r="AK2477" s="147"/>
      <c r="AL2477" s="147"/>
      <c r="AM2477" s="147"/>
      <c r="AN2477" s="147"/>
      <c r="AO2477" s="147"/>
      <c r="AP2477" s="147"/>
      <c r="AQ2477" s="147"/>
      <c r="AR2477" s="147"/>
      <c r="AS2477" s="147"/>
      <c r="AT2477" s="147"/>
      <c r="AU2477" s="147"/>
      <c r="AV2477" s="147"/>
      <c r="AW2477" s="147"/>
      <c r="AX2477" s="147"/>
      <c r="AY2477" s="147"/>
      <c r="AZ2477" s="147"/>
      <c r="BA2477" s="147"/>
      <c r="BB2477" s="147"/>
      <c r="BC2477" s="147"/>
      <c r="BD2477" s="147"/>
      <c r="BE2477" s="147"/>
      <c r="BF2477" s="147"/>
      <c r="BG2477" s="147"/>
      <c r="BH2477" s="147"/>
    </row>
    <row r="2478" spans="1:60" outlineLevel="1" x14ac:dyDescent="0.25">
      <c r="A2478" s="154"/>
      <c r="B2478" s="155"/>
      <c r="C2478" s="190" t="s">
        <v>1923</v>
      </c>
      <c r="D2478" s="159"/>
      <c r="E2478" s="160">
        <v>60</v>
      </c>
      <c r="F2478" s="157"/>
      <c r="G2478" s="157"/>
      <c r="H2478" s="157"/>
      <c r="I2478" s="157"/>
      <c r="J2478" s="157"/>
      <c r="K2478" s="157"/>
      <c r="L2478" s="157"/>
      <c r="M2478" s="157"/>
      <c r="N2478" s="157"/>
      <c r="O2478" s="157"/>
      <c r="P2478" s="157"/>
      <c r="Q2478" s="157"/>
      <c r="R2478" s="157"/>
      <c r="S2478" s="157"/>
      <c r="T2478" s="157"/>
      <c r="U2478" s="157"/>
      <c r="V2478" s="157"/>
      <c r="W2478" s="157"/>
      <c r="X2478" s="157"/>
      <c r="Y2478" s="147"/>
      <c r="Z2478" s="147"/>
      <c r="AA2478" s="147"/>
      <c r="AB2478" s="147"/>
      <c r="AC2478" s="147"/>
      <c r="AD2478" s="147"/>
      <c r="AE2478" s="147"/>
      <c r="AF2478" s="147"/>
      <c r="AG2478" s="147" t="s">
        <v>199</v>
      </c>
      <c r="AH2478" s="147">
        <v>0</v>
      </c>
      <c r="AI2478" s="147"/>
      <c r="AJ2478" s="147"/>
      <c r="AK2478" s="147"/>
      <c r="AL2478" s="147"/>
      <c r="AM2478" s="147"/>
      <c r="AN2478" s="147"/>
      <c r="AO2478" s="147"/>
      <c r="AP2478" s="147"/>
      <c r="AQ2478" s="147"/>
      <c r="AR2478" s="147"/>
      <c r="AS2478" s="147"/>
      <c r="AT2478" s="147"/>
      <c r="AU2478" s="147"/>
      <c r="AV2478" s="147"/>
      <c r="AW2478" s="147"/>
      <c r="AX2478" s="147"/>
      <c r="AY2478" s="147"/>
      <c r="AZ2478" s="147"/>
      <c r="BA2478" s="147"/>
      <c r="BB2478" s="147"/>
      <c r="BC2478" s="147"/>
      <c r="BD2478" s="147"/>
      <c r="BE2478" s="147"/>
      <c r="BF2478" s="147"/>
      <c r="BG2478" s="147"/>
      <c r="BH2478" s="147"/>
    </row>
    <row r="2479" spans="1:60" outlineLevel="1" x14ac:dyDescent="0.25">
      <c r="A2479" s="154"/>
      <c r="B2479" s="155"/>
      <c r="C2479" s="191" t="s">
        <v>284</v>
      </c>
      <c r="D2479" s="161"/>
      <c r="E2479" s="162"/>
      <c r="F2479" s="157"/>
      <c r="G2479" s="157"/>
      <c r="H2479" s="157"/>
      <c r="I2479" s="157"/>
      <c r="J2479" s="157"/>
      <c r="K2479" s="157"/>
      <c r="L2479" s="157"/>
      <c r="M2479" s="157"/>
      <c r="N2479" s="157"/>
      <c r="O2479" s="157"/>
      <c r="P2479" s="157"/>
      <c r="Q2479" s="157"/>
      <c r="R2479" s="157"/>
      <c r="S2479" s="157"/>
      <c r="T2479" s="157"/>
      <c r="U2479" s="157"/>
      <c r="V2479" s="157"/>
      <c r="W2479" s="157"/>
      <c r="X2479" s="157"/>
      <c r="Y2479" s="147"/>
      <c r="Z2479" s="147"/>
      <c r="AA2479" s="147"/>
      <c r="AB2479" s="147"/>
      <c r="AC2479" s="147"/>
      <c r="AD2479" s="147"/>
      <c r="AE2479" s="147"/>
      <c r="AF2479" s="147"/>
      <c r="AG2479" s="147" t="s">
        <v>199</v>
      </c>
      <c r="AH2479" s="147"/>
      <c r="AI2479" s="147"/>
      <c r="AJ2479" s="147"/>
      <c r="AK2479" s="147"/>
      <c r="AL2479" s="147"/>
      <c r="AM2479" s="147"/>
      <c r="AN2479" s="147"/>
      <c r="AO2479" s="147"/>
      <c r="AP2479" s="147"/>
      <c r="AQ2479" s="147"/>
      <c r="AR2479" s="147"/>
      <c r="AS2479" s="147"/>
      <c r="AT2479" s="147"/>
      <c r="AU2479" s="147"/>
      <c r="AV2479" s="147"/>
      <c r="AW2479" s="147"/>
      <c r="AX2479" s="147"/>
      <c r="AY2479" s="147"/>
      <c r="AZ2479" s="147"/>
      <c r="BA2479" s="147"/>
      <c r="BB2479" s="147"/>
      <c r="BC2479" s="147"/>
      <c r="BD2479" s="147"/>
      <c r="BE2479" s="147"/>
      <c r="BF2479" s="147"/>
      <c r="BG2479" s="147"/>
      <c r="BH2479" s="147"/>
    </row>
    <row r="2480" spans="1:60" ht="20.399999999999999" outlineLevel="1" x14ac:dyDescent="0.25">
      <c r="A2480" s="154"/>
      <c r="B2480" s="155"/>
      <c r="C2480" s="192" t="s">
        <v>468</v>
      </c>
      <c r="D2480" s="161"/>
      <c r="E2480" s="162">
        <v>5.54</v>
      </c>
      <c r="F2480" s="157"/>
      <c r="G2480" s="157"/>
      <c r="H2480" s="157"/>
      <c r="I2480" s="157"/>
      <c r="J2480" s="157"/>
      <c r="K2480" s="157"/>
      <c r="L2480" s="157"/>
      <c r="M2480" s="157"/>
      <c r="N2480" s="157"/>
      <c r="O2480" s="157"/>
      <c r="P2480" s="157"/>
      <c r="Q2480" s="157"/>
      <c r="R2480" s="157"/>
      <c r="S2480" s="157"/>
      <c r="T2480" s="157"/>
      <c r="U2480" s="157"/>
      <c r="V2480" s="157"/>
      <c r="W2480" s="157"/>
      <c r="X2480" s="157"/>
      <c r="Y2480" s="147"/>
      <c r="Z2480" s="147"/>
      <c r="AA2480" s="147"/>
      <c r="AB2480" s="147"/>
      <c r="AC2480" s="147"/>
      <c r="AD2480" s="147"/>
      <c r="AE2480" s="147"/>
      <c r="AF2480" s="147"/>
      <c r="AG2480" s="147" t="s">
        <v>199</v>
      </c>
      <c r="AH2480" s="147">
        <v>2</v>
      </c>
      <c r="AI2480" s="147"/>
      <c r="AJ2480" s="147"/>
      <c r="AK2480" s="147"/>
      <c r="AL2480" s="147"/>
      <c r="AM2480" s="147"/>
      <c r="AN2480" s="147"/>
      <c r="AO2480" s="147"/>
      <c r="AP2480" s="147"/>
      <c r="AQ2480" s="147"/>
      <c r="AR2480" s="147"/>
      <c r="AS2480" s="147"/>
      <c r="AT2480" s="147"/>
      <c r="AU2480" s="147"/>
      <c r="AV2480" s="147"/>
      <c r="AW2480" s="147"/>
      <c r="AX2480" s="147"/>
      <c r="AY2480" s="147"/>
      <c r="AZ2480" s="147"/>
      <c r="BA2480" s="147"/>
      <c r="BB2480" s="147"/>
      <c r="BC2480" s="147"/>
      <c r="BD2480" s="147"/>
      <c r="BE2480" s="147"/>
      <c r="BF2480" s="147"/>
      <c r="BG2480" s="147"/>
      <c r="BH2480" s="147"/>
    </row>
    <row r="2481" spans="1:60" ht="30.6" outlineLevel="1" x14ac:dyDescent="0.25">
      <c r="A2481" s="154"/>
      <c r="B2481" s="155"/>
      <c r="C2481" s="192" t="s">
        <v>469</v>
      </c>
      <c r="D2481" s="161"/>
      <c r="E2481" s="162">
        <v>9.6</v>
      </c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7"/>
      <c r="T2481" s="157"/>
      <c r="U2481" s="157"/>
      <c r="V2481" s="157"/>
      <c r="W2481" s="157"/>
      <c r="X2481" s="157"/>
      <c r="Y2481" s="147"/>
      <c r="Z2481" s="147"/>
      <c r="AA2481" s="147"/>
      <c r="AB2481" s="147"/>
      <c r="AC2481" s="147"/>
      <c r="AD2481" s="147"/>
      <c r="AE2481" s="147"/>
      <c r="AF2481" s="147"/>
      <c r="AG2481" s="147" t="s">
        <v>199</v>
      </c>
      <c r="AH2481" s="147">
        <v>2</v>
      </c>
      <c r="AI2481" s="147"/>
      <c r="AJ2481" s="147"/>
      <c r="AK2481" s="147"/>
      <c r="AL2481" s="147"/>
      <c r="AM2481" s="147"/>
      <c r="AN2481" s="147"/>
      <c r="AO2481" s="147"/>
      <c r="AP2481" s="147"/>
      <c r="AQ2481" s="147"/>
      <c r="AR2481" s="147"/>
      <c r="AS2481" s="147"/>
      <c r="AT2481" s="147"/>
      <c r="AU2481" s="147"/>
      <c r="AV2481" s="147"/>
      <c r="AW2481" s="147"/>
      <c r="AX2481" s="147"/>
      <c r="AY2481" s="147"/>
      <c r="AZ2481" s="147"/>
      <c r="BA2481" s="147"/>
      <c r="BB2481" s="147"/>
      <c r="BC2481" s="147"/>
      <c r="BD2481" s="147"/>
      <c r="BE2481" s="147"/>
      <c r="BF2481" s="147"/>
      <c r="BG2481" s="147"/>
      <c r="BH2481" s="147"/>
    </row>
    <row r="2482" spans="1:60" ht="30.6" outlineLevel="1" x14ac:dyDescent="0.25">
      <c r="A2482" s="154"/>
      <c r="B2482" s="155"/>
      <c r="C2482" s="192" t="s">
        <v>470</v>
      </c>
      <c r="D2482" s="161"/>
      <c r="E2482" s="162">
        <v>21.02</v>
      </c>
      <c r="F2482" s="157"/>
      <c r="G2482" s="157"/>
      <c r="H2482" s="157"/>
      <c r="I2482" s="157"/>
      <c r="J2482" s="157"/>
      <c r="K2482" s="157"/>
      <c r="L2482" s="157"/>
      <c r="M2482" s="157"/>
      <c r="N2482" s="157"/>
      <c r="O2482" s="157"/>
      <c r="P2482" s="157"/>
      <c r="Q2482" s="157"/>
      <c r="R2482" s="157"/>
      <c r="S2482" s="157"/>
      <c r="T2482" s="157"/>
      <c r="U2482" s="157"/>
      <c r="V2482" s="157"/>
      <c r="W2482" s="157"/>
      <c r="X2482" s="157"/>
      <c r="Y2482" s="147"/>
      <c r="Z2482" s="147"/>
      <c r="AA2482" s="147"/>
      <c r="AB2482" s="147"/>
      <c r="AC2482" s="147"/>
      <c r="AD2482" s="147"/>
      <c r="AE2482" s="147"/>
      <c r="AF2482" s="147"/>
      <c r="AG2482" s="147" t="s">
        <v>199</v>
      </c>
      <c r="AH2482" s="147">
        <v>2</v>
      </c>
      <c r="AI2482" s="147"/>
      <c r="AJ2482" s="147"/>
      <c r="AK2482" s="147"/>
      <c r="AL2482" s="147"/>
      <c r="AM2482" s="147"/>
      <c r="AN2482" s="147"/>
      <c r="AO2482" s="147"/>
      <c r="AP2482" s="147"/>
      <c r="AQ2482" s="147"/>
      <c r="AR2482" s="147"/>
      <c r="AS2482" s="147"/>
      <c r="AT2482" s="147"/>
      <c r="AU2482" s="147"/>
      <c r="AV2482" s="147"/>
      <c r="AW2482" s="147"/>
      <c r="AX2482" s="147"/>
      <c r="AY2482" s="147"/>
      <c r="AZ2482" s="147"/>
      <c r="BA2482" s="147"/>
      <c r="BB2482" s="147"/>
      <c r="BC2482" s="147"/>
      <c r="BD2482" s="147"/>
      <c r="BE2482" s="147"/>
      <c r="BF2482" s="147"/>
      <c r="BG2482" s="147"/>
      <c r="BH2482" s="147"/>
    </row>
    <row r="2483" spans="1:60" ht="20.399999999999999" outlineLevel="1" x14ac:dyDescent="0.25">
      <c r="A2483" s="154"/>
      <c r="B2483" s="155"/>
      <c r="C2483" s="192" t="s">
        <v>471</v>
      </c>
      <c r="D2483" s="161"/>
      <c r="E2483" s="162">
        <v>18.82</v>
      </c>
      <c r="F2483" s="157"/>
      <c r="G2483" s="157"/>
      <c r="H2483" s="157"/>
      <c r="I2483" s="157"/>
      <c r="J2483" s="157"/>
      <c r="K2483" s="157"/>
      <c r="L2483" s="157"/>
      <c r="M2483" s="157"/>
      <c r="N2483" s="157"/>
      <c r="O2483" s="157"/>
      <c r="P2483" s="157"/>
      <c r="Q2483" s="157"/>
      <c r="R2483" s="157"/>
      <c r="S2483" s="157"/>
      <c r="T2483" s="157"/>
      <c r="U2483" s="157"/>
      <c r="V2483" s="157"/>
      <c r="W2483" s="157"/>
      <c r="X2483" s="157"/>
      <c r="Y2483" s="147"/>
      <c r="Z2483" s="147"/>
      <c r="AA2483" s="147"/>
      <c r="AB2483" s="147"/>
      <c r="AC2483" s="147"/>
      <c r="AD2483" s="147"/>
      <c r="AE2483" s="147"/>
      <c r="AF2483" s="147"/>
      <c r="AG2483" s="147" t="s">
        <v>199</v>
      </c>
      <c r="AH2483" s="147">
        <v>2</v>
      </c>
      <c r="AI2483" s="147"/>
      <c r="AJ2483" s="147"/>
      <c r="AK2483" s="147"/>
      <c r="AL2483" s="147"/>
      <c r="AM2483" s="147"/>
      <c r="AN2483" s="147"/>
      <c r="AO2483" s="147"/>
      <c r="AP2483" s="147"/>
      <c r="AQ2483" s="147"/>
      <c r="AR2483" s="147"/>
      <c r="AS2483" s="147"/>
      <c r="AT2483" s="147"/>
      <c r="AU2483" s="147"/>
      <c r="AV2483" s="147"/>
      <c r="AW2483" s="147"/>
      <c r="AX2483" s="147"/>
      <c r="AY2483" s="147"/>
      <c r="AZ2483" s="147"/>
      <c r="BA2483" s="147"/>
      <c r="BB2483" s="147"/>
      <c r="BC2483" s="147"/>
      <c r="BD2483" s="147"/>
      <c r="BE2483" s="147"/>
      <c r="BF2483" s="147"/>
      <c r="BG2483" s="147"/>
      <c r="BH2483" s="147"/>
    </row>
    <row r="2484" spans="1:60" outlineLevel="1" x14ac:dyDescent="0.25">
      <c r="A2484" s="154"/>
      <c r="B2484" s="155"/>
      <c r="C2484" s="193" t="s">
        <v>293</v>
      </c>
      <c r="D2484" s="163"/>
      <c r="E2484" s="164">
        <v>54.98</v>
      </c>
      <c r="F2484" s="157"/>
      <c r="G2484" s="157"/>
      <c r="H2484" s="157"/>
      <c r="I2484" s="157"/>
      <c r="J2484" s="157"/>
      <c r="K2484" s="157"/>
      <c r="L2484" s="157"/>
      <c r="M2484" s="157"/>
      <c r="N2484" s="157"/>
      <c r="O2484" s="157"/>
      <c r="P2484" s="157"/>
      <c r="Q2484" s="157"/>
      <c r="R2484" s="157"/>
      <c r="S2484" s="157"/>
      <c r="T2484" s="157"/>
      <c r="U2484" s="157"/>
      <c r="V2484" s="157"/>
      <c r="W2484" s="157"/>
      <c r="X2484" s="157"/>
      <c r="Y2484" s="147"/>
      <c r="Z2484" s="147"/>
      <c r="AA2484" s="147"/>
      <c r="AB2484" s="147"/>
      <c r="AC2484" s="147"/>
      <c r="AD2484" s="147"/>
      <c r="AE2484" s="147"/>
      <c r="AF2484" s="147"/>
      <c r="AG2484" s="147" t="s">
        <v>199</v>
      </c>
      <c r="AH2484" s="147">
        <v>3</v>
      </c>
      <c r="AI2484" s="147"/>
      <c r="AJ2484" s="147"/>
      <c r="AK2484" s="147"/>
      <c r="AL2484" s="147"/>
      <c r="AM2484" s="147"/>
      <c r="AN2484" s="147"/>
      <c r="AO2484" s="147"/>
      <c r="AP2484" s="147"/>
      <c r="AQ2484" s="147"/>
      <c r="AR2484" s="147"/>
      <c r="AS2484" s="147"/>
      <c r="AT2484" s="147"/>
      <c r="AU2484" s="147"/>
      <c r="AV2484" s="147"/>
      <c r="AW2484" s="147"/>
      <c r="AX2484" s="147"/>
      <c r="AY2484" s="147"/>
      <c r="AZ2484" s="147"/>
      <c r="BA2484" s="147"/>
      <c r="BB2484" s="147"/>
      <c r="BC2484" s="147"/>
      <c r="BD2484" s="147"/>
      <c r="BE2484" s="147"/>
      <c r="BF2484" s="147"/>
      <c r="BG2484" s="147"/>
      <c r="BH2484" s="147"/>
    </row>
    <row r="2485" spans="1:60" outlineLevel="1" x14ac:dyDescent="0.25">
      <c r="A2485" s="154"/>
      <c r="B2485" s="155"/>
      <c r="C2485" s="191" t="s">
        <v>294</v>
      </c>
      <c r="D2485" s="161"/>
      <c r="E2485" s="162"/>
      <c r="F2485" s="157"/>
      <c r="G2485" s="157"/>
      <c r="H2485" s="157"/>
      <c r="I2485" s="157"/>
      <c r="J2485" s="157"/>
      <c r="K2485" s="157"/>
      <c r="L2485" s="157"/>
      <c r="M2485" s="157"/>
      <c r="N2485" s="157"/>
      <c r="O2485" s="157"/>
      <c r="P2485" s="157"/>
      <c r="Q2485" s="157"/>
      <c r="R2485" s="157"/>
      <c r="S2485" s="157"/>
      <c r="T2485" s="157"/>
      <c r="U2485" s="157"/>
      <c r="V2485" s="157"/>
      <c r="W2485" s="157"/>
      <c r="X2485" s="157"/>
      <c r="Y2485" s="147"/>
      <c r="Z2485" s="147"/>
      <c r="AA2485" s="147"/>
      <c r="AB2485" s="147"/>
      <c r="AC2485" s="147"/>
      <c r="AD2485" s="147"/>
      <c r="AE2485" s="147"/>
      <c r="AF2485" s="147"/>
      <c r="AG2485" s="147" t="s">
        <v>199</v>
      </c>
      <c r="AH2485" s="147"/>
      <c r="AI2485" s="147"/>
      <c r="AJ2485" s="147"/>
      <c r="AK2485" s="147"/>
      <c r="AL2485" s="147"/>
      <c r="AM2485" s="147"/>
      <c r="AN2485" s="147"/>
      <c r="AO2485" s="147"/>
      <c r="AP2485" s="147"/>
      <c r="AQ2485" s="147"/>
      <c r="AR2485" s="147"/>
      <c r="AS2485" s="147"/>
      <c r="AT2485" s="147"/>
      <c r="AU2485" s="147"/>
      <c r="AV2485" s="147"/>
      <c r="AW2485" s="147"/>
      <c r="AX2485" s="147"/>
      <c r="AY2485" s="147"/>
      <c r="AZ2485" s="147"/>
      <c r="BA2485" s="147"/>
      <c r="BB2485" s="147"/>
      <c r="BC2485" s="147"/>
      <c r="BD2485" s="147"/>
      <c r="BE2485" s="147"/>
      <c r="BF2485" s="147"/>
      <c r="BG2485" s="147"/>
      <c r="BH2485" s="147"/>
    </row>
    <row r="2486" spans="1:60" outlineLevel="1" x14ac:dyDescent="0.25">
      <c r="A2486" s="154"/>
      <c r="B2486" s="155"/>
      <c r="C2486" s="190" t="s">
        <v>472</v>
      </c>
      <c r="D2486" s="159"/>
      <c r="E2486" s="160">
        <v>54.98</v>
      </c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157"/>
      <c r="U2486" s="157"/>
      <c r="V2486" s="157"/>
      <c r="W2486" s="157"/>
      <c r="X2486" s="157"/>
      <c r="Y2486" s="147"/>
      <c r="Z2486" s="147"/>
      <c r="AA2486" s="147"/>
      <c r="AB2486" s="147"/>
      <c r="AC2486" s="147"/>
      <c r="AD2486" s="147"/>
      <c r="AE2486" s="147"/>
      <c r="AF2486" s="147"/>
      <c r="AG2486" s="147" t="s">
        <v>199</v>
      </c>
      <c r="AH2486" s="147">
        <v>0</v>
      </c>
      <c r="AI2486" s="147"/>
      <c r="AJ2486" s="147"/>
      <c r="AK2486" s="147"/>
      <c r="AL2486" s="147"/>
      <c r="AM2486" s="147"/>
      <c r="AN2486" s="147"/>
      <c r="AO2486" s="147"/>
      <c r="AP2486" s="147"/>
      <c r="AQ2486" s="147"/>
      <c r="AR2486" s="147"/>
      <c r="AS2486" s="147"/>
      <c r="AT2486" s="147"/>
      <c r="AU2486" s="147"/>
      <c r="AV2486" s="147"/>
      <c r="AW2486" s="147"/>
      <c r="AX2486" s="147"/>
      <c r="AY2486" s="147"/>
      <c r="AZ2486" s="147"/>
      <c r="BA2486" s="147"/>
      <c r="BB2486" s="147"/>
      <c r="BC2486" s="147"/>
      <c r="BD2486" s="147"/>
      <c r="BE2486" s="147"/>
      <c r="BF2486" s="147"/>
      <c r="BG2486" s="147"/>
      <c r="BH2486" s="147"/>
    </row>
    <row r="2487" spans="1:60" outlineLevel="1" x14ac:dyDescent="0.25">
      <c r="A2487" s="154"/>
      <c r="B2487" s="155"/>
      <c r="C2487" s="191" t="s">
        <v>284</v>
      </c>
      <c r="D2487" s="161"/>
      <c r="E2487" s="162"/>
      <c r="F2487" s="157"/>
      <c r="G2487" s="157"/>
      <c r="H2487" s="157"/>
      <c r="I2487" s="157"/>
      <c r="J2487" s="157"/>
      <c r="K2487" s="157"/>
      <c r="L2487" s="157"/>
      <c r="M2487" s="157"/>
      <c r="N2487" s="157"/>
      <c r="O2487" s="157"/>
      <c r="P2487" s="157"/>
      <c r="Q2487" s="157"/>
      <c r="R2487" s="157"/>
      <c r="S2487" s="157"/>
      <c r="T2487" s="157"/>
      <c r="U2487" s="157"/>
      <c r="V2487" s="157"/>
      <c r="W2487" s="157"/>
      <c r="X2487" s="157"/>
      <c r="Y2487" s="147"/>
      <c r="Z2487" s="147"/>
      <c r="AA2487" s="147"/>
      <c r="AB2487" s="147"/>
      <c r="AC2487" s="147"/>
      <c r="AD2487" s="147"/>
      <c r="AE2487" s="147"/>
      <c r="AF2487" s="147"/>
      <c r="AG2487" s="147" t="s">
        <v>199</v>
      </c>
      <c r="AH2487" s="147"/>
      <c r="AI2487" s="147"/>
      <c r="AJ2487" s="147"/>
      <c r="AK2487" s="147"/>
      <c r="AL2487" s="147"/>
      <c r="AM2487" s="147"/>
      <c r="AN2487" s="147"/>
      <c r="AO2487" s="147"/>
      <c r="AP2487" s="147"/>
      <c r="AQ2487" s="147"/>
      <c r="AR2487" s="147"/>
      <c r="AS2487" s="147"/>
      <c r="AT2487" s="147"/>
      <c r="AU2487" s="147"/>
      <c r="AV2487" s="147"/>
      <c r="AW2487" s="147"/>
      <c r="AX2487" s="147"/>
      <c r="AY2487" s="147"/>
      <c r="AZ2487" s="147"/>
      <c r="BA2487" s="147"/>
      <c r="BB2487" s="147"/>
      <c r="BC2487" s="147"/>
      <c r="BD2487" s="147"/>
      <c r="BE2487" s="147"/>
      <c r="BF2487" s="147"/>
      <c r="BG2487" s="147"/>
      <c r="BH2487" s="147"/>
    </row>
    <row r="2488" spans="1:60" ht="20.399999999999999" outlineLevel="1" x14ac:dyDescent="0.25">
      <c r="A2488" s="154"/>
      <c r="B2488" s="155"/>
      <c r="C2488" s="192" t="s">
        <v>473</v>
      </c>
      <c r="D2488" s="161"/>
      <c r="E2488" s="162">
        <v>7</v>
      </c>
      <c r="F2488" s="157"/>
      <c r="G2488" s="157"/>
      <c r="H2488" s="157"/>
      <c r="I2488" s="157"/>
      <c r="J2488" s="157"/>
      <c r="K2488" s="157"/>
      <c r="L2488" s="157"/>
      <c r="M2488" s="157"/>
      <c r="N2488" s="157"/>
      <c r="O2488" s="157"/>
      <c r="P2488" s="157"/>
      <c r="Q2488" s="157"/>
      <c r="R2488" s="157"/>
      <c r="S2488" s="157"/>
      <c r="T2488" s="157"/>
      <c r="U2488" s="157"/>
      <c r="V2488" s="157"/>
      <c r="W2488" s="157"/>
      <c r="X2488" s="157"/>
      <c r="Y2488" s="147"/>
      <c r="Z2488" s="147"/>
      <c r="AA2488" s="147"/>
      <c r="AB2488" s="147"/>
      <c r="AC2488" s="147"/>
      <c r="AD2488" s="147"/>
      <c r="AE2488" s="147"/>
      <c r="AF2488" s="147"/>
      <c r="AG2488" s="147" t="s">
        <v>199</v>
      </c>
      <c r="AH2488" s="147">
        <v>2</v>
      </c>
      <c r="AI2488" s="147"/>
      <c r="AJ2488" s="147"/>
      <c r="AK2488" s="147"/>
      <c r="AL2488" s="147"/>
      <c r="AM2488" s="147"/>
      <c r="AN2488" s="147"/>
      <c r="AO2488" s="147"/>
      <c r="AP2488" s="147"/>
      <c r="AQ2488" s="147"/>
      <c r="AR2488" s="147"/>
      <c r="AS2488" s="147"/>
      <c r="AT2488" s="147"/>
      <c r="AU2488" s="147"/>
      <c r="AV2488" s="147"/>
      <c r="AW2488" s="147"/>
      <c r="AX2488" s="147"/>
      <c r="AY2488" s="147"/>
      <c r="AZ2488" s="147"/>
      <c r="BA2488" s="147"/>
      <c r="BB2488" s="147"/>
      <c r="BC2488" s="147"/>
      <c r="BD2488" s="147"/>
      <c r="BE2488" s="147"/>
      <c r="BF2488" s="147"/>
      <c r="BG2488" s="147"/>
      <c r="BH2488" s="147"/>
    </row>
    <row r="2489" spans="1:60" ht="20.399999999999999" outlineLevel="1" x14ac:dyDescent="0.25">
      <c r="A2489" s="154"/>
      <c r="B2489" s="155"/>
      <c r="C2489" s="192" t="s">
        <v>474</v>
      </c>
      <c r="D2489" s="161"/>
      <c r="E2489" s="162">
        <v>12.4</v>
      </c>
      <c r="F2489" s="157"/>
      <c r="G2489" s="157"/>
      <c r="H2489" s="157"/>
      <c r="I2489" s="157"/>
      <c r="J2489" s="157"/>
      <c r="K2489" s="157"/>
      <c r="L2489" s="157"/>
      <c r="M2489" s="157"/>
      <c r="N2489" s="157"/>
      <c r="O2489" s="157"/>
      <c r="P2489" s="157"/>
      <c r="Q2489" s="157"/>
      <c r="R2489" s="157"/>
      <c r="S2489" s="157"/>
      <c r="T2489" s="157"/>
      <c r="U2489" s="157"/>
      <c r="V2489" s="157"/>
      <c r="W2489" s="157"/>
      <c r="X2489" s="157"/>
      <c r="Y2489" s="147"/>
      <c r="Z2489" s="147"/>
      <c r="AA2489" s="147"/>
      <c r="AB2489" s="147"/>
      <c r="AC2489" s="147"/>
      <c r="AD2489" s="147"/>
      <c r="AE2489" s="147"/>
      <c r="AF2489" s="147"/>
      <c r="AG2489" s="147" t="s">
        <v>199</v>
      </c>
      <c r="AH2489" s="147">
        <v>2</v>
      </c>
      <c r="AI2489" s="147"/>
      <c r="AJ2489" s="147"/>
      <c r="AK2489" s="147"/>
      <c r="AL2489" s="147"/>
      <c r="AM2489" s="147"/>
      <c r="AN2489" s="147"/>
      <c r="AO2489" s="147"/>
      <c r="AP2489" s="147"/>
      <c r="AQ2489" s="147"/>
      <c r="AR2489" s="147"/>
      <c r="AS2489" s="147"/>
      <c r="AT2489" s="147"/>
      <c r="AU2489" s="147"/>
      <c r="AV2489" s="147"/>
      <c r="AW2489" s="147"/>
      <c r="AX2489" s="147"/>
      <c r="AY2489" s="147"/>
      <c r="AZ2489" s="147"/>
      <c r="BA2489" s="147"/>
      <c r="BB2489" s="147"/>
      <c r="BC2489" s="147"/>
      <c r="BD2489" s="147"/>
      <c r="BE2489" s="147"/>
      <c r="BF2489" s="147"/>
      <c r="BG2489" s="147"/>
      <c r="BH2489" s="147"/>
    </row>
    <row r="2490" spans="1:60" ht="20.399999999999999" outlineLevel="1" x14ac:dyDescent="0.25">
      <c r="A2490" s="154"/>
      <c r="B2490" s="155"/>
      <c r="C2490" s="192" t="s">
        <v>475</v>
      </c>
      <c r="D2490" s="161"/>
      <c r="E2490" s="162">
        <v>4.2</v>
      </c>
      <c r="F2490" s="157"/>
      <c r="G2490" s="157"/>
      <c r="H2490" s="157"/>
      <c r="I2490" s="157"/>
      <c r="J2490" s="157"/>
      <c r="K2490" s="157"/>
      <c r="L2490" s="157"/>
      <c r="M2490" s="157"/>
      <c r="N2490" s="157"/>
      <c r="O2490" s="157"/>
      <c r="P2490" s="157"/>
      <c r="Q2490" s="157"/>
      <c r="R2490" s="157"/>
      <c r="S2490" s="157"/>
      <c r="T2490" s="157"/>
      <c r="U2490" s="157"/>
      <c r="V2490" s="157"/>
      <c r="W2490" s="157"/>
      <c r="X2490" s="157"/>
      <c r="Y2490" s="147"/>
      <c r="Z2490" s="147"/>
      <c r="AA2490" s="147"/>
      <c r="AB2490" s="147"/>
      <c r="AC2490" s="147"/>
      <c r="AD2490" s="147"/>
      <c r="AE2490" s="147"/>
      <c r="AF2490" s="147"/>
      <c r="AG2490" s="147" t="s">
        <v>199</v>
      </c>
      <c r="AH2490" s="147">
        <v>2</v>
      </c>
      <c r="AI2490" s="147"/>
      <c r="AJ2490" s="147"/>
      <c r="AK2490" s="147"/>
      <c r="AL2490" s="147"/>
      <c r="AM2490" s="147"/>
      <c r="AN2490" s="147"/>
      <c r="AO2490" s="147"/>
      <c r="AP2490" s="147"/>
      <c r="AQ2490" s="147"/>
      <c r="AR2490" s="147"/>
      <c r="AS2490" s="147"/>
      <c r="AT2490" s="147"/>
      <c r="AU2490" s="147"/>
      <c r="AV2490" s="147"/>
      <c r="AW2490" s="147"/>
      <c r="AX2490" s="147"/>
      <c r="AY2490" s="147"/>
      <c r="AZ2490" s="147"/>
      <c r="BA2490" s="147"/>
      <c r="BB2490" s="147"/>
      <c r="BC2490" s="147"/>
      <c r="BD2490" s="147"/>
      <c r="BE2490" s="147"/>
      <c r="BF2490" s="147"/>
      <c r="BG2490" s="147"/>
      <c r="BH2490" s="147"/>
    </row>
    <row r="2491" spans="1:60" ht="20.399999999999999" outlineLevel="1" x14ac:dyDescent="0.25">
      <c r="A2491" s="154"/>
      <c r="B2491" s="155"/>
      <c r="C2491" s="192" t="s">
        <v>476</v>
      </c>
      <c r="D2491" s="161"/>
      <c r="E2491" s="162">
        <v>3.1</v>
      </c>
      <c r="F2491" s="157"/>
      <c r="G2491" s="157"/>
      <c r="H2491" s="157"/>
      <c r="I2491" s="157"/>
      <c r="J2491" s="157"/>
      <c r="K2491" s="157"/>
      <c r="L2491" s="157"/>
      <c r="M2491" s="157"/>
      <c r="N2491" s="157"/>
      <c r="O2491" s="157"/>
      <c r="P2491" s="157"/>
      <c r="Q2491" s="157"/>
      <c r="R2491" s="157"/>
      <c r="S2491" s="157"/>
      <c r="T2491" s="157"/>
      <c r="U2491" s="157"/>
      <c r="V2491" s="157"/>
      <c r="W2491" s="157"/>
      <c r="X2491" s="157"/>
      <c r="Y2491" s="147"/>
      <c r="Z2491" s="147"/>
      <c r="AA2491" s="147"/>
      <c r="AB2491" s="147"/>
      <c r="AC2491" s="147"/>
      <c r="AD2491" s="147"/>
      <c r="AE2491" s="147"/>
      <c r="AF2491" s="147"/>
      <c r="AG2491" s="147" t="s">
        <v>199</v>
      </c>
      <c r="AH2491" s="147">
        <v>2</v>
      </c>
      <c r="AI2491" s="147"/>
      <c r="AJ2491" s="147"/>
      <c r="AK2491" s="147"/>
      <c r="AL2491" s="147"/>
      <c r="AM2491" s="147"/>
      <c r="AN2491" s="147"/>
      <c r="AO2491" s="147"/>
      <c r="AP2491" s="147"/>
      <c r="AQ2491" s="147"/>
      <c r="AR2491" s="147"/>
      <c r="AS2491" s="147"/>
      <c r="AT2491" s="147"/>
      <c r="AU2491" s="147"/>
      <c r="AV2491" s="147"/>
      <c r="AW2491" s="147"/>
      <c r="AX2491" s="147"/>
      <c r="AY2491" s="147"/>
      <c r="AZ2491" s="147"/>
      <c r="BA2491" s="147"/>
      <c r="BB2491" s="147"/>
      <c r="BC2491" s="147"/>
      <c r="BD2491" s="147"/>
      <c r="BE2491" s="147"/>
      <c r="BF2491" s="147"/>
      <c r="BG2491" s="147"/>
      <c r="BH2491" s="147"/>
    </row>
    <row r="2492" spans="1:60" ht="20.399999999999999" outlineLevel="1" x14ac:dyDescent="0.25">
      <c r="A2492" s="154"/>
      <c r="B2492" s="155"/>
      <c r="C2492" s="192" t="s">
        <v>477</v>
      </c>
      <c r="D2492" s="161"/>
      <c r="E2492" s="162">
        <v>3.1</v>
      </c>
      <c r="F2492" s="157"/>
      <c r="G2492" s="157"/>
      <c r="H2492" s="157"/>
      <c r="I2492" s="157"/>
      <c r="J2492" s="157"/>
      <c r="K2492" s="157"/>
      <c r="L2492" s="157"/>
      <c r="M2492" s="157"/>
      <c r="N2492" s="157"/>
      <c r="O2492" s="157"/>
      <c r="P2492" s="157"/>
      <c r="Q2492" s="157"/>
      <c r="R2492" s="157"/>
      <c r="S2492" s="157"/>
      <c r="T2492" s="157"/>
      <c r="U2492" s="157"/>
      <c r="V2492" s="157"/>
      <c r="W2492" s="157"/>
      <c r="X2492" s="157"/>
      <c r="Y2492" s="147"/>
      <c r="Z2492" s="147"/>
      <c r="AA2492" s="147"/>
      <c r="AB2492" s="147"/>
      <c r="AC2492" s="147"/>
      <c r="AD2492" s="147"/>
      <c r="AE2492" s="147"/>
      <c r="AF2492" s="147"/>
      <c r="AG2492" s="147" t="s">
        <v>199</v>
      </c>
      <c r="AH2492" s="147">
        <v>2</v>
      </c>
      <c r="AI2492" s="147"/>
      <c r="AJ2492" s="147"/>
      <c r="AK2492" s="147"/>
      <c r="AL2492" s="147"/>
      <c r="AM2492" s="147"/>
      <c r="AN2492" s="147"/>
      <c r="AO2492" s="147"/>
      <c r="AP2492" s="147"/>
      <c r="AQ2492" s="147"/>
      <c r="AR2492" s="147"/>
      <c r="AS2492" s="147"/>
      <c r="AT2492" s="147"/>
      <c r="AU2492" s="147"/>
      <c r="AV2492" s="147"/>
      <c r="AW2492" s="147"/>
      <c r="AX2492" s="147"/>
      <c r="AY2492" s="147"/>
      <c r="AZ2492" s="147"/>
      <c r="BA2492" s="147"/>
      <c r="BB2492" s="147"/>
      <c r="BC2492" s="147"/>
      <c r="BD2492" s="147"/>
      <c r="BE2492" s="147"/>
      <c r="BF2492" s="147"/>
      <c r="BG2492" s="147"/>
      <c r="BH2492" s="147"/>
    </row>
    <row r="2493" spans="1:60" ht="20.399999999999999" outlineLevel="1" x14ac:dyDescent="0.25">
      <c r="A2493" s="154"/>
      <c r="B2493" s="155"/>
      <c r="C2493" s="192" t="s">
        <v>478</v>
      </c>
      <c r="D2493" s="161"/>
      <c r="E2493" s="162">
        <v>3.8</v>
      </c>
      <c r="F2493" s="157"/>
      <c r="G2493" s="157"/>
      <c r="H2493" s="157"/>
      <c r="I2493" s="157"/>
      <c r="J2493" s="157"/>
      <c r="K2493" s="157"/>
      <c r="L2493" s="157"/>
      <c r="M2493" s="157"/>
      <c r="N2493" s="157"/>
      <c r="O2493" s="157"/>
      <c r="P2493" s="157"/>
      <c r="Q2493" s="157"/>
      <c r="R2493" s="157"/>
      <c r="S2493" s="157"/>
      <c r="T2493" s="157"/>
      <c r="U2493" s="157"/>
      <c r="V2493" s="157"/>
      <c r="W2493" s="157"/>
      <c r="X2493" s="157"/>
      <c r="Y2493" s="147"/>
      <c r="Z2493" s="147"/>
      <c r="AA2493" s="147"/>
      <c r="AB2493" s="147"/>
      <c r="AC2493" s="147"/>
      <c r="AD2493" s="147"/>
      <c r="AE2493" s="147"/>
      <c r="AF2493" s="147"/>
      <c r="AG2493" s="147" t="s">
        <v>199</v>
      </c>
      <c r="AH2493" s="147">
        <v>2</v>
      </c>
      <c r="AI2493" s="147"/>
      <c r="AJ2493" s="147"/>
      <c r="AK2493" s="147"/>
      <c r="AL2493" s="147"/>
      <c r="AM2493" s="147"/>
      <c r="AN2493" s="147"/>
      <c r="AO2493" s="147"/>
      <c r="AP2493" s="147"/>
      <c r="AQ2493" s="147"/>
      <c r="AR2493" s="147"/>
      <c r="AS2493" s="147"/>
      <c r="AT2493" s="147"/>
      <c r="AU2493" s="147"/>
      <c r="AV2493" s="147"/>
      <c r="AW2493" s="147"/>
      <c r="AX2493" s="147"/>
      <c r="AY2493" s="147"/>
      <c r="AZ2493" s="147"/>
      <c r="BA2493" s="147"/>
      <c r="BB2493" s="147"/>
      <c r="BC2493" s="147"/>
      <c r="BD2493" s="147"/>
      <c r="BE2493" s="147"/>
      <c r="BF2493" s="147"/>
      <c r="BG2493" s="147"/>
      <c r="BH2493" s="147"/>
    </row>
    <row r="2494" spans="1:60" ht="20.399999999999999" outlineLevel="1" x14ac:dyDescent="0.25">
      <c r="A2494" s="154"/>
      <c r="B2494" s="155"/>
      <c r="C2494" s="192" t="s">
        <v>479</v>
      </c>
      <c r="D2494" s="161"/>
      <c r="E2494" s="162">
        <v>3.1</v>
      </c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7"/>
      <c r="T2494" s="157"/>
      <c r="U2494" s="157"/>
      <c r="V2494" s="157"/>
      <c r="W2494" s="157"/>
      <c r="X2494" s="157"/>
      <c r="Y2494" s="147"/>
      <c r="Z2494" s="147"/>
      <c r="AA2494" s="147"/>
      <c r="AB2494" s="147"/>
      <c r="AC2494" s="147"/>
      <c r="AD2494" s="147"/>
      <c r="AE2494" s="147"/>
      <c r="AF2494" s="147"/>
      <c r="AG2494" s="147" t="s">
        <v>199</v>
      </c>
      <c r="AH2494" s="147">
        <v>2</v>
      </c>
      <c r="AI2494" s="147"/>
      <c r="AJ2494" s="147"/>
      <c r="AK2494" s="147"/>
      <c r="AL2494" s="147"/>
      <c r="AM2494" s="147"/>
      <c r="AN2494" s="147"/>
      <c r="AO2494" s="147"/>
      <c r="AP2494" s="147"/>
      <c r="AQ2494" s="147"/>
      <c r="AR2494" s="147"/>
      <c r="AS2494" s="147"/>
      <c r="AT2494" s="147"/>
      <c r="AU2494" s="147"/>
      <c r="AV2494" s="147"/>
      <c r="AW2494" s="147"/>
      <c r="AX2494" s="147"/>
      <c r="AY2494" s="147"/>
      <c r="AZ2494" s="147"/>
      <c r="BA2494" s="147"/>
      <c r="BB2494" s="147"/>
      <c r="BC2494" s="147"/>
      <c r="BD2494" s="147"/>
      <c r="BE2494" s="147"/>
      <c r="BF2494" s="147"/>
      <c r="BG2494" s="147"/>
      <c r="BH2494" s="147"/>
    </row>
    <row r="2495" spans="1:60" ht="20.399999999999999" outlineLevel="1" x14ac:dyDescent="0.25">
      <c r="A2495" s="154"/>
      <c r="B2495" s="155"/>
      <c r="C2495" s="192" t="s">
        <v>480</v>
      </c>
      <c r="D2495" s="161"/>
      <c r="E2495" s="162">
        <v>5.7</v>
      </c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57"/>
      <c r="P2495" s="157"/>
      <c r="Q2495" s="157"/>
      <c r="R2495" s="157"/>
      <c r="S2495" s="157"/>
      <c r="T2495" s="157"/>
      <c r="U2495" s="157"/>
      <c r="V2495" s="157"/>
      <c r="W2495" s="157"/>
      <c r="X2495" s="157"/>
      <c r="Y2495" s="147"/>
      <c r="Z2495" s="147"/>
      <c r="AA2495" s="147"/>
      <c r="AB2495" s="147"/>
      <c r="AC2495" s="147"/>
      <c r="AD2495" s="147"/>
      <c r="AE2495" s="147"/>
      <c r="AF2495" s="147"/>
      <c r="AG2495" s="147" t="s">
        <v>199</v>
      </c>
      <c r="AH2495" s="147">
        <v>2</v>
      </c>
      <c r="AI2495" s="147"/>
      <c r="AJ2495" s="147"/>
      <c r="AK2495" s="147"/>
      <c r="AL2495" s="147"/>
      <c r="AM2495" s="147"/>
      <c r="AN2495" s="147"/>
      <c r="AO2495" s="147"/>
      <c r="AP2495" s="147"/>
      <c r="AQ2495" s="147"/>
      <c r="AR2495" s="147"/>
      <c r="AS2495" s="147"/>
      <c r="AT2495" s="147"/>
      <c r="AU2495" s="147"/>
      <c r="AV2495" s="147"/>
      <c r="AW2495" s="147"/>
      <c r="AX2495" s="147"/>
      <c r="AY2495" s="147"/>
      <c r="AZ2495" s="147"/>
      <c r="BA2495" s="147"/>
      <c r="BB2495" s="147"/>
      <c r="BC2495" s="147"/>
      <c r="BD2495" s="147"/>
      <c r="BE2495" s="147"/>
      <c r="BF2495" s="147"/>
      <c r="BG2495" s="147"/>
      <c r="BH2495" s="147"/>
    </row>
    <row r="2496" spans="1:60" outlineLevel="1" x14ac:dyDescent="0.25">
      <c r="A2496" s="154"/>
      <c r="B2496" s="155"/>
      <c r="C2496" s="193" t="s">
        <v>293</v>
      </c>
      <c r="D2496" s="163"/>
      <c r="E2496" s="164">
        <v>42.4</v>
      </c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57"/>
      <c r="P2496" s="157"/>
      <c r="Q2496" s="157"/>
      <c r="R2496" s="157"/>
      <c r="S2496" s="157"/>
      <c r="T2496" s="157"/>
      <c r="U2496" s="157"/>
      <c r="V2496" s="157"/>
      <c r="W2496" s="157"/>
      <c r="X2496" s="157"/>
      <c r="Y2496" s="147"/>
      <c r="Z2496" s="147"/>
      <c r="AA2496" s="147"/>
      <c r="AB2496" s="147"/>
      <c r="AC2496" s="147"/>
      <c r="AD2496" s="147"/>
      <c r="AE2496" s="147"/>
      <c r="AF2496" s="147"/>
      <c r="AG2496" s="147" t="s">
        <v>199</v>
      </c>
      <c r="AH2496" s="147">
        <v>3</v>
      </c>
      <c r="AI2496" s="147"/>
      <c r="AJ2496" s="147"/>
      <c r="AK2496" s="147"/>
      <c r="AL2496" s="147"/>
      <c r="AM2496" s="147"/>
      <c r="AN2496" s="147"/>
      <c r="AO2496" s="147"/>
      <c r="AP2496" s="147"/>
      <c r="AQ2496" s="147"/>
      <c r="AR2496" s="147"/>
      <c r="AS2496" s="147"/>
      <c r="AT2496" s="147"/>
      <c r="AU2496" s="147"/>
      <c r="AV2496" s="147"/>
      <c r="AW2496" s="147"/>
      <c r="AX2496" s="147"/>
      <c r="AY2496" s="147"/>
      <c r="AZ2496" s="147"/>
      <c r="BA2496" s="147"/>
      <c r="BB2496" s="147"/>
      <c r="BC2496" s="147"/>
      <c r="BD2496" s="147"/>
      <c r="BE2496" s="147"/>
      <c r="BF2496" s="147"/>
      <c r="BG2496" s="147"/>
      <c r="BH2496" s="147"/>
    </row>
    <row r="2497" spans="1:60" outlineLevel="1" x14ac:dyDescent="0.25">
      <c r="A2497" s="154"/>
      <c r="B2497" s="155"/>
      <c r="C2497" s="191" t="s">
        <v>294</v>
      </c>
      <c r="D2497" s="161"/>
      <c r="E2497" s="162"/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57"/>
      <c r="P2497" s="157"/>
      <c r="Q2497" s="157"/>
      <c r="R2497" s="157"/>
      <c r="S2497" s="157"/>
      <c r="T2497" s="157"/>
      <c r="U2497" s="157"/>
      <c r="V2497" s="157"/>
      <c r="W2497" s="157"/>
      <c r="X2497" s="157"/>
      <c r="Y2497" s="147"/>
      <c r="Z2497" s="147"/>
      <c r="AA2497" s="147"/>
      <c r="AB2497" s="147"/>
      <c r="AC2497" s="147"/>
      <c r="AD2497" s="147"/>
      <c r="AE2497" s="147"/>
      <c r="AF2497" s="147"/>
      <c r="AG2497" s="147" t="s">
        <v>199</v>
      </c>
      <c r="AH2497" s="147"/>
      <c r="AI2497" s="147"/>
      <c r="AJ2497" s="147"/>
      <c r="AK2497" s="147"/>
      <c r="AL2497" s="147"/>
      <c r="AM2497" s="147"/>
      <c r="AN2497" s="147"/>
      <c r="AO2497" s="147"/>
      <c r="AP2497" s="147"/>
      <c r="AQ2497" s="147"/>
      <c r="AR2497" s="147"/>
      <c r="AS2497" s="147"/>
      <c r="AT2497" s="147"/>
      <c r="AU2497" s="147"/>
      <c r="AV2497" s="147"/>
      <c r="AW2497" s="147"/>
      <c r="AX2497" s="147"/>
      <c r="AY2497" s="147"/>
      <c r="AZ2497" s="147"/>
      <c r="BA2497" s="147"/>
      <c r="BB2497" s="147"/>
      <c r="BC2497" s="147"/>
      <c r="BD2497" s="147"/>
      <c r="BE2497" s="147"/>
      <c r="BF2497" s="147"/>
      <c r="BG2497" s="147"/>
      <c r="BH2497" s="147"/>
    </row>
    <row r="2498" spans="1:60" outlineLevel="1" x14ac:dyDescent="0.25">
      <c r="A2498" s="154"/>
      <c r="B2498" s="155"/>
      <c r="C2498" s="190" t="s">
        <v>481</v>
      </c>
      <c r="D2498" s="159"/>
      <c r="E2498" s="160">
        <v>42.4</v>
      </c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7"/>
      <c r="T2498" s="157"/>
      <c r="U2498" s="157"/>
      <c r="V2498" s="157"/>
      <c r="W2498" s="157"/>
      <c r="X2498" s="157"/>
      <c r="Y2498" s="147"/>
      <c r="Z2498" s="147"/>
      <c r="AA2498" s="147"/>
      <c r="AB2498" s="147"/>
      <c r="AC2498" s="147"/>
      <c r="AD2498" s="147"/>
      <c r="AE2498" s="147"/>
      <c r="AF2498" s="147"/>
      <c r="AG2498" s="147" t="s">
        <v>199</v>
      </c>
      <c r="AH2498" s="147">
        <v>0</v>
      </c>
      <c r="AI2498" s="147"/>
      <c r="AJ2498" s="147"/>
      <c r="AK2498" s="147"/>
      <c r="AL2498" s="147"/>
      <c r="AM2498" s="147"/>
      <c r="AN2498" s="147"/>
      <c r="AO2498" s="147"/>
      <c r="AP2498" s="147"/>
      <c r="AQ2498" s="147"/>
      <c r="AR2498" s="147"/>
      <c r="AS2498" s="147"/>
      <c r="AT2498" s="147"/>
      <c r="AU2498" s="147"/>
      <c r="AV2498" s="147"/>
      <c r="AW2498" s="147"/>
      <c r="AX2498" s="147"/>
      <c r="AY2498" s="147"/>
      <c r="AZ2498" s="147"/>
      <c r="BA2498" s="147"/>
      <c r="BB2498" s="147"/>
      <c r="BC2498" s="147"/>
      <c r="BD2498" s="147"/>
      <c r="BE2498" s="147"/>
      <c r="BF2498" s="147"/>
      <c r="BG2498" s="147"/>
      <c r="BH2498" s="147"/>
    </row>
    <row r="2499" spans="1:60" outlineLevel="1" x14ac:dyDescent="0.25">
      <c r="A2499" s="154"/>
      <c r="B2499" s="155"/>
      <c r="C2499" s="191" t="s">
        <v>284</v>
      </c>
      <c r="D2499" s="161"/>
      <c r="E2499" s="162"/>
      <c r="F2499" s="157"/>
      <c r="G2499" s="157"/>
      <c r="H2499" s="157"/>
      <c r="I2499" s="157"/>
      <c r="J2499" s="157"/>
      <c r="K2499" s="157"/>
      <c r="L2499" s="157"/>
      <c r="M2499" s="157"/>
      <c r="N2499" s="157"/>
      <c r="O2499" s="157"/>
      <c r="P2499" s="157"/>
      <c r="Q2499" s="157"/>
      <c r="R2499" s="157"/>
      <c r="S2499" s="157"/>
      <c r="T2499" s="157"/>
      <c r="U2499" s="157"/>
      <c r="V2499" s="157"/>
      <c r="W2499" s="157"/>
      <c r="X2499" s="157"/>
      <c r="Y2499" s="147"/>
      <c r="Z2499" s="147"/>
      <c r="AA2499" s="147"/>
      <c r="AB2499" s="147"/>
      <c r="AC2499" s="147"/>
      <c r="AD2499" s="147"/>
      <c r="AE2499" s="147"/>
      <c r="AF2499" s="147"/>
      <c r="AG2499" s="147" t="s">
        <v>199</v>
      </c>
      <c r="AH2499" s="147"/>
      <c r="AI2499" s="147"/>
      <c r="AJ2499" s="147"/>
      <c r="AK2499" s="147"/>
      <c r="AL2499" s="147"/>
      <c r="AM2499" s="147"/>
      <c r="AN2499" s="147"/>
      <c r="AO2499" s="147"/>
      <c r="AP2499" s="147"/>
      <c r="AQ2499" s="147"/>
      <c r="AR2499" s="147"/>
      <c r="AS2499" s="147"/>
      <c r="AT2499" s="147"/>
      <c r="AU2499" s="147"/>
      <c r="AV2499" s="147"/>
      <c r="AW2499" s="147"/>
      <c r="AX2499" s="147"/>
      <c r="AY2499" s="147"/>
      <c r="AZ2499" s="147"/>
      <c r="BA2499" s="147"/>
      <c r="BB2499" s="147"/>
      <c r="BC2499" s="147"/>
      <c r="BD2499" s="147"/>
      <c r="BE2499" s="147"/>
      <c r="BF2499" s="147"/>
      <c r="BG2499" s="147"/>
      <c r="BH2499" s="147"/>
    </row>
    <row r="2500" spans="1:60" ht="20.399999999999999" outlineLevel="1" x14ac:dyDescent="0.25">
      <c r="A2500" s="154"/>
      <c r="B2500" s="155"/>
      <c r="C2500" s="192" t="s">
        <v>482</v>
      </c>
      <c r="D2500" s="161"/>
      <c r="E2500" s="162">
        <v>6.84</v>
      </c>
      <c r="F2500" s="157"/>
      <c r="G2500" s="157"/>
      <c r="H2500" s="157"/>
      <c r="I2500" s="157"/>
      <c r="J2500" s="157"/>
      <c r="K2500" s="157"/>
      <c r="L2500" s="157"/>
      <c r="M2500" s="157"/>
      <c r="N2500" s="157"/>
      <c r="O2500" s="157"/>
      <c r="P2500" s="157"/>
      <c r="Q2500" s="157"/>
      <c r="R2500" s="157"/>
      <c r="S2500" s="157"/>
      <c r="T2500" s="157"/>
      <c r="U2500" s="157"/>
      <c r="V2500" s="157"/>
      <c r="W2500" s="157"/>
      <c r="X2500" s="157"/>
      <c r="Y2500" s="147"/>
      <c r="Z2500" s="147"/>
      <c r="AA2500" s="147"/>
      <c r="AB2500" s="147"/>
      <c r="AC2500" s="147"/>
      <c r="AD2500" s="147"/>
      <c r="AE2500" s="147"/>
      <c r="AF2500" s="147"/>
      <c r="AG2500" s="147" t="s">
        <v>199</v>
      </c>
      <c r="AH2500" s="147">
        <v>2</v>
      </c>
      <c r="AI2500" s="147"/>
      <c r="AJ2500" s="147"/>
      <c r="AK2500" s="147"/>
      <c r="AL2500" s="147"/>
      <c r="AM2500" s="147"/>
      <c r="AN2500" s="147"/>
      <c r="AO2500" s="147"/>
      <c r="AP2500" s="147"/>
      <c r="AQ2500" s="147"/>
      <c r="AR2500" s="147"/>
      <c r="AS2500" s="147"/>
      <c r="AT2500" s="147"/>
      <c r="AU2500" s="147"/>
      <c r="AV2500" s="147"/>
      <c r="AW2500" s="147"/>
      <c r="AX2500" s="147"/>
      <c r="AY2500" s="147"/>
      <c r="AZ2500" s="147"/>
      <c r="BA2500" s="147"/>
      <c r="BB2500" s="147"/>
      <c r="BC2500" s="147"/>
      <c r="BD2500" s="147"/>
      <c r="BE2500" s="147"/>
      <c r="BF2500" s="147"/>
      <c r="BG2500" s="147"/>
      <c r="BH2500" s="147"/>
    </row>
    <row r="2501" spans="1:60" ht="30.6" outlineLevel="1" x14ac:dyDescent="0.25">
      <c r="A2501" s="154"/>
      <c r="B2501" s="155"/>
      <c r="C2501" s="192" t="s">
        <v>469</v>
      </c>
      <c r="D2501" s="161"/>
      <c r="E2501" s="162">
        <v>9.6</v>
      </c>
      <c r="F2501" s="157"/>
      <c r="G2501" s="157"/>
      <c r="H2501" s="157"/>
      <c r="I2501" s="157"/>
      <c r="J2501" s="157"/>
      <c r="K2501" s="157"/>
      <c r="L2501" s="157"/>
      <c r="M2501" s="157"/>
      <c r="N2501" s="157"/>
      <c r="O2501" s="157"/>
      <c r="P2501" s="157"/>
      <c r="Q2501" s="157"/>
      <c r="R2501" s="157"/>
      <c r="S2501" s="157"/>
      <c r="T2501" s="157"/>
      <c r="U2501" s="157"/>
      <c r="V2501" s="157"/>
      <c r="W2501" s="157"/>
      <c r="X2501" s="157"/>
      <c r="Y2501" s="147"/>
      <c r="Z2501" s="147"/>
      <c r="AA2501" s="147"/>
      <c r="AB2501" s="147"/>
      <c r="AC2501" s="147"/>
      <c r="AD2501" s="147"/>
      <c r="AE2501" s="147"/>
      <c r="AF2501" s="147"/>
      <c r="AG2501" s="147" t="s">
        <v>199</v>
      </c>
      <c r="AH2501" s="147">
        <v>2</v>
      </c>
      <c r="AI2501" s="147"/>
      <c r="AJ2501" s="147"/>
      <c r="AK2501" s="147"/>
      <c r="AL2501" s="147"/>
      <c r="AM2501" s="147"/>
      <c r="AN2501" s="147"/>
      <c r="AO2501" s="147"/>
      <c r="AP2501" s="147"/>
      <c r="AQ2501" s="147"/>
      <c r="AR2501" s="147"/>
      <c r="AS2501" s="147"/>
      <c r="AT2501" s="147"/>
      <c r="AU2501" s="147"/>
      <c r="AV2501" s="147"/>
      <c r="AW2501" s="147"/>
      <c r="AX2501" s="147"/>
      <c r="AY2501" s="147"/>
      <c r="AZ2501" s="147"/>
      <c r="BA2501" s="147"/>
      <c r="BB2501" s="147"/>
      <c r="BC2501" s="147"/>
      <c r="BD2501" s="147"/>
      <c r="BE2501" s="147"/>
      <c r="BF2501" s="147"/>
      <c r="BG2501" s="147"/>
      <c r="BH2501" s="147"/>
    </row>
    <row r="2502" spans="1:60" ht="20.399999999999999" outlineLevel="1" x14ac:dyDescent="0.25">
      <c r="A2502" s="154"/>
      <c r="B2502" s="155"/>
      <c r="C2502" s="192" t="s">
        <v>483</v>
      </c>
      <c r="D2502" s="161"/>
      <c r="E2502" s="162">
        <v>16.7</v>
      </c>
      <c r="F2502" s="157"/>
      <c r="G2502" s="157"/>
      <c r="H2502" s="157"/>
      <c r="I2502" s="157"/>
      <c r="J2502" s="157"/>
      <c r="K2502" s="157"/>
      <c r="L2502" s="157"/>
      <c r="M2502" s="157"/>
      <c r="N2502" s="157"/>
      <c r="O2502" s="157"/>
      <c r="P2502" s="157"/>
      <c r="Q2502" s="157"/>
      <c r="R2502" s="157"/>
      <c r="S2502" s="157"/>
      <c r="T2502" s="157"/>
      <c r="U2502" s="157"/>
      <c r="V2502" s="157"/>
      <c r="W2502" s="157"/>
      <c r="X2502" s="157"/>
      <c r="Y2502" s="147"/>
      <c r="Z2502" s="147"/>
      <c r="AA2502" s="147"/>
      <c r="AB2502" s="147"/>
      <c r="AC2502" s="147"/>
      <c r="AD2502" s="147"/>
      <c r="AE2502" s="147"/>
      <c r="AF2502" s="147"/>
      <c r="AG2502" s="147" t="s">
        <v>199</v>
      </c>
      <c r="AH2502" s="147">
        <v>2</v>
      </c>
      <c r="AI2502" s="147"/>
      <c r="AJ2502" s="147"/>
      <c r="AK2502" s="147"/>
      <c r="AL2502" s="147"/>
      <c r="AM2502" s="147"/>
      <c r="AN2502" s="147"/>
      <c r="AO2502" s="147"/>
      <c r="AP2502" s="147"/>
      <c r="AQ2502" s="147"/>
      <c r="AR2502" s="147"/>
      <c r="AS2502" s="147"/>
      <c r="AT2502" s="147"/>
      <c r="AU2502" s="147"/>
      <c r="AV2502" s="147"/>
      <c r="AW2502" s="147"/>
      <c r="AX2502" s="147"/>
      <c r="AY2502" s="147"/>
      <c r="AZ2502" s="147"/>
      <c r="BA2502" s="147"/>
      <c r="BB2502" s="147"/>
      <c r="BC2502" s="147"/>
      <c r="BD2502" s="147"/>
      <c r="BE2502" s="147"/>
      <c r="BF2502" s="147"/>
      <c r="BG2502" s="147"/>
      <c r="BH2502" s="147"/>
    </row>
    <row r="2503" spans="1:60" ht="20.399999999999999" outlineLevel="1" x14ac:dyDescent="0.25">
      <c r="A2503" s="154"/>
      <c r="B2503" s="155"/>
      <c r="C2503" s="192" t="s">
        <v>484</v>
      </c>
      <c r="D2503" s="161"/>
      <c r="E2503" s="162">
        <v>24.22</v>
      </c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7"/>
      <c r="U2503" s="157"/>
      <c r="V2503" s="157"/>
      <c r="W2503" s="157"/>
      <c r="X2503" s="157"/>
      <c r="Y2503" s="147"/>
      <c r="Z2503" s="147"/>
      <c r="AA2503" s="147"/>
      <c r="AB2503" s="147"/>
      <c r="AC2503" s="147"/>
      <c r="AD2503" s="147"/>
      <c r="AE2503" s="147"/>
      <c r="AF2503" s="147"/>
      <c r="AG2503" s="147" t="s">
        <v>199</v>
      </c>
      <c r="AH2503" s="147">
        <v>2</v>
      </c>
      <c r="AI2503" s="147"/>
      <c r="AJ2503" s="147"/>
      <c r="AK2503" s="147"/>
      <c r="AL2503" s="147"/>
      <c r="AM2503" s="147"/>
      <c r="AN2503" s="147"/>
      <c r="AO2503" s="147"/>
      <c r="AP2503" s="147"/>
      <c r="AQ2503" s="147"/>
      <c r="AR2503" s="147"/>
      <c r="AS2503" s="147"/>
      <c r="AT2503" s="147"/>
      <c r="AU2503" s="147"/>
      <c r="AV2503" s="147"/>
      <c r="AW2503" s="147"/>
      <c r="AX2503" s="147"/>
      <c r="AY2503" s="147"/>
      <c r="AZ2503" s="147"/>
      <c r="BA2503" s="147"/>
      <c r="BB2503" s="147"/>
      <c r="BC2503" s="147"/>
      <c r="BD2503" s="147"/>
      <c r="BE2503" s="147"/>
      <c r="BF2503" s="147"/>
      <c r="BG2503" s="147"/>
      <c r="BH2503" s="147"/>
    </row>
    <row r="2504" spans="1:60" ht="20.399999999999999" outlineLevel="1" x14ac:dyDescent="0.25">
      <c r="A2504" s="154"/>
      <c r="B2504" s="155"/>
      <c r="C2504" s="192" t="s">
        <v>485</v>
      </c>
      <c r="D2504" s="161"/>
      <c r="E2504" s="162">
        <v>21.5</v>
      </c>
      <c r="F2504" s="157"/>
      <c r="G2504" s="157"/>
      <c r="H2504" s="157"/>
      <c r="I2504" s="157"/>
      <c r="J2504" s="157"/>
      <c r="K2504" s="157"/>
      <c r="L2504" s="157"/>
      <c r="M2504" s="157"/>
      <c r="N2504" s="157"/>
      <c r="O2504" s="157"/>
      <c r="P2504" s="157"/>
      <c r="Q2504" s="157"/>
      <c r="R2504" s="157"/>
      <c r="S2504" s="157"/>
      <c r="T2504" s="157"/>
      <c r="U2504" s="157"/>
      <c r="V2504" s="157"/>
      <c r="W2504" s="157"/>
      <c r="X2504" s="157"/>
      <c r="Y2504" s="147"/>
      <c r="Z2504" s="147"/>
      <c r="AA2504" s="147"/>
      <c r="AB2504" s="147"/>
      <c r="AC2504" s="147"/>
      <c r="AD2504" s="147"/>
      <c r="AE2504" s="147"/>
      <c r="AF2504" s="147"/>
      <c r="AG2504" s="147" t="s">
        <v>199</v>
      </c>
      <c r="AH2504" s="147">
        <v>2</v>
      </c>
      <c r="AI2504" s="147"/>
      <c r="AJ2504" s="147"/>
      <c r="AK2504" s="147"/>
      <c r="AL2504" s="147"/>
      <c r="AM2504" s="147"/>
      <c r="AN2504" s="147"/>
      <c r="AO2504" s="147"/>
      <c r="AP2504" s="147"/>
      <c r="AQ2504" s="147"/>
      <c r="AR2504" s="147"/>
      <c r="AS2504" s="147"/>
      <c r="AT2504" s="147"/>
      <c r="AU2504" s="147"/>
      <c r="AV2504" s="147"/>
      <c r="AW2504" s="147"/>
      <c r="AX2504" s="147"/>
      <c r="AY2504" s="147"/>
      <c r="AZ2504" s="147"/>
      <c r="BA2504" s="147"/>
      <c r="BB2504" s="147"/>
      <c r="BC2504" s="147"/>
      <c r="BD2504" s="147"/>
      <c r="BE2504" s="147"/>
      <c r="BF2504" s="147"/>
      <c r="BG2504" s="147"/>
      <c r="BH2504" s="147"/>
    </row>
    <row r="2505" spans="1:60" ht="20.399999999999999" outlineLevel="1" x14ac:dyDescent="0.25">
      <c r="A2505" s="154"/>
      <c r="B2505" s="155"/>
      <c r="C2505" s="192" t="s">
        <v>486</v>
      </c>
      <c r="D2505" s="161"/>
      <c r="E2505" s="162">
        <v>28.32</v>
      </c>
      <c r="F2505" s="157"/>
      <c r="G2505" s="157"/>
      <c r="H2505" s="157"/>
      <c r="I2505" s="157"/>
      <c r="J2505" s="157"/>
      <c r="K2505" s="157"/>
      <c r="L2505" s="157"/>
      <c r="M2505" s="157"/>
      <c r="N2505" s="157"/>
      <c r="O2505" s="157"/>
      <c r="P2505" s="157"/>
      <c r="Q2505" s="157"/>
      <c r="R2505" s="157"/>
      <c r="S2505" s="157"/>
      <c r="T2505" s="157"/>
      <c r="U2505" s="157"/>
      <c r="V2505" s="157"/>
      <c r="W2505" s="157"/>
      <c r="X2505" s="157"/>
      <c r="Y2505" s="147"/>
      <c r="Z2505" s="147"/>
      <c r="AA2505" s="147"/>
      <c r="AB2505" s="147"/>
      <c r="AC2505" s="147"/>
      <c r="AD2505" s="147"/>
      <c r="AE2505" s="147"/>
      <c r="AF2505" s="147"/>
      <c r="AG2505" s="147" t="s">
        <v>199</v>
      </c>
      <c r="AH2505" s="147">
        <v>2</v>
      </c>
      <c r="AI2505" s="147"/>
      <c r="AJ2505" s="147"/>
      <c r="AK2505" s="147"/>
      <c r="AL2505" s="147"/>
      <c r="AM2505" s="147"/>
      <c r="AN2505" s="147"/>
      <c r="AO2505" s="147"/>
      <c r="AP2505" s="147"/>
      <c r="AQ2505" s="147"/>
      <c r="AR2505" s="147"/>
      <c r="AS2505" s="147"/>
      <c r="AT2505" s="147"/>
      <c r="AU2505" s="147"/>
      <c r="AV2505" s="147"/>
      <c r="AW2505" s="147"/>
      <c r="AX2505" s="147"/>
      <c r="AY2505" s="147"/>
      <c r="AZ2505" s="147"/>
      <c r="BA2505" s="147"/>
      <c r="BB2505" s="147"/>
      <c r="BC2505" s="147"/>
      <c r="BD2505" s="147"/>
      <c r="BE2505" s="147"/>
      <c r="BF2505" s="147"/>
      <c r="BG2505" s="147"/>
      <c r="BH2505" s="147"/>
    </row>
    <row r="2506" spans="1:60" ht="20.399999999999999" outlineLevel="1" x14ac:dyDescent="0.25">
      <c r="A2506" s="154"/>
      <c r="B2506" s="155"/>
      <c r="C2506" s="192" t="s">
        <v>487</v>
      </c>
      <c r="D2506" s="161"/>
      <c r="E2506" s="162">
        <v>12.3</v>
      </c>
      <c r="F2506" s="157"/>
      <c r="G2506" s="157"/>
      <c r="H2506" s="157"/>
      <c r="I2506" s="157"/>
      <c r="J2506" s="157"/>
      <c r="K2506" s="157"/>
      <c r="L2506" s="157"/>
      <c r="M2506" s="157"/>
      <c r="N2506" s="157"/>
      <c r="O2506" s="157"/>
      <c r="P2506" s="157"/>
      <c r="Q2506" s="157"/>
      <c r="R2506" s="157"/>
      <c r="S2506" s="157"/>
      <c r="T2506" s="157"/>
      <c r="U2506" s="157"/>
      <c r="V2506" s="157"/>
      <c r="W2506" s="157"/>
      <c r="X2506" s="157"/>
      <c r="Y2506" s="147"/>
      <c r="Z2506" s="147"/>
      <c r="AA2506" s="147"/>
      <c r="AB2506" s="147"/>
      <c r="AC2506" s="147"/>
      <c r="AD2506" s="147"/>
      <c r="AE2506" s="147"/>
      <c r="AF2506" s="147"/>
      <c r="AG2506" s="147" t="s">
        <v>199</v>
      </c>
      <c r="AH2506" s="147">
        <v>2</v>
      </c>
      <c r="AI2506" s="147"/>
      <c r="AJ2506" s="147"/>
      <c r="AK2506" s="147"/>
      <c r="AL2506" s="147"/>
      <c r="AM2506" s="147"/>
      <c r="AN2506" s="147"/>
      <c r="AO2506" s="147"/>
      <c r="AP2506" s="147"/>
      <c r="AQ2506" s="147"/>
      <c r="AR2506" s="147"/>
      <c r="AS2506" s="147"/>
      <c r="AT2506" s="147"/>
      <c r="AU2506" s="147"/>
      <c r="AV2506" s="147"/>
      <c r="AW2506" s="147"/>
      <c r="AX2506" s="147"/>
      <c r="AY2506" s="147"/>
      <c r="AZ2506" s="147"/>
      <c r="BA2506" s="147"/>
      <c r="BB2506" s="147"/>
      <c r="BC2506" s="147"/>
      <c r="BD2506" s="147"/>
      <c r="BE2506" s="147"/>
      <c r="BF2506" s="147"/>
      <c r="BG2506" s="147"/>
      <c r="BH2506" s="147"/>
    </row>
    <row r="2507" spans="1:60" ht="20.399999999999999" outlineLevel="1" x14ac:dyDescent="0.25">
      <c r="A2507" s="154"/>
      <c r="B2507" s="155"/>
      <c r="C2507" s="192" t="s">
        <v>488</v>
      </c>
      <c r="D2507" s="161"/>
      <c r="E2507" s="162">
        <v>4.9000000000000004</v>
      </c>
      <c r="F2507" s="157"/>
      <c r="G2507" s="157"/>
      <c r="H2507" s="157"/>
      <c r="I2507" s="157"/>
      <c r="J2507" s="157"/>
      <c r="K2507" s="157"/>
      <c r="L2507" s="157"/>
      <c r="M2507" s="157"/>
      <c r="N2507" s="157"/>
      <c r="O2507" s="157"/>
      <c r="P2507" s="157"/>
      <c r="Q2507" s="157"/>
      <c r="R2507" s="157"/>
      <c r="S2507" s="157"/>
      <c r="T2507" s="157"/>
      <c r="U2507" s="157"/>
      <c r="V2507" s="157"/>
      <c r="W2507" s="157"/>
      <c r="X2507" s="157"/>
      <c r="Y2507" s="147"/>
      <c r="Z2507" s="147"/>
      <c r="AA2507" s="147"/>
      <c r="AB2507" s="147"/>
      <c r="AC2507" s="147"/>
      <c r="AD2507" s="147"/>
      <c r="AE2507" s="147"/>
      <c r="AF2507" s="147"/>
      <c r="AG2507" s="147" t="s">
        <v>199</v>
      </c>
      <c r="AH2507" s="147">
        <v>2</v>
      </c>
      <c r="AI2507" s="147"/>
      <c r="AJ2507" s="147"/>
      <c r="AK2507" s="147"/>
      <c r="AL2507" s="147"/>
      <c r="AM2507" s="147"/>
      <c r="AN2507" s="147"/>
      <c r="AO2507" s="147"/>
      <c r="AP2507" s="147"/>
      <c r="AQ2507" s="147"/>
      <c r="AR2507" s="147"/>
      <c r="AS2507" s="147"/>
      <c r="AT2507" s="147"/>
      <c r="AU2507" s="147"/>
      <c r="AV2507" s="147"/>
      <c r="AW2507" s="147"/>
      <c r="AX2507" s="147"/>
      <c r="AY2507" s="147"/>
      <c r="AZ2507" s="147"/>
      <c r="BA2507" s="147"/>
      <c r="BB2507" s="147"/>
      <c r="BC2507" s="147"/>
      <c r="BD2507" s="147"/>
      <c r="BE2507" s="147"/>
      <c r="BF2507" s="147"/>
      <c r="BG2507" s="147"/>
      <c r="BH2507" s="147"/>
    </row>
    <row r="2508" spans="1:60" ht="20.399999999999999" outlineLevel="1" x14ac:dyDescent="0.25">
      <c r="A2508" s="154"/>
      <c r="B2508" s="155"/>
      <c r="C2508" s="192" t="s">
        <v>489</v>
      </c>
      <c r="D2508" s="161"/>
      <c r="E2508" s="162">
        <v>5.4</v>
      </c>
      <c r="F2508" s="157"/>
      <c r="G2508" s="157"/>
      <c r="H2508" s="157"/>
      <c r="I2508" s="157"/>
      <c r="J2508" s="157"/>
      <c r="K2508" s="157"/>
      <c r="L2508" s="157"/>
      <c r="M2508" s="157"/>
      <c r="N2508" s="157"/>
      <c r="O2508" s="157"/>
      <c r="P2508" s="157"/>
      <c r="Q2508" s="157"/>
      <c r="R2508" s="157"/>
      <c r="S2508" s="157"/>
      <c r="T2508" s="157"/>
      <c r="U2508" s="157"/>
      <c r="V2508" s="157"/>
      <c r="W2508" s="157"/>
      <c r="X2508" s="157"/>
      <c r="Y2508" s="147"/>
      <c r="Z2508" s="147"/>
      <c r="AA2508" s="147"/>
      <c r="AB2508" s="147"/>
      <c r="AC2508" s="147"/>
      <c r="AD2508" s="147"/>
      <c r="AE2508" s="147"/>
      <c r="AF2508" s="147"/>
      <c r="AG2508" s="147" t="s">
        <v>199</v>
      </c>
      <c r="AH2508" s="147">
        <v>2</v>
      </c>
      <c r="AI2508" s="147"/>
      <c r="AJ2508" s="147"/>
      <c r="AK2508" s="147"/>
      <c r="AL2508" s="147"/>
      <c r="AM2508" s="147"/>
      <c r="AN2508" s="147"/>
      <c r="AO2508" s="147"/>
      <c r="AP2508" s="147"/>
      <c r="AQ2508" s="147"/>
      <c r="AR2508" s="147"/>
      <c r="AS2508" s="147"/>
      <c r="AT2508" s="147"/>
      <c r="AU2508" s="147"/>
      <c r="AV2508" s="147"/>
      <c r="AW2508" s="147"/>
      <c r="AX2508" s="147"/>
      <c r="AY2508" s="147"/>
      <c r="AZ2508" s="147"/>
      <c r="BA2508" s="147"/>
      <c r="BB2508" s="147"/>
      <c r="BC2508" s="147"/>
      <c r="BD2508" s="147"/>
      <c r="BE2508" s="147"/>
      <c r="BF2508" s="147"/>
      <c r="BG2508" s="147"/>
      <c r="BH2508" s="147"/>
    </row>
    <row r="2509" spans="1:60" ht="20.399999999999999" outlineLevel="1" x14ac:dyDescent="0.25">
      <c r="A2509" s="154"/>
      <c r="B2509" s="155"/>
      <c r="C2509" s="192" t="s">
        <v>490</v>
      </c>
      <c r="D2509" s="161"/>
      <c r="E2509" s="162">
        <v>5.8</v>
      </c>
      <c r="F2509" s="157"/>
      <c r="G2509" s="157"/>
      <c r="H2509" s="157"/>
      <c r="I2509" s="157"/>
      <c r="J2509" s="157"/>
      <c r="K2509" s="157"/>
      <c r="L2509" s="157"/>
      <c r="M2509" s="157"/>
      <c r="N2509" s="157"/>
      <c r="O2509" s="157"/>
      <c r="P2509" s="157"/>
      <c r="Q2509" s="157"/>
      <c r="R2509" s="157"/>
      <c r="S2509" s="157"/>
      <c r="T2509" s="157"/>
      <c r="U2509" s="157"/>
      <c r="V2509" s="157"/>
      <c r="W2509" s="157"/>
      <c r="X2509" s="157"/>
      <c r="Y2509" s="147"/>
      <c r="Z2509" s="147"/>
      <c r="AA2509" s="147"/>
      <c r="AB2509" s="147"/>
      <c r="AC2509" s="147"/>
      <c r="AD2509" s="147"/>
      <c r="AE2509" s="147"/>
      <c r="AF2509" s="147"/>
      <c r="AG2509" s="147" t="s">
        <v>199</v>
      </c>
      <c r="AH2509" s="147">
        <v>2</v>
      </c>
      <c r="AI2509" s="147"/>
      <c r="AJ2509" s="147"/>
      <c r="AK2509" s="147"/>
      <c r="AL2509" s="147"/>
      <c r="AM2509" s="147"/>
      <c r="AN2509" s="147"/>
      <c r="AO2509" s="147"/>
      <c r="AP2509" s="147"/>
      <c r="AQ2509" s="147"/>
      <c r="AR2509" s="147"/>
      <c r="AS2509" s="147"/>
      <c r="AT2509" s="147"/>
      <c r="AU2509" s="147"/>
      <c r="AV2509" s="147"/>
      <c r="AW2509" s="147"/>
      <c r="AX2509" s="147"/>
      <c r="AY2509" s="147"/>
      <c r="AZ2509" s="147"/>
      <c r="BA2509" s="147"/>
      <c r="BB2509" s="147"/>
      <c r="BC2509" s="147"/>
      <c r="BD2509" s="147"/>
      <c r="BE2509" s="147"/>
      <c r="BF2509" s="147"/>
      <c r="BG2509" s="147"/>
      <c r="BH2509" s="147"/>
    </row>
    <row r="2510" spans="1:60" ht="20.399999999999999" outlineLevel="1" x14ac:dyDescent="0.25">
      <c r="A2510" s="154"/>
      <c r="B2510" s="155"/>
      <c r="C2510" s="192" t="s">
        <v>491</v>
      </c>
      <c r="D2510" s="161"/>
      <c r="E2510" s="162">
        <v>4.4000000000000004</v>
      </c>
      <c r="F2510" s="157"/>
      <c r="G2510" s="157"/>
      <c r="H2510" s="157"/>
      <c r="I2510" s="157"/>
      <c r="J2510" s="157"/>
      <c r="K2510" s="157"/>
      <c r="L2510" s="157"/>
      <c r="M2510" s="157"/>
      <c r="N2510" s="157"/>
      <c r="O2510" s="157"/>
      <c r="P2510" s="157"/>
      <c r="Q2510" s="157"/>
      <c r="R2510" s="157"/>
      <c r="S2510" s="157"/>
      <c r="T2510" s="157"/>
      <c r="U2510" s="157"/>
      <c r="V2510" s="157"/>
      <c r="W2510" s="157"/>
      <c r="X2510" s="157"/>
      <c r="Y2510" s="147"/>
      <c r="Z2510" s="147"/>
      <c r="AA2510" s="147"/>
      <c r="AB2510" s="147"/>
      <c r="AC2510" s="147"/>
      <c r="AD2510" s="147"/>
      <c r="AE2510" s="147"/>
      <c r="AF2510" s="147"/>
      <c r="AG2510" s="147" t="s">
        <v>199</v>
      </c>
      <c r="AH2510" s="147">
        <v>2</v>
      </c>
      <c r="AI2510" s="147"/>
      <c r="AJ2510" s="147"/>
      <c r="AK2510" s="147"/>
      <c r="AL2510" s="147"/>
      <c r="AM2510" s="147"/>
      <c r="AN2510" s="147"/>
      <c r="AO2510" s="147"/>
      <c r="AP2510" s="147"/>
      <c r="AQ2510" s="147"/>
      <c r="AR2510" s="147"/>
      <c r="AS2510" s="147"/>
      <c r="AT2510" s="147"/>
      <c r="AU2510" s="147"/>
      <c r="AV2510" s="147"/>
      <c r="AW2510" s="147"/>
      <c r="AX2510" s="147"/>
      <c r="AY2510" s="147"/>
      <c r="AZ2510" s="147"/>
      <c r="BA2510" s="147"/>
      <c r="BB2510" s="147"/>
      <c r="BC2510" s="147"/>
      <c r="BD2510" s="147"/>
      <c r="BE2510" s="147"/>
      <c r="BF2510" s="147"/>
      <c r="BG2510" s="147"/>
      <c r="BH2510" s="147"/>
    </row>
    <row r="2511" spans="1:60" ht="20.399999999999999" outlineLevel="1" x14ac:dyDescent="0.25">
      <c r="A2511" s="154"/>
      <c r="B2511" s="155"/>
      <c r="C2511" s="192" t="s">
        <v>492</v>
      </c>
      <c r="D2511" s="161"/>
      <c r="E2511" s="162">
        <v>5.8</v>
      </c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7"/>
      <c r="T2511" s="157"/>
      <c r="U2511" s="157"/>
      <c r="V2511" s="157"/>
      <c r="W2511" s="157"/>
      <c r="X2511" s="157"/>
      <c r="Y2511" s="147"/>
      <c r="Z2511" s="147"/>
      <c r="AA2511" s="147"/>
      <c r="AB2511" s="147"/>
      <c r="AC2511" s="147"/>
      <c r="AD2511" s="147"/>
      <c r="AE2511" s="147"/>
      <c r="AF2511" s="147"/>
      <c r="AG2511" s="147" t="s">
        <v>199</v>
      </c>
      <c r="AH2511" s="147">
        <v>2</v>
      </c>
      <c r="AI2511" s="147"/>
      <c r="AJ2511" s="147"/>
      <c r="AK2511" s="147"/>
      <c r="AL2511" s="147"/>
      <c r="AM2511" s="147"/>
      <c r="AN2511" s="147"/>
      <c r="AO2511" s="147"/>
      <c r="AP2511" s="147"/>
      <c r="AQ2511" s="147"/>
      <c r="AR2511" s="147"/>
      <c r="AS2511" s="147"/>
      <c r="AT2511" s="147"/>
      <c r="AU2511" s="147"/>
      <c r="AV2511" s="147"/>
      <c r="AW2511" s="147"/>
      <c r="AX2511" s="147"/>
      <c r="AY2511" s="147"/>
      <c r="AZ2511" s="147"/>
      <c r="BA2511" s="147"/>
      <c r="BB2511" s="147"/>
      <c r="BC2511" s="147"/>
      <c r="BD2511" s="147"/>
      <c r="BE2511" s="147"/>
      <c r="BF2511" s="147"/>
      <c r="BG2511" s="147"/>
      <c r="BH2511" s="147"/>
    </row>
    <row r="2512" spans="1:60" ht="20.399999999999999" outlineLevel="1" x14ac:dyDescent="0.25">
      <c r="A2512" s="154"/>
      <c r="B2512" s="155"/>
      <c r="C2512" s="192" t="s">
        <v>493</v>
      </c>
      <c r="D2512" s="161"/>
      <c r="E2512" s="162">
        <v>4.4000000000000004</v>
      </c>
      <c r="F2512" s="157"/>
      <c r="G2512" s="157"/>
      <c r="H2512" s="157"/>
      <c r="I2512" s="157"/>
      <c r="J2512" s="157"/>
      <c r="K2512" s="157"/>
      <c r="L2512" s="157"/>
      <c r="M2512" s="157"/>
      <c r="N2512" s="157"/>
      <c r="O2512" s="157"/>
      <c r="P2512" s="157"/>
      <c r="Q2512" s="157"/>
      <c r="R2512" s="157"/>
      <c r="S2512" s="157"/>
      <c r="T2512" s="157"/>
      <c r="U2512" s="157"/>
      <c r="V2512" s="157"/>
      <c r="W2512" s="157"/>
      <c r="X2512" s="157"/>
      <c r="Y2512" s="147"/>
      <c r="Z2512" s="147"/>
      <c r="AA2512" s="147"/>
      <c r="AB2512" s="147"/>
      <c r="AC2512" s="147"/>
      <c r="AD2512" s="147"/>
      <c r="AE2512" s="147"/>
      <c r="AF2512" s="147"/>
      <c r="AG2512" s="147" t="s">
        <v>199</v>
      </c>
      <c r="AH2512" s="147">
        <v>2</v>
      </c>
      <c r="AI2512" s="147"/>
      <c r="AJ2512" s="147"/>
      <c r="AK2512" s="147"/>
      <c r="AL2512" s="147"/>
      <c r="AM2512" s="147"/>
      <c r="AN2512" s="147"/>
      <c r="AO2512" s="147"/>
      <c r="AP2512" s="147"/>
      <c r="AQ2512" s="147"/>
      <c r="AR2512" s="147"/>
      <c r="AS2512" s="147"/>
      <c r="AT2512" s="147"/>
      <c r="AU2512" s="147"/>
      <c r="AV2512" s="147"/>
      <c r="AW2512" s="147"/>
      <c r="AX2512" s="147"/>
      <c r="AY2512" s="147"/>
      <c r="AZ2512" s="147"/>
      <c r="BA2512" s="147"/>
      <c r="BB2512" s="147"/>
      <c r="BC2512" s="147"/>
      <c r="BD2512" s="147"/>
      <c r="BE2512" s="147"/>
      <c r="BF2512" s="147"/>
      <c r="BG2512" s="147"/>
      <c r="BH2512" s="147"/>
    </row>
    <row r="2513" spans="1:60" ht="20.399999999999999" outlineLevel="1" x14ac:dyDescent="0.25">
      <c r="A2513" s="154"/>
      <c r="B2513" s="155"/>
      <c r="C2513" s="192" t="s">
        <v>494</v>
      </c>
      <c r="D2513" s="161"/>
      <c r="E2513" s="162">
        <v>6.6</v>
      </c>
      <c r="F2513" s="157"/>
      <c r="G2513" s="157"/>
      <c r="H2513" s="157"/>
      <c r="I2513" s="157"/>
      <c r="J2513" s="157"/>
      <c r="K2513" s="157"/>
      <c r="L2513" s="157"/>
      <c r="M2513" s="157"/>
      <c r="N2513" s="157"/>
      <c r="O2513" s="157"/>
      <c r="P2513" s="157"/>
      <c r="Q2513" s="157"/>
      <c r="R2513" s="157"/>
      <c r="S2513" s="157"/>
      <c r="T2513" s="157"/>
      <c r="U2513" s="157"/>
      <c r="V2513" s="157"/>
      <c r="W2513" s="157"/>
      <c r="X2513" s="157"/>
      <c r="Y2513" s="147"/>
      <c r="Z2513" s="147"/>
      <c r="AA2513" s="147"/>
      <c r="AB2513" s="147"/>
      <c r="AC2513" s="147"/>
      <c r="AD2513" s="147"/>
      <c r="AE2513" s="147"/>
      <c r="AF2513" s="147"/>
      <c r="AG2513" s="147" t="s">
        <v>199</v>
      </c>
      <c r="AH2513" s="147">
        <v>2</v>
      </c>
      <c r="AI2513" s="147"/>
      <c r="AJ2513" s="147"/>
      <c r="AK2513" s="147"/>
      <c r="AL2513" s="147"/>
      <c r="AM2513" s="147"/>
      <c r="AN2513" s="147"/>
      <c r="AO2513" s="147"/>
      <c r="AP2513" s="147"/>
      <c r="AQ2513" s="147"/>
      <c r="AR2513" s="147"/>
      <c r="AS2513" s="147"/>
      <c r="AT2513" s="147"/>
      <c r="AU2513" s="147"/>
      <c r="AV2513" s="147"/>
      <c r="AW2513" s="147"/>
      <c r="AX2513" s="147"/>
      <c r="AY2513" s="147"/>
      <c r="AZ2513" s="147"/>
      <c r="BA2513" s="147"/>
      <c r="BB2513" s="147"/>
      <c r="BC2513" s="147"/>
      <c r="BD2513" s="147"/>
      <c r="BE2513" s="147"/>
      <c r="BF2513" s="147"/>
      <c r="BG2513" s="147"/>
      <c r="BH2513" s="147"/>
    </row>
    <row r="2514" spans="1:60" outlineLevel="1" x14ac:dyDescent="0.25">
      <c r="A2514" s="154"/>
      <c r="B2514" s="155"/>
      <c r="C2514" s="193" t="s">
        <v>293</v>
      </c>
      <c r="D2514" s="163"/>
      <c r="E2514" s="164">
        <v>156.78</v>
      </c>
      <c r="F2514" s="157"/>
      <c r="G2514" s="157"/>
      <c r="H2514" s="157"/>
      <c r="I2514" s="157"/>
      <c r="J2514" s="157"/>
      <c r="K2514" s="157"/>
      <c r="L2514" s="157"/>
      <c r="M2514" s="157"/>
      <c r="N2514" s="157"/>
      <c r="O2514" s="157"/>
      <c r="P2514" s="157"/>
      <c r="Q2514" s="157"/>
      <c r="R2514" s="157"/>
      <c r="S2514" s="157"/>
      <c r="T2514" s="157"/>
      <c r="U2514" s="157"/>
      <c r="V2514" s="157"/>
      <c r="W2514" s="157"/>
      <c r="X2514" s="157"/>
      <c r="Y2514" s="147"/>
      <c r="Z2514" s="147"/>
      <c r="AA2514" s="147"/>
      <c r="AB2514" s="147"/>
      <c r="AC2514" s="147"/>
      <c r="AD2514" s="147"/>
      <c r="AE2514" s="147"/>
      <c r="AF2514" s="147"/>
      <c r="AG2514" s="147" t="s">
        <v>199</v>
      </c>
      <c r="AH2514" s="147">
        <v>3</v>
      </c>
      <c r="AI2514" s="147"/>
      <c r="AJ2514" s="147"/>
      <c r="AK2514" s="147"/>
      <c r="AL2514" s="147"/>
      <c r="AM2514" s="147"/>
      <c r="AN2514" s="147"/>
      <c r="AO2514" s="147"/>
      <c r="AP2514" s="147"/>
      <c r="AQ2514" s="147"/>
      <c r="AR2514" s="147"/>
      <c r="AS2514" s="147"/>
      <c r="AT2514" s="147"/>
      <c r="AU2514" s="147"/>
      <c r="AV2514" s="147"/>
      <c r="AW2514" s="147"/>
      <c r="AX2514" s="147"/>
      <c r="AY2514" s="147"/>
      <c r="AZ2514" s="147"/>
      <c r="BA2514" s="147"/>
      <c r="BB2514" s="147"/>
      <c r="BC2514" s="147"/>
      <c r="BD2514" s="147"/>
      <c r="BE2514" s="147"/>
      <c r="BF2514" s="147"/>
      <c r="BG2514" s="147"/>
      <c r="BH2514" s="147"/>
    </row>
    <row r="2515" spans="1:60" outlineLevel="1" x14ac:dyDescent="0.25">
      <c r="A2515" s="154"/>
      <c r="B2515" s="155"/>
      <c r="C2515" s="191" t="s">
        <v>294</v>
      </c>
      <c r="D2515" s="161"/>
      <c r="E2515" s="162"/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7"/>
      <c r="T2515" s="157"/>
      <c r="U2515" s="157"/>
      <c r="V2515" s="157"/>
      <c r="W2515" s="157"/>
      <c r="X2515" s="157"/>
      <c r="Y2515" s="147"/>
      <c r="Z2515" s="147"/>
      <c r="AA2515" s="147"/>
      <c r="AB2515" s="147"/>
      <c r="AC2515" s="147"/>
      <c r="AD2515" s="147"/>
      <c r="AE2515" s="147"/>
      <c r="AF2515" s="147"/>
      <c r="AG2515" s="147" t="s">
        <v>199</v>
      </c>
      <c r="AH2515" s="147"/>
      <c r="AI2515" s="147"/>
      <c r="AJ2515" s="147"/>
      <c r="AK2515" s="147"/>
      <c r="AL2515" s="147"/>
      <c r="AM2515" s="147"/>
      <c r="AN2515" s="147"/>
      <c r="AO2515" s="147"/>
      <c r="AP2515" s="147"/>
      <c r="AQ2515" s="147"/>
      <c r="AR2515" s="147"/>
      <c r="AS2515" s="147"/>
      <c r="AT2515" s="147"/>
      <c r="AU2515" s="147"/>
      <c r="AV2515" s="147"/>
      <c r="AW2515" s="147"/>
      <c r="AX2515" s="147"/>
      <c r="AY2515" s="147"/>
      <c r="AZ2515" s="147"/>
      <c r="BA2515" s="147"/>
      <c r="BB2515" s="147"/>
      <c r="BC2515" s="147"/>
      <c r="BD2515" s="147"/>
      <c r="BE2515" s="147"/>
      <c r="BF2515" s="147"/>
      <c r="BG2515" s="147"/>
      <c r="BH2515" s="147"/>
    </row>
    <row r="2516" spans="1:60" outlineLevel="1" x14ac:dyDescent="0.25">
      <c r="A2516" s="154"/>
      <c r="B2516" s="155"/>
      <c r="C2516" s="190" t="s">
        <v>495</v>
      </c>
      <c r="D2516" s="159"/>
      <c r="E2516" s="160">
        <v>156.78</v>
      </c>
      <c r="F2516" s="157"/>
      <c r="G2516" s="157"/>
      <c r="H2516" s="157"/>
      <c r="I2516" s="157"/>
      <c r="J2516" s="157"/>
      <c r="K2516" s="157"/>
      <c r="L2516" s="157"/>
      <c r="M2516" s="157"/>
      <c r="N2516" s="157"/>
      <c r="O2516" s="157"/>
      <c r="P2516" s="157"/>
      <c r="Q2516" s="157"/>
      <c r="R2516" s="157"/>
      <c r="S2516" s="157"/>
      <c r="T2516" s="157"/>
      <c r="U2516" s="157"/>
      <c r="V2516" s="157"/>
      <c r="W2516" s="157"/>
      <c r="X2516" s="157"/>
      <c r="Y2516" s="147"/>
      <c r="Z2516" s="147"/>
      <c r="AA2516" s="147"/>
      <c r="AB2516" s="147"/>
      <c r="AC2516" s="147"/>
      <c r="AD2516" s="147"/>
      <c r="AE2516" s="147"/>
      <c r="AF2516" s="147"/>
      <c r="AG2516" s="147" t="s">
        <v>199</v>
      </c>
      <c r="AH2516" s="147">
        <v>0</v>
      </c>
      <c r="AI2516" s="147"/>
      <c r="AJ2516" s="147"/>
      <c r="AK2516" s="147"/>
      <c r="AL2516" s="147"/>
      <c r="AM2516" s="147"/>
      <c r="AN2516" s="147"/>
      <c r="AO2516" s="147"/>
      <c r="AP2516" s="147"/>
      <c r="AQ2516" s="147"/>
      <c r="AR2516" s="147"/>
      <c r="AS2516" s="147"/>
      <c r="AT2516" s="147"/>
      <c r="AU2516" s="147"/>
      <c r="AV2516" s="147"/>
      <c r="AW2516" s="147"/>
      <c r="AX2516" s="147"/>
      <c r="AY2516" s="147"/>
      <c r="AZ2516" s="147"/>
      <c r="BA2516" s="147"/>
      <c r="BB2516" s="147"/>
      <c r="BC2516" s="147"/>
      <c r="BD2516" s="147"/>
      <c r="BE2516" s="147"/>
      <c r="BF2516" s="147"/>
      <c r="BG2516" s="147"/>
      <c r="BH2516" s="147"/>
    </row>
    <row r="2517" spans="1:60" outlineLevel="1" x14ac:dyDescent="0.25">
      <c r="A2517" s="174">
        <v>413</v>
      </c>
      <c r="B2517" s="175" t="s">
        <v>1924</v>
      </c>
      <c r="C2517" s="189" t="s">
        <v>1925</v>
      </c>
      <c r="D2517" s="176" t="s">
        <v>194</v>
      </c>
      <c r="E2517" s="177">
        <v>54.893000000000001</v>
      </c>
      <c r="F2517" s="178"/>
      <c r="G2517" s="179">
        <f>ROUND(E2517*F2517,2)</f>
        <v>0</v>
      </c>
      <c r="H2517" s="158"/>
      <c r="I2517" s="157">
        <f>ROUND(E2517*H2517,2)</f>
        <v>0</v>
      </c>
      <c r="J2517" s="158"/>
      <c r="K2517" s="157">
        <f>ROUND(E2517*J2517,2)</f>
        <v>0</v>
      </c>
      <c r="L2517" s="157">
        <v>21</v>
      </c>
      <c r="M2517" s="157">
        <f>G2517*(1+L2517/100)</f>
        <v>0</v>
      </c>
      <c r="N2517" s="157">
        <v>2.0000000000000002E-5</v>
      </c>
      <c r="O2517" s="157">
        <f>ROUND(E2517*N2517,2)</f>
        <v>0</v>
      </c>
      <c r="P2517" s="157">
        <v>0</v>
      </c>
      <c r="Q2517" s="157">
        <f>ROUND(E2517*P2517,2)</f>
        <v>0</v>
      </c>
      <c r="R2517" s="157"/>
      <c r="S2517" s="157" t="s">
        <v>195</v>
      </c>
      <c r="T2517" s="157" t="s">
        <v>195</v>
      </c>
      <c r="U2517" s="157">
        <v>2.9000000000000001E-2</v>
      </c>
      <c r="V2517" s="157">
        <f>ROUND(E2517*U2517,2)</f>
        <v>1.59</v>
      </c>
      <c r="W2517" s="157"/>
      <c r="X2517" s="157" t="s">
        <v>196</v>
      </c>
      <c r="Y2517" s="147"/>
      <c r="Z2517" s="147"/>
      <c r="AA2517" s="147"/>
      <c r="AB2517" s="147"/>
      <c r="AC2517" s="147"/>
      <c r="AD2517" s="147"/>
      <c r="AE2517" s="147"/>
      <c r="AF2517" s="147"/>
      <c r="AG2517" s="147" t="s">
        <v>197</v>
      </c>
      <c r="AH2517" s="147"/>
      <c r="AI2517" s="147"/>
      <c r="AJ2517" s="147"/>
      <c r="AK2517" s="147"/>
      <c r="AL2517" s="147"/>
      <c r="AM2517" s="147"/>
      <c r="AN2517" s="147"/>
      <c r="AO2517" s="147"/>
      <c r="AP2517" s="147"/>
      <c r="AQ2517" s="147"/>
      <c r="AR2517" s="147"/>
      <c r="AS2517" s="147"/>
      <c r="AT2517" s="147"/>
      <c r="AU2517" s="147"/>
      <c r="AV2517" s="147"/>
      <c r="AW2517" s="147"/>
      <c r="AX2517" s="147"/>
      <c r="AY2517" s="147"/>
      <c r="AZ2517" s="147"/>
      <c r="BA2517" s="147"/>
      <c r="BB2517" s="147"/>
      <c r="BC2517" s="147"/>
      <c r="BD2517" s="147"/>
      <c r="BE2517" s="147"/>
      <c r="BF2517" s="147"/>
      <c r="BG2517" s="147"/>
      <c r="BH2517" s="147"/>
    </row>
    <row r="2518" spans="1:60" outlineLevel="1" x14ac:dyDescent="0.25">
      <c r="A2518" s="154"/>
      <c r="B2518" s="155"/>
      <c r="C2518" s="190" t="s">
        <v>747</v>
      </c>
      <c r="D2518" s="159"/>
      <c r="E2518" s="160">
        <v>6.4394999999999998</v>
      </c>
      <c r="F2518" s="157"/>
      <c r="G2518" s="157"/>
      <c r="H2518" s="157"/>
      <c r="I2518" s="157"/>
      <c r="J2518" s="157"/>
      <c r="K2518" s="157"/>
      <c r="L2518" s="157"/>
      <c r="M2518" s="157"/>
      <c r="N2518" s="157"/>
      <c r="O2518" s="157"/>
      <c r="P2518" s="157"/>
      <c r="Q2518" s="157"/>
      <c r="R2518" s="157"/>
      <c r="S2518" s="157"/>
      <c r="T2518" s="157"/>
      <c r="U2518" s="157"/>
      <c r="V2518" s="157"/>
      <c r="W2518" s="157"/>
      <c r="X2518" s="157"/>
      <c r="Y2518" s="147"/>
      <c r="Z2518" s="147"/>
      <c r="AA2518" s="147"/>
      <c r="AB2518" s="147"/>
      <c r="AC2518" s="147"/>
      <c r="AD2518" s="147"/>
      <c r="AE2518" s="147"/>
      <c r="AF2518" s="147"/>
      <c r="AG2518" s="147" t="s">
        <v>199</v>
      </c>
      <c r="AH2518" s="147">
        <v>0</v>
      </c>
      <c r="AI2518" s="147"/>
      <c r="AJ2518" s="147"/>
      <c r="AK2518" s="147"/>
      <c r="AL2518" s="147"/>
      <c r="AM2518" s="147"/>
      <c r="AN2518" s="147"/>
      <c r="AO2518" s="147"/>
      <c r="AP2518" s="147"/>
      <c r="AQ2518" s="147"/>
      <c r="AR2518" s="147"/>
      <c r="AS2518" s="147"/>
      <c r="AT2518" s="147"/>
      <c r="AU2518" s="147"/>
      <c r="AV2518" s="147"/>
      <c r="AW2518" s="147"/>
      <c r="AX2518" s="147"/>
      <c r="AY2518" s="147"/>
      <c r="AZ2518" s="147"/>
      <c r="BA2518" s="147"/>
      <c r="BB2518" s="147"/>
      <c r="BC2518" s="147"/>
      <c r="BD2518" s="147"/>
      <c r="BE2518" s="147"/>
      <c r="BF2518" s="147"/>
      <c r="BG2518" s="147"/>
      <c r="BH2518" s="147"/>
    </row>
    <row r="2519" spans="1:60" ht="20.399999999999999" outlineLevel="1" x14ac:dyDescent="0.25">
      <c r="A2519" s="154"/>
      <c r="B2519" s="155"/>
      <c r="C2519" s="190" t="s">
        <v>396</v>
      </c>
      <c r="D2519" s="159"/>
      <c r="E2519" s="160">
        <v>6.4394999999999998</v>
      </c>
      <c r="F2519" s="157"/>
      <c r="G2519" s="157"/>
      <c r="H2519" s="157"/>
      <c r="I2519" s="157"/>
      <c r="J2519" s="157"/>
      <c r="K2519" s="157"/>
      <c r="L2519" s="157"/>
      <c r="M2519" s="157"/>
      <c r="N2519" s="157"/>
      <c r="O2519" s="157"/>
      <c r="P2519" s="157"/>
      <c r="Q2519" s="157"/>
      <c r="R2519" s="157"/>
      <c r="S2519" s="157"/>
      <c r="T2519" s="157"/>
      <c r="U2519" s="157"/>
      <c r="V2519" s="157"/>
      <c r="W2519" s="157"/>
      <c r="X2519" s="157"/>
      <c r="Y2519" s="147"/>
      <c r="Z2519" s="147"/>
      <c r="AA2519" s="147"/>
      <c r="AB2519" s="147"/>
      <c r="AC2519" s="147"/>
      <c r="AD2519" s="147"/>
      <c r="AE2519" s="147"/>
      <c r="AF2519" s="147"/>
      <c r="AG2519" s="147" t="s">
        <v>199</v>
      </c>
      <c r="AH2519" s="147">
        <v>0</v>
      </c>
      <c r="AI2519" s="147"/>
      <c r="AJ2519" s="147"/>
      <c r="AK2519" s="147"/>
      <c r="AL2519" s="147"/>
      <c r="AM2519" s="147"/>
      <c r="AN2519" s="147"/>
      <c r="AO2519" s="147"/>
      <c r="AP2519" s="147"/>
      <c r="AQ2519" s="147"/>
      <c r="AR2519" s="147"/>
      <c r="AS2519" s="147"/>
      <c r="AT2519" s="147"/>
      <c r="AU2519" s="147"/>
      <c r="AV2519" s="147"/>
      <c r="AW2519" s="147"/>
      <c r="AX2519" s="147"/>
      <c r="AY2519" s="147"/>
      <c r="AZ2519" s="147"/>
      <c r="BA2519" s="147"/>
      <c r="BB2519" s="147"/>
      <c r="BC2519" s="147"/>
      <c r="BD2519" s="147"/>
      <c r="BE2519" s="147"/>
      <c r="BF2519" s="147"/>
      <c r="BG2519" s="147"/>
      <c r="BH2519" s="147"/>
    </row>
    <row r="2520" spans="1:60" ht="20.399999999999999" outlineLevel="1" x14ac:dyDescent="0.25">
      <c r="A2520" s="154"/>
      <c r="B2520" s="155"/>
      <c r="C2520" s="190" t="s">
        <v>397</v>
      </c>
      <c r="D2520" s="159"/>
      <c r="E2520" s="160">
        <v>6.4394999999999998</v>
      </c>
      <c r="F2520" s="157"/>
      <c r="G2520" s="157"/>
      <c r="H2520" s="157"/>
      <c r="I2520" s="157"/>
      <c r="J2520" s="157"/>
      <c r="K2520" s="157"/>
      <c r="L2520" s="157"/>
      <c r="M2520" s="157"/>
      <c r="N2520" s="157"/>
      <c r="O2520" s="157"/>
      <c r="P2520" s="157"/>
      <c r="Q2520" s="157"/>
      <c r="R2520" s="157"/>
      <c r="S2520" s="157"/>
      <c r="T2520" s="157"/>
      <c r="U2520" s="157"/>
      <c r="V2520" s="157"/>
      <c r="W2520" s="157"/>
      <c r="X2520" s="157"/>
      <c r="Y2520" s="147"/>
      <c r="Z2520" s="147"/>
      <c r="AA2520" s="147"/>
      <c r="AB2520" s="147"/>
      <c r="AC2520" s="147"/>
      <c r="AD2520" s="147"/>
      <c r="AE2520" s="147"/>
      <c r="AF2520" s="147"/>
      <c r="AG2520" s="147" t="s">
        <v>199</v>
      </c>
      <c r="AH2520" s="147">
        <v>0</v>
      </c>
      <c r="AI2520" s="147"/>
      <c r="AJ2520" s="147"/>
      <c r="AK2520" s="147"/>
      <c r="AL2520" s="147"/>
      <c r="AM2520" s="147"/>
      <c r="AN2520" s="147"/>
      <c r="AO2520" s="147"/>
      <c r="AP2520" s="147"/>
      <c r="AQ2520" s="147"/>
      <c r="AR2520" s="147"/>
      <c r="AS2520" s="147"/>
      <c r="AT2520" s="147"/>
      <c r="AU2520" s="147"/>
      <c r="AV2520" s="147"/>
      <c r="AW2520" s="147"/>
      <c r="AX2520" s="147"/>
      <c r="AY2520" s="147"/>
      <c r="AZ2520" s="147"/>
      <c r="BA2520" s="147"/>
      <c r="BB2520" s="147"/>
      <c r="BC2520" s="147"/>
      <c r="BD2520" s="147"/>
      <c r="BE2520" s="147"/>
      <c r="BF2520" s="147"/>
      <c r="BG2520" s="147"/>
      <c r="BH2520" s="147"/>
    </row>
    <row r="2521" spans="1:60" ht="20.399999999999999" outlineLevel="1" x14ac:dyDescent="0.25">
      <c r="A2521" s="154"/>
      <c r="B2521" s="155"/>
      <c r="C2521" s="190" t="s">
        <v>398</v>
      </c>
      <c r="D2521" s="159"/>
      <c r="E2521" s="160">
        <v>6.4394999999999998</v>
      </c>
      <c r="F2521" s="157"/>
      <c r="G2521" s="157"/>
      <c r="H2521" s="157"/>
      <c r="I2521" s="157"/>
      <c r="J2521" s="157"/>
      <c r="K2521" s="157"/>
      <c r="L2521" s="157"/>
      <c r="M2521" s="157"/>
      <c r="N2521" s="157"/>
      <c r="O2521" s="157"/>
      <c r="P2521" s="157"/>
      <c r="Q2521" s="157"/>
      <c r="R2521" s="157"/>
      <c r="S2521" s="157"/>
      <c r="T2521" s="157"/>
      <c r="U2521" s="157"/>
      <c r="V2521" s="157"/>
      <c r="W2521" s="157"/>
      <c r="X2521" s="157"/>
      <c r="Y2521" s="147"/>
      <c r="Z2521" s="147"/>
      <c r="AA2521" s="147"/>
      <c r="AB2521" s="147"/>
      <c r="AC2521" s="147"/>
      <c r="AD2521" s="147"/>
      <c r="AE2521" s="147"/>
      <c r="AF2521" s="147"/>
      <c r="AG2521" s="147" t="s">
        <v>199</v>
      </c>
      <c r="AH2521" s="147">
        <v>0</v>
      </c>
      <c r="AI2521" s="147"/>
      <c r="AJ2521" s="147"/>
      <c r="AK2521" s="147"/>
      <c r="AL2521" s="147"/>
      <c r="AM2521" s="147"/>
      <c r="AN2521" s="147"/>
      <c r="AO2521" s="147"/>
      <c r="AP2521" s="147"/>
      <c r="AQ2521" s="147"/>
      <c r="AR2521" s="147"/>
      <c r="AS2521" s="147"/>
      <c r="AT2521" s="147"/>
      <c r="AU2521" s="147"/>
      <c r="AV2521" s="147"/>
      <c r="AW2521" s="147"/>
      <c r="AX2521" s="147"/>
      <c r="AY2521" s="147"/>
      <c r="AZ2521" s="147"/>
      <c r="BA2521" s="147"/>
      <c r="BB2521" s="147"/>
      <c r="BC2521" s="147"/>
      <c r="BD2521" s="147"/>
      <c r="BE2521" s="147"/>
      <c r="BF2521" s="147"/>
      <c r="BG2521" s="147"/>
      <c r="BH2521" s="147"/>
    </row>
    <row r="2522" spans="1:60" outlineLevel="1" x14ac:dyDescent="0.25">
      <c r="A2522" s="154"/>
      <c r="B2522" s="155"/>
      <c r="C2522" s="190" t="s">
        <v>399</v>
      </c>
      <c r="D2522" s="159"/>
      <c r="E2522" s="160">
        <v>5.7</v>
      </c>
      <c r="F2522" s="157"/>
      <c r="G2522" s="157"/>
      <c r="H2522" s="157"/>
      <c r="I2522" s="157"/>
      <c r="J2522" s="157"/>
      <c r="K2522" s="157"/>
      <c r="L2522" s="157"/>
      <c r="M2522" s="157"/>
      <c r="N2522" s="157"/>
      <c r="O2522" s="157"/>
      <c r="P2522" s="157"/>
      <c r="Q2522" s="157"/>
      <c r="R2522" s="157"/>
      <c r="S2522" s="157"/>
      <c r="T2522" s="157"/>
      <c r="U2522" s="157"/>
      <c r="V2522" s="157"/>
      <c r="W2522" s="157"/>
      <c r="X2522" s="157"/>
      <c r="Y2522" s="147"/>
      <c r="Z2522" s="147"/>
      <c r="AA2522" s="147"/>
      <c r="AB2522" s="147"/>
      <c r="AC2522" s="147"/>
      <c r="AD2522" s="147"/>
      <c r="AE2522" s="147"/>
      <c r="AF2522" s="147"/>
      <c r="AG2522" s="147" t="s">
        <v>199</v>
      </c>
      <c r="AH2522" s="147">
        <v>0</v>
      </c>
      <c r="AI2522" s="147"/>
      <c r="AJ2522" s="147"/>
      <c r="AK2522" s="147"/>
      <c r="AL2522" s="147"/>
      <c r="AM2522" s="147"/>
      <c r="AN2522" s="147"/>
      <c r="AO2522" s="147"/>
      <c r="AP2522" s="147"/>
      <c r="AQ2522" s="147"/>
      <c r="AR2522" s="147"/>
      <c r="AS2522" s="147"/>
      <c r="AT2522" s="147"/>
      <c r="AU2522" s="147"/>
      <c r="AV2522" s="147"/>
      <c r="AW2522" s="147"/>
      <c r="AX2522" s="147"/>
      <c r="AY2522" s="147"/>
      <c r="AZ2522" s="147"/>
      <c r="BA2522" s="147"/>
      <c r="BB2522" s="147"/>
      <c r="BC2522" s="147"/>
      <c r="BD2522" s="147"/>
      <c r="BE2522" s="147"/>
      <c r="BF2522" s="147"/>
      <c r="BG2522" s="147"/>
      <c r="BH2522" s="147"/>
    </row>
    <row r="2523" spans="1:60" outlineLevel="1" x14ac:dyDescent="0.25">
      <c r="A2523" s="154"/>
      <c r="B2523" s="155"/>
      <c r="C2523" s="190" t="s">
        <v>400</v>
      </c>
      <c r="D2523" s="159"/>
      <c r="E2523" s="160">
        <v>0.96</v>
      </c>
      <c r="F2523" s="157"/>
      <c r="G2523" s="157"/>
      <c r="H2523" s="157"/>
      <c r="I2523" s="157"/>
      <c r="J2523" s="157"/>
      <c r="K2523" s="157"/>
      <c r="L2523" s="157"/>
      <c r="M2523" s="157"/>
      <c r="N2523" s="157"/>
      <c r="O2523" s="157"/>
      <c r="P2523" s="157"/>
      <c r="Q2523" s="157"/>
      <c r="R2523" s="157"/>
      <c r="S2523" s="157"/>
      <c r="T2523" s="157"/>
      <c r="U2523" s="157"/>
      <c r="V2523" s="157"/>
      <c r="W2523" s="157"/>
      <c r="X2523" s="157"/>
      <c r="Y2523" s="147"/>
      <c r="Z2523" s="147"/>
      <c r="AA2523" s="147"/>
      <c r="AB2523" s="147"/>
      <c r="AC2523" s="147"/>
      <c r="AD2523" s="147"/>
      <c r="AE2523" s="147"/>
      <c r="AF2523" s="147"/>
      <c r="AG2523" s="147" t="s">
        <v>199</v>
      </c>
      <c r="AH2523" s="147">
        <v>0</v>
      </c>
      <c r="AI2523" s="147"/>
      <c r="AJ2523" s="147"/>
      <c r="AK2523" s="147"/>
      <c r="AL2523" s="147"/>
      <c r="AM2523" s="147"/>
      <c r="AN2523" s="147"/>
      <c r="AO2523" s="147"/>
      <c r="AP2523" s="147"/>
      <c r="AQ2523" s="147"/>
      <c r="AR2523" s="147"/>
      <c r="AS2523" s="147"/>
      <c r="AT2523" s="147"/>
      <c r="AU2523" s="147"/>
      <c r="AV2523" s="147"/>
      <c r="AW2523" s="147"/>
      <c r="AX2523" s="147"/>
      <c r="AY2523" s="147"/>
      <c r="AZ2523" s="147"/>
      <c r="BA2523" s="147"/>
      <c r="BB2523" s="147"/>
      <c r="BC2523" s="147"/>
      <c r="BD2523" s="147"/>
      <c r="BE2523" s="147"/>
      <c r="BF2523" s="147"/>
      <c r="BG2523" s="147"/>
      <c r="BH2523" s="147"/>
    </row>
    <row r="2524" spans="1:60" outlineLevel="1" x14ac:dyDescent="0.25">
      <c r="A2524" s="154"/>
      <c r="B2524" s="155"/>
      <c r="C2524" s="190" t="s">
        <v>401</v>
      </c>
      <c r="D2524" s="159"/>
      <c r="E2524" s="160">
        <v>0.96</v>
      </c>
      <c r="F2524" s="157"/>
      <c r="G2524" s="157"/>
      <c r="H2524" s="157"/>
      <c r="I2524" s="157"/>
      <c r="J2524" s="157"/>
      <c r="K2524" s="157"/>
      <c r="L2524" s="157"/>
      <c r="M2524" s="157"/>
      <c r="N2524" s="157"/>
      <c r="O2524" s="157"/>
      <c r="P2524" s="157"/>
      <c r="Q2524" s="157"/>
      <c r="R2524" s="157"/>
      <c r="S2524" s="157"/>
      <c r="T2524" s="157"/>
      <c r="U2524" s="157"/>
      <c r="V2524" s="157"/>
      <c r="W2524" s="157"/>
      <c r="X2524" s="157"/>
      <c r="Y2524" s="147"/>
      <c r="Z2524" s="147"/>
      <c r="AA2524" s="147"/>
      <c r="AB2524" s="147"/>
      <c r="AC2524" s="147"/>
      <c r="AD2524" s="147"/>
      <c r="AE2524" s="147"/>
      <c r="AF2524" s="147"/>
      <c r="AG2524" s="147" t="s">
        <v>199</v>
      </c>
      <c r="AH2524" s="147">
        <v>0</v>
      </c>
      <c r="AI2524" s="147"/>
      <c r="AJ2524" s="147"/>
      <c r="AK2524" s="147"/>
      <c r="AL2524" s="147"/>
      <c r="AM2524" s="147"/>
      <c r="AN2524" s="147"/>
      <c r="AO2524" s="147"/>
      <c r="AP2524" s="147"/>
      <c r="AQ2524" s="147"/>
      <c r="AR2524" s="147"/>
      <c r="AS2524" s="147"/>
      <c r="AT2524" s="147"/>
      <c r="AU2524" s="147"/>
      <c r="AV2524" s="147"/>
      <c r="AW2524" s="147"/>
      <c r="AX2524" s="147"/>
      <c r="AY2524" s="147"/>
      <c r="AZ2524" s="147"/>
      <c r="BA2524" s="147"/>
      <c r="BB2524" s="147"/>
      <c r="BC2524" s="147"/>
      <c r="BD2524" s="147"/>
      <c r="BE2524" s="147"/>
      <c r="BF2524" s="147"/>
      <c r="BG2524" s="147"/>
      <c r="BH2524" s="147"/>
    </row>
    <row r="2525" spans="1:60" outlineLevel="1" x14ac:dyDescent="0.25">
      <c r="A2525" s="154"/>
      <c r="B2525" s="155"/>
      <c r="C2525" s="190" t="s">
        <v>402</v>
      </c>
      <c r="D2525" s="159"/>
      <c r="E2525" s="160">
        <v>0.96</v>
      </c>
      <c r="F2525" s="157"/>
      <c r="G2525" s="157"/>
      <c r="H2525" s="157"/>
      <c r="I2525" s="157"/>
      <c r="J2525" s="157"/>
      <c r="K2525" s="157"/>
      <c r="L2525" s="157"/>
      <c r="M2525" s="157"/>
      <c r="N2525" s="157"/>
      <c r="O2525" s="157"/>
      <c r="P2525" s="157"/>
      <c r="Q2525" s="157"/>
      <c r="R2525" s="157"/>
      <c r="S2525" s="157"/>
      <c r="T2525" s="157"/>
      <c r="U2525" s="157"/>
      <c r="V2525" s="157"/>
      <c r="W2525" s="157"/>
      <c r="X2525" s="157"/>
      <c r="Y2525" s="147"/>
      <c r="Z2525" s="147"/>
      <c r="AA2525" s="147"/>
      <c r="AB2525" s="147"/>
      <c r="AC2525" s="147"/>
      <c r="AD2525" s="147"/>
      <c r="AE2525" s="147"/>
      <c r="AF2525" s="147"/>
      <c r="AG2525" s="147" t="s">
        <v>199</v>
      </c>
      <c r="AH2525" s="147">
        <v>0</v>
      </c>
      <c r="AI2525" s="147"/>
      <c r="AJ2525" s="147"/>
      <c r="AK2525" s="147"/>
      <c r="AL2525" s="147"/>
      <c r="AM2525" s="147"/>
      <c r="AN2525" s="147"/>
      <c r="AO2525" s="147"/>
      <c r="AP2525" s="147"/>
      <c r="AQ2525" s="147"/>
      <c r="AR2525" s="147"/>
      <c r="AS2525" s="147"/>
      <c r="AT2525" s="147"/>
      <c r="AU2525" s="147"/>
      <c r="AV2525" s="147"/>
      <c r="AW2525" s="147"/>
      <c r="AX2525" s="147"/>
      <c r="AY2525" s="147"/>
      <c r="AZ2525" s="147"/>
      <c r="BA2525" s="147"/>
      <c r="BB2525" s="147"/>
      <c r="BC2525" s="147"/>
      <c r="BD2525" s="147"/>
      <c r="BE2525" s="147"/>
      <c r="BF2525" s="147"/>
      <c r="BG2525" s="147"/>
      <c r="BH2525" s="147"/>
    </row>
    <row r="2526" spans="1:60" outlineLevel="1" x14ac:dyDescent="0.25">
      <c r="A2526" s="154"/>
      <c r="B2526" s="155"/>
      <c r="C2526" s="190" t="s">
        <v>403</v>
      </c>
      <c r="D2526" s="159"/>
      <c r="E2526" s="160">
        <v>0.96</v>
      </c>
      <c r="F2526" s="157"/>
      <c r="G2526" s="157"/>
      <c r="H2526" s="157"/>
      <c r="I2526" s="157"/>
      <c r="J2526" s="157"/>
      <c r="K2526" s="157"/>
      <c r="L2526" s="157"/>
      <c r="M2526" s="157"/>
      <c r="N2526" s="157"/>
      <c r="O2526" s="157"/>
      <c r="P2526" s="157"/>
      <c r="Q2526" s="157"/>
      <c r="R2526" s="157"/>
      <c r="S2526" s="157"/>
      <c r="T2526" s="157"/>
      <c r="U2526" s="157"/>
      <c r="V2526" s="157"/>
      <c r="W2526" s="157"/>
      <c r="X2526" s="157"/>
      <c r="Y2526" s="147"/>
      <c r="Z2526" s="147"/>
      <c r="AA2526" s="147"/>
      <c r="AB2526" s="147"/>
      <c r="AC2526" s="147"/>
      <c r="AD2526" s="147"/>
      <c r="AE2526" s="147"/>
      <c r="AF2526" s="147"/>
      <c r="AG2526" s="147" t="s">
        <v>199</v>
      </c>
      <c r="AH2526" s="147">
        <v>0</v>
      </c>
      <c r="AI2526" s="147"/>
      <c r="AJ2526" s="147"/>
      <c r="AK2526" s="147"/>
      <c r="AL2526" s="147"/>
      <c r="AM2526" s="147"/>
      <c r="AN2526" s="147"/>
      <c r="AO2526" s="147"/>
      <c r="AP2526" s="147"/>
      <c r="AQ2526" s="147"/>
      <c r="AR2526" s="147"/>
      <c r="AS2526" s="147"/>
      <c r="AT2526" s="147"/>
      <c r="AU2526" s="147"/>
      <c r="AV2526" s="147"/>
      <c r="AW2526" s="147"/>
      <c r="AX2526" s="147"/>
      <c r="AY2526" s="147"/>
      <c r="AZ2526" s="147"/>
      <c r="BA2526" s="147"/>
      <c r="BB2526" s="147"/>
      <c r="BC2526" s="147"/>
      <c r="BD2526" s="147"/>
      <c r="BE2526" s="147"/>
      <c r="BF2526" s="147"/>
      <c r="BG2526" s="147"/>
      <c r="BH2526" s="147"/>
    </row>
    <row r="2527" spans="1:60" outlineLevel="1" x14ac:dyDescent="0.25">
      <c r="A2527" s="154"/>
      <c r="B2527" s="155"/>
      <c r="C2527" s="190" t="s">
        <v>404</v>
      </c>
      <c r="D2527" s="159"/>
      <c r="E2527" s="160">
        <v>0.96</v>
      </c>
      <c r="F2527" s="157"/>
      <c r="G2527" s="157"/>
      <c r="H2527" s="157"/>
      <c r="I2527" s="157"/>
      <c r="J2527" s="157"/>
      <c r="K2527" s="157"/>
      <c r="L2527" s="157"/>
      <c r="M2527" s="157"/>
      <c r="N2527" s="157"/>
      <c r="O2527" s="157"/>
      <c r="P2527" s="157"/>
      <c r="Q2527" s="157"/>
      <c r="R2527" s="157"/>
      <c r="S2527" s="157"/>
      <c r="T2527" s="157"/>
      <c r="U2527" s="157"/>
      <c r="V2527" s="157"/>
      <c r="W2527" s="157"/>
      <c r="X2527" s="157"/>
      <c r="Y2527" s="147"/>
      <c r="Z2527" s="147"/>
      <c r="AA2527" s="147"/>
      <c r="AB2527" s="147"/>
      <c r="AC2527" s="147"/>
      <c r="AD2527" s="147"/>
      <c r="AE2527" s="147"/>
      <c r="AF2527" s="147"/>
      <c r="AG2527" s="147" t="s">
        <v>199</v>
      </c>
      <c r="AH2527" s="147">
        <v>0</v>
      </c>
      <c r="AI2527" s="147"/>
      <c r="AJ2527" s="147"/>
      <c r="AK2527" s="147"/>
      <c r="AL2527" s="147"/>
      <c r="AM2527" s="147"/>
      <c r="AN2527" s="147"/>
      <c r="AO2527" s="147"/>
      <c r="AP2527" s="147"/>
      <c r="AQ2527" s="147"/>
      <c r="AR2527" s="147"/>
      <c r="AS2527" s="147"/>
      <c r="AT2527" s="147"/>
      <c r="AU2527" s="147"/>
      <c r="AV2527" s="147"/>
      <c r="AW2527" s="147"/>
      <c r="AX2527" s="147"/>
      <c r="AY2527" s="147"/>
      <c r="AZ2527" s="147"/>
      <c r="BA2527" s="147"/>
      <c r="BB2527" s="147"/>
      <c r="BC2527" s="147"/>
      <c r="BD2527" s="147"/>
      <c r="BE2527" s="147"/>
      <c r="BF2527" s="147"/>
      <c r="BG2527" s="147"/>
      <c r="BH2527" s="147"/>
    </row>
    <row r="2528" spans="1:60" outlineLevel="1" x14ac:dyDescent="0.25">
      <c r="A2528" s="154"/>
      <c r="B2528" s="155"/>
      <c r="C2528" s="190" t="s">
        <v>405</v>
      </c>
      <c r="D2528" s="159"/>
      <c r="E2528" s="160">
        <v>0.96</v>
      </c>
      <c r="F2528" s="157"/>
      <c r="G2528" s="157"/>
      <c r="H2528" s="157"/>
      <c r="I2528" s="157"/>
      <c r="J2528" s="157"/>
      <c r="K2528" s="157"/>
      <c r="L2528" s="157"/>
      <c r="M2528" s="157"/>
      <c r="N2528" s="157"/>
      <c r="O2528" s="157"/>
      <c r="P2528" s="157"/>
      <c r="Q2528" s="157"/>
      <c r="R2528" s="157"/>
      <c r="S2528" s="157"/>
      <c r="T2528" s="157"/>
      <c r="U2528" s="157"/>
      <c r="V2528" s="157"/>
      <c r="W2528" s="157"/>
      <c r="X2528" s="157"/>
      <c r="Y2528" s="147"/>
      <c r="Z2528" s="147"/>
      <c r="AA2528" s="147"/>
      <c r="AB2528" s="147"/>
      <c r="AC2528" s="147"/>
      <c r="AD2528" s="147"/>
      <c r="AE2528" s="147"/>
      <c r="AF2528" s="147"/>
      <c r="AG2528" s="147" t="s">
        <v>199</v>
      </c>
      <c r="AH2528" s="147">
        <v>0</v>
      </c>
      <c r="AI2528" s="147"/>
      <c r="AJ2528" s="147"/>
      <c r="AK2528" s="147"/>
      <c r="AL2528" s="147"/>
      <c r="AM2528" s="147"/>
      <c r="AN2528" s="147"/>
      <c r="AO2528" s="147"/>
      <c r="AP2528" s="147"/>
      <c r="AQ2528" s="147"/>
      <c r="AR2528" s="147"/>
      <c r="AS2528" s="147"/>
      <c r="AT2528" s="147"/>
      <c r="AU2528" s="147"/>
      <c r="AV2528" s="147"/>
      <c r="AW2528" s="147"/>
      <c r="AX2528" s="147"/>
      <c r="AY2528" s="147"/>
      <c r="AZ2528" s="147"/>
      <c r="BA2528" s="147"/>
      <c r="BB2528" s="147"/>
      <c r="BC2528" s="147"/>
      <c r="BD2528" s="147"/>
      <c r="BE2528" s="147"/>
      <c r="BF2528" s="147"/>
      <c r="BG2528" s="147"/>
      <c r="BH2528" s="147"/>
    </row>
    <row r="2529" spans="1:60" outlineLevel="1" x14ac:dyDescent="0.25">
      <c r="A2529" s="154"/>
      <c r="B2529" s="155"/>
      <c r="C2529" s="190" t="s">
        <v>406</v>
      </c>
      <c r="D2529" s="159"/>
      <c r="E2529" s="160">
        <v>3.36</v>
      </c>
      <c r="F2529" s="157"/>
      <c r="G2529" s="157"/>
      <c r="H2529" s="157"/>
      <c r="I2529" s="157"/>
      <c r="J2529" s="157"/>
      <c r="K2529" s="157"/>
      <c r="L2529" s="157"/>
      <c r="M2529" s="157"/>
      <c r="N2529" s="157"/>
      <c r="O2529" s="157"/>
      <c r="P2529" s="157"/>
      <c r="Q2529" s="157"/>
      <c r="R2529" s="157"/>
      <c r="S2529" s="157"/>
      <c r="T2529" s="157"/>
      <c r="U2529" s="157"/>
      <c r="V2529" s="157"/>
      <c r="W2529" s="157"/>
      <c r="X2529" s="157"/>
      <c r="Y2529" s="147"/>
      <c r="Z2529" s="147"/>
      <c r="AA2529" s="147"/>
      <c r="AB2529" s="147"/>
      <c r="AC2529" s="147"/>
      <c r="AD2529" s="147"/>
      <c r="AE2529" s="147"/>
      <c r="AF2529" s="147"/>
      <c r="AG2529" s="147" t="s">
        <v>199</v>
      </c>
      <c r="AH2529" s="147">
        <v>0</v>
      </c>
      <c r="AI2529" s="147"/>
      <c r="AJ2529" s="147"/>
      <c r="AK2529" s="147"/>
      <c r="AL2529" s="147"/>
      <c r="AM2529" s="147"/>
      <c r="AN2529" s="147"/>
      <c r="AO2529" s="147"/>
      <c r="AP2529" s="147"/>
      <c r="AQ2529" s="147"/>
      <c r="AR2529" s="147"/>
      <c r="AS2529" s="147"/>
      <c r="AT2529" s="147"/>
      <c r="AU2529" s="147"/>
      <c r="AV2529" s="147"/>
      <c r="AW2529" s="147"/>
      <c r="AX2529" s="147"/>
      <c r="AY2529" s="147"/>
      <c r="AZ2529" s="147"/>
      <c r="BA2529" s="147"/>
      <c r="BB2529" s="147"/>
      <c r="BC2529" s="147"/>
      <c r="BD2529" s="147"/>
      <c r="BE2529" s="147"/>
      <c r="BF2529" s="147"/>
      <c r="BG2529" s="147"/>
      <c r="BH2529" s="147"/>
    </row>
    <row r="2530" spans="1:60" outlineLevel="1" x14ac:dyDescent="0.25">
      <c r="A2530" s="154"/>
      <c r="B2530" s="155"/>
      <c r="C2530" s="190" t="s">
        <v>407</v>
      </c>
      <c r="D2530" s="159"/>
      <c r="E2530" s="160">
        <v>5.55</v>
      </c>
      <c r="F2530" s="157"/>
      <c r="G2530" s="157"/>
      <c r="H2530" s="157"/>
      <c r="I2530" s="157"/>
      <c r="J2530" s="157"/>
      <c r="K2530" s="157"/>
      <c r="L2530" s="157"/>
      <c r="M2530" s="157"/>
      <c r="N2530" s="157"/>
      <c r="O2530" s="157"/>
      <c r="P2530" s="157"/>
      <c r="Q2530" s="157"/>
      <c r="R2530" s="157"/>
      <c r="S2530" s="157"/>
      <c r="T2530" s="157"/>
      <c r="U2530" s="157"/>
      <c r="V2530" s="157"/>
      <c r="W2530" s="157"/>
      <c r="X2530" s="157"/>
      <c r="Y2530" s="147"/>
      <c r="Z2530" s="147"/>
      <c r="AA2530" s="147"/>
      <c r="AB2530" s="147"/>
      <c r="AC2530" s="147"/>
      <c r="AD2530" s="147"/>
      <c r="AE2530" s="147"/>
      <c r="AF2530" s="147"/>
      <c r="AG2530" s="147" t="s">
        <v>199</v>
      </c>
      <c r="AH2530" s="147">
        <v>0</v>
      </c>
      <c r="AI2530" s="147"/>
      <c r="AJ2530" s="147"/>
      <c r="AK2530" s="147"/>
      <c r="AL2530" s="147"/>
      <c r="AM2530" s="147"/>
      <c r="AN2530" s="147"/>
      <c r="AO2530" s="147"/>
      <c r="AP2530" s="147"/>
      <c r="AQ2530" s="147"/>
      <c r="AR2530" s="147"/>
      <c r="AS2530" s="147"/>
      <c r="AT2530" s="147"/>
      <c r="AU2530" s="147"/>
      <c r="AV2530" s="147"/>
      <c r="AW2530" s="147"/>
      <c r="AX2530" s="147"/>
      <c r="AY2530" s="147"/>
      <c r="AZ2530" s="147"/>
      <c r="BA2530" s="147"/>
      <c r="BB2530" s="147"/>
      <c r="BC2530" s="147"/>
      <c r="BD2530" s="147"/>
      <c r="BE2530" s="147"/>
      <c r="BF2530" s="147"/>
      <c r="BG2530" s="147"/>
      <c r="BH2530" s="147"/>
    </row>
    <row r="2531" spans="1:60" outlineLevel="1" x14ac:dyDescent="0.25">
      <c r="A2531" s="154"/>
      <c r="B2531" s="155"/>
      <c r="C2531" s="190" t="s">
        <v>408</v>
      </c>
      <c r="D2531" s="159"/>
      <c r="E2531" s="160">
        <v>2</v>
      </c>
      <c r="F2531" s="157"/>
      <c r="G2531" s="157"/>
      <c r="H2531" s="157"/>
      <c r="I2531" s="157"/>
      <c r="J2531" s="157"/>
      <c r="K2531" s="157"/>
      <c r="L2531" s="157"/>
      <c r="M2531" s="157"/>
      <c r="N2531" s="157"/>
      <c r="O2531" s="157"/>
      <c r="P2531" s="157"/>
      <c r="Q2531" s="157"/>
      <c r="R2531" s="157"/>
      <c r="S2531" s="157"/>
      <c r="T2531" s="157"/>
      <c r="U2531" s="157"/>
      <c r="V2531" s="157"/>
      <c r="W2531" s="157"/>
      <c r="X2531" s="157"/>
      <c r="Y2531" s="147"/>
      <c r="Z2531" s="147"/>
      <c r="AA2531" s="147"/>
      <c r="AB2531" s="147"/>
      <c r="AC2531" s="147"/>
      <c r="AD2531" s="147"/>
      <c r="AE2531" s="147"/>
      <c r="AF2531" s="147"/>
      <c r="AG2531" s="147" t="s">
        <v>199</v>
      </c>
      <c r="AH2531" s="147">
        <v>0</v>
      </c>
      <c r="AI2531" s="147"/>
      <c r="AJ2531" s="147"/>
      <c r="AK2531" s="147"/>
      <c r="AL2531" s="147"/>
      <c r="AM2531" s="147"/>
      <c r="AN2531" s="147"/>
      <c r="AO2531" s="147"/>
      <c r="AP2531" s="147"/>
      <c r="AQ2531" s="147"/>
      <c r="AR2531" s="147"/>
      <c r="AS2531" s="147"/>
      <c r="AT2531" s="147"/>
      <c r="AU2531" s="147"/>
      <c r="AV2531" s="147"/>
      <c r="AW2531" s="147"/>
      <c r="AX2531" s="147"/>
      <c r="AY2531" s="147"/>
      <c r="AZ2531" s="147"/>
      <c r="BA2531" s="147"/>
      <c r="BB2531" s="147"/>
      <c r="BC2531" s="147"/>
      <c r="BD2531" s="147"/>
      <c r="BE2531" s="147"/>
      <c r="BF2531" s="147"/>
      <c r="BG2531" s="147"/>
      <c r="BH2531" s="147"/>
    </row>
    <row r="2532" spans="1:60" outlineLevel="1" x14ac:dyDescent="0.25">
      <c r="A2532" s="154"/>
      <c r="B2532" s="155"/>
      <c r="C2532" s="190" t="s">
        <v>409</v>
      </c>
      <c r="D2532" s="159"/>
      <c r="E2532" s="160">
        <v>0.36</v>
      </c>
      <c r="F2532" s="157"/>
      <c r="G2532" s="157"/>
      <c r="H2532" s="157"/>
      <c r="I2532" s="157"/>
      <c r="J2532" s="157"/>
      <c r="K2532" s="157"/>
      <c r="L2532" s="157"/>
      <c r="M2532" s="157"/>
      <c r="N2532" s="157"/>
      <c r="O2532" s="157"/>
      <c r="P2532" s="157"/>
      <c r="Q2532" s="157"/>
      <c r="R2532" s="157"/>
      <c r="S2532" s="157"/>
      <c r="T2532" s="157"/>
      <c r="U2532" s="157"/>
      <c r="V2532" s="157"/>
      <c r="W2532" s="157"/>
      <c r="X2532" s="157"/>
      <c r="Y2532" s="147"/>
      <c r="Z2532" s="147"/>
      <c r="AA2532" s="147"/>
      <c r="AB2532" s="147"/>
      <c r="AC2532" s="147"/>
      <c r="AD2532" s="147"/>
      <c r="AE2532" s="147"/>
      <c r="AF2532" s="147"/>
      <c r="AG2532" s="147" t="s">
        <v>199</v>
      </c>
      <c r="AH2532" s="147">
        <v>0</v>
      </c>
      <c r="AI2532" s="147"/>
      <c r="AJ2532" s="147"/>
      <c r="AK2532" s="147"/>
      <c r="AL2532" s="147"/>
      <c r="AM2532" s="147"/>
      <c r="AN2532" s="147"/>
      <c r="AO2532" s="147"/>
      <c r="AP2532" s="147"/>
      <c r="AQ2532" s="147"/>
      <c r="AR2532" s="147"/>
      <c r="AS2532" s="147"/>
      <c r="AT2532" s="147"/>
      <c r="AU2532" s="147"/>
      <c r="AV2532" s="147"/>
      <c r="AW2532" s="147"/>
      <c r="AX2532" s="147"/>
      <c r="AY2532" s="147"/>
      <c r="AZ2532" s="147"/>
      <c r="BA2532" s="147"/>
      <c r="BB2532" s="147"/>
      <c r="BC2532" s="147"/>
      <c r="BD2532" s="147"/>
      <c r="BE2532" s="147"/>
      <c r="BF2532" s="147"/>
      <c r="BG2532" s="147"/>
      <c r="BH2532" s="147"/>
    </row>
    <row r="2533" spans="1:60" outlineLevel="1" x14ac:dyDescent="0.25">
      <c r="A2533" s="154"/>
      <c r="B2533" s="155"/>
      <c r="C2533" s="190" t="s">
        <v>410</v>
      </c>
      <c r="D2533" s="159"/>
      <c r="E2533" s="160">
        <v>0.36</v>
      </c>
      <c r="F2533" s="157"/>
      <c r="G2533" s="157"/>
      <c r="H2533" s="157"/>
      <c r="I2533" s="157"/>
      <c r="J2533" s="157"/>
      <c r="K2533" s="157"/>
      <c r="L2533" s="157"/>
      <c r="M2533" s="157"/>
      <c r="N2533" s="157"/>
      <c r="O2533" s="157"/>
      <c r="P2533" s="157"/>
      <c r="Q2533" s="157"/>
      <c r="R2533" s="157"/>
      <c r="S2533" s="157"/>
      <c r="T2533" s="157"/>
      <c r="U2533" s="157"/>
      <c r="V2533" s="157"/>
      <c r="W2533" s="157"/>
      <c r="X2533" s="157"/>
      <c r="Y2533" s="147"/>
      <c r="Z2533" s="147"/>
      <c r="AA2533" s="147"/>
      <c r="AB2533" s="147"/>
      <c r="AC2533" s="147"/>
      <c r="AD2533" s="147"/>
      <c r="AE2533" s="147"/>
      <c r="AF2533" s="147"/>
      <c r="AG2533" s="147" t="s">
        <v>199</v>
      </c>
      <c r="AH2533" s="147">
        <v>0</v>
      </c>
      <c r="AI2533" s="147"/>
      <c r="AJ2533" s="147"/>
      <c r="AK2533" s="147"/>
      <c r="AL2533" s="147"/>
      <c r="AM2533" s="147"/>
      <c r="AN2533" s="147"/>
      <c r="AO2533" s="147"/>
      <c r="AP2533" s="147"/>
      <c r="AQ2533" s="147"/>
      <c r="AR2533" s="147"/>
      <c r="AS2533" s="147"/>
      <c r="AT2533" s="147"/>
      <c r="AU2533" s="147"/>
      <c r="AV2533" s="147"/>
      <c r="AW2533" s="147"/>
      <c r="AX2533" s="147"/>
      <c r="AY2533" s="147"/>
      <c r="AZ2533" s="147"/>
      <c r="BA2533" s="147"/>
      <c r="BB2533" s="147"/>
      <c r="BC2533" s="147"/>
      <c r="BD2533" s="147"/>
      <c r="BE2533" s="147"/>
      <c r="BF2533" s="147"/>
      <c r="BG2533" s="147"/>
      <c r="BH2533" s="147"/>
    </row>
    <row r="2534" spans="1:60" outlineLevel="1" x14ac:dyDescent="0.25">
      <c r="A2534" s="154"/>
      <c r="B2534" s="155"/>
      <c r="C2534" s="190" t="s">
        <v>411</v>
      </c>
      <c r="D2534" s="159"/>
      <c r="E2534" s="160">
        <v>2.415</v>
      </c>
      <c r="F2534" s="157"/>
      <c r="G2534" s="157"/>
      <c r="H2534" s="157"/>
      <c r="I2534" s="157"/>
      <c r="J2534" s="157"/>
      <c r="K2534" s="157"/>
      <c r="L2534" s="157"/>
      <c r="M2534" s="157"/>
      <c r="N2534" s="157"/>
      <c r="O2534" s="157"/>
      <c r="P2534" s="157"/>
      <c r="Q2534" s="157"/>
      <c r="R2534" s="157"/>
      <c r="S2534" s="157"/>
      <c r="T2534" s="157"/>
      <c r="U2534" s="157"/>
      <c r="V2534" s="157"/>
      <c r="W2534" s="157"/>
      <c r="X2534" s="157"/>
      <c r="Y2534" s="147"/>
      <c r="Z2534" s="147"/>
      <c r="AA2534" s="147"/>
      <c r="AB2534" s="147"/>
      <c r="AC2534" s="147"/>
      <c r="AD2534" s="147"/>
      <c r="AE2534" s="147"/>
      <c r="AF2534" s="147"/>
      <c r="AG2534" s="147" t="s">
        <v>199</v>
      </c>
      <c r="AH2534" s="147">
        <v>0</v>
      </c>
      <c r="AI2534" s="147"/>
      <c r="AJ2534" s="147"/>
      <c r="AK2534" s="147"/>
      <c r="AL2534" s="147"/>
      <c r="AM2534" s="147"/>
      <c r="AN2534" s="147"/>
      <c r="AO2534" s="147"/>
      <c r="AP2534" s="147"/>
      <c r="AQ2534" s="147"/>
      <c r="AR2534" s="147"/>
      <c r="AS2534" s="147"/>
      <c r="AT2534" s="147"/>
      <c r="AU2534" s="147"/>
      <c r="AV2534" s="147"/>
      <c r="AW2534" s="147"/>
      <c r="AX2534" s="147"/>
      <c r="AY2534" s="147"/>
      <c r="AZ2534" s="147"/>
      <c r="BA2534" s="147"/>
      <c r="BB2534" s="147"/>
      <c r="BC2534" s="147"/>
      <c r="BD2534" s="147"/>
      <c r="BE2534" s="147"/>
      <c r="BF2534" s="147"/>
      <c r="BG2534" s="147"/>
      <c r="BH2534" s="147"/>
    </row>
    <row r="2535" spans="1:60" outlineLevel="1" x14ac:dyDescent="0.25">
      <c r="A2535" s="154"/>
      <c r="B2535" s="155"/>
      <c r="C2535" s="190" t="s">
        <v>412</v>
      </c>
      <c r="D2535" s="159"/>
      <c r="E2535" s="160">
        <v>2.415</v>
      </c>
      <c r="F2535" s="157"/>
      <c r="G2535" s="157"/>
      <c r="H2535" s="157"/>
      <c r="I2535" s="157"/>
      <c r="J2535" s="157"/>
      <c r="K2535" s="157"/>
      <c r="L2535" s="157"/>
      <c r="M2535" s="157"/>
      <c r="N2535" s="157"/>
      <c r="O2535" s="157"/>
      <c r="P2535" s="157"/>
      <c r="Q2535" s="157"/>
      <c r="R2535" s="157"/>
      <c r="S2535" s="157"/>
      <c r="T2535" s="157"/>
      <c r="U2535" s="157"/>
      <c r="V2535" s="157"/>
      <c r="W2535" s="157"/>
      <c r="X2535" s="157"/>
      <c r="Y2535" s="147"/>
      <c r="Z2535" s="147"/>
      <c r="AA2535" s="147"/>
      <c r="AB2535" s="147"/>
      <c r="AC2535" s="147"/>
      <c r="AD2535" s="147"/>
      <c r="AE2535" s="147"/>
      <c r="AF2535" s="147"/>
      <c r="AG2535" s="147" t="s">
        <v>199</v>
      </c>
      <c r="AH2535" s="147">
        <v>0</v>
      </c>
      <c r="AI2535" s="147"/>
      <c r="AJ2535" s="147"/>
      <c r="AK2535" s="147"/>
      <c r="AL2535" s="147"/>
      <c r="AM2535" s="147"/>
      <c r="AN2535" s="147"/>
      <c r="AO2535" s="147"/>
      <c r="AP2535" s="147"/>
      <c r="AQ2535" s="147"/>
      <c r="AR2535" s="147"/>
      <c r="AS2535" s="147"/>
      <c r="AT2535" s="147"/>
      <c r="AU2535" s="147"/>
      <c r="AV2535" s="147"/>
      <c r="AW2535" s="147"/>
      <c r="AX2535" s="147"/>
      <c r="AY2535" s="147"/>
      <c r="AZ2535" s="147"/>
      <c r="BA2535" s="147"/>
      <c r="BB2535" s="147"/>
      <c r="BC2535" s="147"/>
      <c r="BD2535" s="147"/>
      <c r="BE2535" s="147"/>
      <c r="BF2535" s="147"/>
      <c r="BG2535" s="147"/>
      <c r="BH2535" s="147"/>
    </row>
    <row r="2536" spans="1:60" outlineLevel="1" x14ac:dyDescent="0.25">
      <c r="A2536" s="154"/>
      <c r="B2536" s="155"/>
      <c r="C2536" s="190" t="s">
        <v>413</v>
      </c>
      <c r="D2536" s="159"/>
      <c r="E2536" s="160">
        <v>0.67500000000000004</v>
      </c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7"/>
      <c r="U2536" s="157"/>
      <c r="V2536" s="157"/>
      <c r="W2536" s="157"/>
      <c r="X2536" s="157"/>
      <c r="Y2536" s="147"/>
      <c r="Z2536" s="147"/>
      <c r="AA2536" s="147"/>
      <c r="AB2536" s="147"/>
      <c r="AC2536" s="147"/>
      <c r="AD2536" s="147"/>
      <c r="AE2536" s="147"/>
      <c r="AF2536" s="147"/>
      <c r="AG2536" s="147" t="s">
        <v>199</v>
      </c>
      <c r="AH2536" s="147">
        <v>0</v>
      </c>
      <c r="AI2536" s="147"/>
      <c r="AJ2536" s="147"/>
      <c r="AK2536" s="147"/>
      <c r="AL2536" s="147"/>
      <c r="AM2536" s="147"/>
      <c r="AN2536" s="147"/>
      <c r="AO2536" s="147"/>
      <c r="AP2536" s="147"/>
      <c r="AQ2536" s="147"/>
      <c r="AR2536" s="147"/>
      <c r="AS2536" s="147"/>
      <c r="AT2536" s="147"/>
      <c r="AU2536" s="147"/>
      <c r="AV2536" s="147"/>
      <c r="AW2536" s="147"/>
      <c r="AX2536" s="147"/>
      <c r="AY2536" s="147"/>
      <c r="AZ2536" s="147"/>
      <c r="BA2536" s="147"/>
      <c r="BB2536" s="147"/>
      <c r="BC2536" s="147"/>
      <c r="BD2536" s="147"/>
      <c r="BE2536" s="147"/>
      <c r="BF2536" s="147"/>
      <c r="BG2536" s="147"/>
      <c r="BH2536" s="147"/>
    </row>
    <row r="2537" spans="1:60" outlineLevel="1" x14ac:dyDescent="0.25">
      <c r="A2537" s="154"/>
      <c r="B2537" s="155"/>
      <c r="C2537" s="190" t="s">
        <v>414</v>
      </c>
      <c r="D2537" s="159"/>
      <c r="E2537" s="160">
        <v>0.54</v>
      </c>
      <c r="F2537" s="157"/>
      <c r="G2537" s="157"/>
      <c r="H2537" s="157"/>
      <c r="I2537" s="157"/>
      <c r="J2537" s="157"/>
      <c r="K2537" s="157"/>
      <c r="L2537" s="157"/>
      <c r="M2537" s="157"/>
      <c r="N2537" s="157"/>
      <c r="O2537" s="157"/>
      <c r="P2537" s="157"/>
      <c r="Q2537" s="157"/>
      <c r="R2537" s="157"/>
      <c r="S2537" s="157"/>
      <c r="T2537" s="157"/>
      <c r="U2537" s="157"/>
      <c r="V2537" s="157"/>
      <c r="W2537" s="157"/>
      <c r="X2537" s="157"/>
      <c r="Y2537" s="147"/>
      <c r="Z2537" s="147"/>
      <c r="AA2537" s="147"/>
      <c r="AB2537" s="147"/>
      <c r="AC2537" s="147"/>
      <c r="AD2537" s="147"/>
      <c r="AE2537" s="147"/>
      <c r="AF2537" s="147"/>
      <c r="AG2537" s="147" t="s">
        <v>199</v>
      </c>
      <c r="AH2537" s="147">
        <v>0</v>
      </c>
      <c r="AI2537" s="147"/>
      <c r="AJ2537" s="147"/>
      <c r="AK2537" s="147"/>
      <c r="AL2537" s="147"/>
      <c r="AM2537" s="147"/>
      <c r="AN2537" s="147"/>
      <c r="AO2537" s="147"/>
      <c r="AP2537" s="147"/>
      <c r="AQ2537" s="147"/>
      <c r="AR2537" s="147"/>
      <c r="AS2537" s="147"/>
      <c r="AT2537" s="147"/>
      <c r="AU2537" s="147"/>
      <c r="AV2537" s="147"/>
      <c r="AW2537" s="147"/>
      <c r="AX2537" s="147"/>
      <c r="AY2537" s="147"/>
      <c r="AZ2537" s="147"/>
      <c r="BA2537" s="147"/>
      <c r="BB2537" s="147"/>
      <c r="BC2537" s="147"/>
      <c r="BD2537" s="147"/>
      <c r="BE2537" s="147"/>
      <c r="BF2537" s="147"/>
      <c r="BG2537" s="147"/>
      <c r="BH2537" s="147"/>
    </row>
    <row r="2538" spans="1:60" outlineLevel="1" x14ac:dyDescent="0.25">
      <c r="A2538" s="174">
        <v>414</v>
      </c>
      <c r="B2538" s="175" t="s">
        <v>1926</v>
      </c>
      <c r="C2538" s="189" t="s">
        <v>1927</v>
      </c>
      <c r="D2538" s="176" t="s">
        <v>194</v>
      </c>
      <c r="E2538" s="177">
        <v>183.76499999999999</v>
      </c>
      <c r="F2538" s="178"/>
      <c r="G2538" s="179">
        <f>ROUND(E2538*F2538,2)</f>
        <v>0</v>
      </c>
      <c r="H2538" s="158"/>
      <c r="I2538" s="157">
        <f>ROUND(E2538*H2538,2)</f>
        <v>0</v>
      </c>
      <c r="J2538" s="158"/>
      <c r="K2538" s="157">
        <f>ROUND(E2538*J2538,2)</f>
        <v>0</v>
      </c>
      <c r="L2538" s="157">
        <v>21</v>
      </c>
      <c r="M2538" s="157">
        <f>G2538*(1+L2538/100)</f>
        <v>0</v>
      </c>
      <c r="N2538" s="157">
        <v>3.5E-4</v>
      </c>
      <c r="O2538" s="157">
        <f>ROUND(E2538*N2538,2)</f>
        <v>0.06</v>
      </c>
      <c r="P2538" s="157">
        <v>0</v>
      </c>
      <c r="Q2538" s="157">
        <f>ROUND(E2538*P2538,2)</f>
        <v>0</v>
      </c>
      <c r="R2538" s="157"/>
      <c r="S2538" s="157" t="s">
        <v>195</v>
      </c>
      <c r="T2538" s="157" t="s">
        <v>195</v>
      </c>
      <c r="U2538" s="157">
        <v>1.35E-2</v>
      </c>
      <c r="V2538" s="157">
        <f>ROUND(E2538*U2538,2)</f>
        <v>2.48</v>
      </c>
      <c r="W2538" s="157"/>
      <c r="X2538" s="157" t="s">
        <v>196</v>
      </c>
      <c r="Y2538" s="147"/>
      <c r="Z2538" s="147"/>
      <c r="AA2538" s="147"/>
      <c r="AB2538" s="147"/>
      <c r="AC2538" s="147"/>
      <c r="AD2538" s="147"/>
      <c r="AE2538" s="147"/>
      <c r="AF2538" s="147"/>
      <c r="AG2538" s="147" t="s">
        <v>197</v>
      </c>
      <c r="AH2538" s="147"/>
      <c r="AI2538" s="147"/>
      <c r="AJ2538" s="147"/>
      <c r="AK2538" s="147"/>
      <c r="AL2538" s="147"/>
      <c r="AM2538" s="147"/>
      <c r="AN2538" s="147"/>
      <c r="AO2538" s="147"/>
      <c r="AP2538" s="147"/>
      <c r="AQ2538" s="147"/>
      <c r="AR2538" s="147"/>
      <c r="AS2538" s="147"/>
      <c r="AT2538" s="147"/>
      <c r="AU2538" s="147"/>
      <c r="AV2538" s="147"/>
      <c r="AW2538" s="147"/>
      <c r="AX2538" s="147"/>
      <c r="AY2538" s="147"/>
      <c r="AZ2538" s="147"/>
      <c r="BA2538" s="147"/>
      <c r="BB2538" s="147"/>
      <c r="BC2538" s="147"/>
      <c r="BD2538" s="147"/>
      <c r="BE2538" s="147"/>
      <c r="BF2538" s="147"/>
      <c r="BG2538" s="147"/>
      <c r="BH2538" s="147"/>
    </row>
    <row r="2539" spans="1:60" ht="20.399999999999999" outlineLevel="1" x14ac:dyDescent="0.25">
      <c r="A2539" s="154"/>
      <c r="B2539" s="155"/>
      <c r="C2539" s="190" t="s">
        <v>877</v>
      </c>
      <c r="D2539" s="159"/>
      <c r="E2539" s="160">
        <v>3.04</v>
      </c>
      <c r="F2539" s="157"/>
      <c r="G2539" s="157"/>
      <c r="H2539" s="157"/>
      <c r="I2539" s="157"/>
      <c r="J2539" s="157"/>
      <c r="K2539" s="157"/>
      <c r="L2539" s="157"/>
      <c r="M2539" s="157"/>
      <c r="N2539" s="157"/>
      <c r="O2539" s="157"/>
      <c r="P2539" s="157"/>
      <c r="Q2539" s="157"/>
      <c r="R2539" s="157"/>
      <c r="S2539" s="157"/>
      <c r="T2539" s="157"/>
      <c r="U2539" s="157"/>
      <c r="V2539" s="157"/>
      <c r="W2539" s="157"/>
      <c r="X2539" s="157"/>
      <c r="Y2539" s="147"/>
      <c r="Z2539" s="147"/>
      <c r="AA2539" s="147"/>
      <c r="AB2539" s="147"/>
      <c r="AC2539" s="147"/>
      <c r="AD2539" s="147"/>
      <c r="AE2539" s="147"/>
      <c r="AF2539" s="147"/>
      <c r="AG2539" s="147" t="s">
        <v>199</v>
      </c>
      <c r="AH2539" s="147">
        <v>0</v>
      </c>
      <c r="AI2539" s="147"/>
      <c r="AJ2539" s="147"/>
      <c r="AK2539" s="147"/>
      <c r="AL2539" s="147"/>
      <c r="AM2539" s="147"/>
      <c r="AN2539" s="147"/>
      <c r="AO2539" s="147"/>
      <c r="AP2539" s="147"/>
      <c r="AQ2539" s="147"/>
      <c r="AR2539" s="147"/>
      <c r="AS2539" s="147"/>
      <c r="AT2539" s="147"/>
      <c r="AU2539" s="147"/>
      <c r="AV2539" s="147"/>
      <c r="AW2539" s="147"/>
      <c r="AX2539" s="147"/>
      <c r="AY2539" s="147"/>
      <c r="AZ2539" s="147"/>
      <c r="BA2539" s="147"/>
      <c r="BB2539" s="147"/>
      <c r="BC2539" s="147"/>
      <c r="BD2539" s="147"/>
      <c r="BE2539" s="147"/>
      <c r="BF2539" s="147"/>
      <c r="BG2539" s="147"/>
      <c r="BH2539" s="147"/>
    </row>
    <row r="2540" spans="1:60" ht="20.399999999999999" outlineLevel="1" x14ac:dyDescent="0.25">
      <c r="A2540" s="154"/>
      <c r="B2540" s="155"/>
      <c r="C2540" s="190" t="s">
        <v>878</v>
      </c>
      <c r="D2540" s="159"/>
      <c r="E2540" s="160">
        <v>4.55</v>
      </c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57"/>
      <c r="P2540" s="157"/>
      <c r="Q2540" s="157"/>
      <c r="R2540" s="157"/>
      <c r="S2540" s="157"/>
      <c r="T2540" s="157"/>
      <c r="U2540" s="157"/>
      <c r="V2540" s="157"/>
      <c r="W2540" s="157"/>
      <c r="X2540" s="157"/>
      <c r="Y2540" s="147"/>
      <c r="Z2540" s="147"/>
      <c r="AA2540" s="147"/>
      <c r="AB2540" s="147"/>
      <c r="AC2540" s="147"/>
      <c r="AD2540" s="147"/>
      <c r="AE2540" s="147"/>
      <c r="AF2540" s="147"/>
      <c r="AG2540" s="147" t="s">
        <v>199</v>
      </c>
      <c r="AH2540" s="147">
        <v>0</v>
      </c>
      <c r="AI2540" s="147"/>
      <c r="AJ2540" s="147"/>
      <c r="AK2540" s="147"/>
      <c r="AL2540" s="147"/>
      <c r="AM2540" s="147"/>
      <c r="AN2540" s="147"/>
      <c r="AO2540" s="147"/>
      <c r="AP2540" s="147"/>
      <c r="AQ2540" s="147"/>
      <c r="AR2540" s="147"/>
      <c r="AS2540" s="147"/>
      <c r="AT2540" s="147"/>
      <c r="AU2540" s="147"/>
      <c r="AV2540" s="147"/>
      <c r="AW2540" s="147"/>
      <c r="AX2540" s="147"/>
      <c r="AY2540" s="147"/>
      <c r="AZ2540" s="147"/>
      <c r="BA2540" s="147"/>
      <c r="BB2540" s="147"/>
      <c r="BC2540" s="147"/>
      <c r="BD2540" s="147"/>
      <c r="BE2540" s="147"/>
      <c r="BF2540" s="147"/>
      <c r="BG2540" s="147"/>
      <c r="BH2540" s="147"/>
    </row>
    <row r="2541" spans="1:60" ht="20.399999999999999" outlineLevel="1" x14ac:dyDescent="0.25">
      <c r="A2541" s="154"/>
      <c r="B2541" s="155"/>
      <c r="C2541" s="190" t="s">
        <v>892</v>
      </c>
      <c r="D2541" s="159"/>
      <c r="E2541" s="160">
        <v>27.42</v>
      </c>
      <c r="F2541" s="157"/>
      <c r="G2541" s="157"/>
      <c r="H2541" s="157"/>
      <c r="I2541" s="157"/>
      <c r="J2541" s="157"/>
      <c r="K2541" s="157"/>
      <c r="L2541" s="157"/>
      <c r="M2541" s="157"/>
      <c r="N2541" s="157"/>
      <c r="O2541" s="157"/>
      <c r="P2541" s="157"/>
      <c r="Q2541" s="157"/>
      <c r="R2541" s="157"/>
      <c r="S2541" s="157"/>
      <c r="T2541" s="157"/>
      <c r="U2541" s="157"/>
      <c r="V2541" s="157"/>
      <c r="W2541" s="157"/>
      <c r="X2541" s="157"/>
      <c r="Y2541" s="147"/>
      <c r="Z2541" s="147"/>
      <c r="AA2541" s="147"/>
      <c r="AB2541" s="147"/>
      <c r="AC2541" s="147"/>
      <c r="AD2541" s="147"/>
      <c r="AE2541" s="147"/>
      <c r="AF2541" s="147"/>
      <c r="AG2541" s="147" t="s">
        <v>199</v>
      </c>
      <c r="AH2541" s="147">
        <v>0</v>
      </c>
      <c r="AI2541" s="147"/>
      <c r="AJ2541" s="147"/>
      <c r="AK2541" s="147"/>
      <c r="AL2541" s="147"/>
      <c r="AM2541" s="147"/>
      <c r="AN2541" s="147"/>
      <c r="AO2541" s="147"/>
      <c r="AP2541" s="147"/>
      <c r="AQ2541" s="147"/>
      <c r="AR2541" s="147"/>
      <c r="AS2541" s="147"/>
      <c r="AT2541" s="147"/>
      <c r="AU2541" s="147"/>
      <c r="AV2541" s="147"/>
      <c r="AW2541" s="147"/>
      <c r="AX2541" s="147"/>
      <c r="AY2541" s="147"/>
      <c r="AZ2541" s="147"/>
      <c r="BA2541" s="147"/>
      <c r="BB2541" s="147"/>
      <c r="BC2541" s="147"/>
      <c r="BD2541" s="147"/>
      <c r="BE2541" s="147"/>
      <c r="BF2541" s="147"/>
      <c r="BG2541" s="147"/>
      <c r="BH2541" s="147"/>
    </row>
    <row r="2542" spans="1:60" ht="20.399999999999999" outlineLevel="1" x14ac:dyDescent="0.25">
      <c r="A2542" s="154"/>
      <c r="B2542" s="155"/>
      <c r="C2542" s="190" t="s">
        <v>893</v>
      </c>
      <c r="D2542" s="159"/>
      <c r="E2542" s="160">
        <v>21.42</v>
      </c>
      <c r="F2542" s="157"/>
      <c r="G2542" s="157"/>
      <c r="H2542" s="157"/>
      <c r="I2542" s="157"/>
      <c r="J2542" s="157"/>
      <c r="K2542" s="157"/>
      <c r="L2542" s="157"/>
      <c r="M2542" s="157"/>
      <c r="N2542" s="157"/>
      <c r="O2542" s="157"/>
      <c r="P2542" s="157"/>
      <c r="Q2542" s="157"/>
      <c r="R2542" s="157"/>
      <c r="S2542" s="157"/>
      <c r="T2542" s="157"/>
      <c r="U2542" s="157"/>
      <c r="V2542" s="157"/>
      <c r="W2542" s="157"/>
      <c r="X2542" s="157"/>
      <c r="Y2542" s="147"/>
      <c r="Z2542" s="147"/>
      <c r="AA2542" s="147"/>
      <c r="AB2542" s="147"/>
      <c r="AC2542" s="147"/>
      <c r="AD2542" s="147"/>
      <c r="AE2542" s="147"/>
      <c r="AF2542" s="147"/>
      <c r="AG2542" s="147" t="s">
        <v>199</v>
      </c>
      <c r="AH2542" s="147">
        <v>0</v>
      </c>
      <c r="AI2542" s="147"/>
      <c r="AJ2542" s="147"/>
      <c r="AK2542" s="147"/>
      <c r="AL2542" s="147"/>
      <c r="AM2542" s="147"/>
      <c r="AN2542" s="147"/>
      <c r="AO2542" s="147"/>
      <c r="AP2542" s="147"/>
      <c r="AQ2542" s="147"/>
      <c r="AR2542" s="147"/>
      <c r="AS2542" s="147"/>
      <c r="AT2542" s="147"/>
      <c r="AU2542" s="147"/>
      <c r="AV2542" s="147"/>
      <c r="AW2542" s="147"/>
      <c r="AX2542" s="147"/>
      <c r="AY2542" s="147"/>
      <c r="AZ2542" s="147"/>
      <c r="BA2542" s="147"/>
      <c r="BB2542" s="147"/>
      <c r="BC2542" s="147"/>
      <c r="BD2542" s="147"/>
      <c r="BE2542" s="147"/>
      <c r="BF2542" s="147"/>
      <c r="BG2542" s="147"/>
      <c r="BH2542" s="147"/>
    </row>
    <row r="2543" spans="1:60" outlineLevel="1" x14ac:dyDescent="0.25">
      <c r="A2543" s="154"/>
      <c r="B2543" s="155"/>
      <c r="C2543" s="195" t="s">
        <v>879</v>
      </c>
      <c r="D2543" s="165"/>
      <c r="E2543" s="166">
        <v>56.43</v>
      </c>
      <c r="F2543" s="157"/>
      <c r="G2543" s="157"/>
      <c r="H2543" s="157"/>
      <c r="I2543" s="157"/>
      <c r="J2543" s="157"/>
      <c r="K2543" s="157"/>
      <c r="L2543" s="157"/>
      <c r="M2543" s="157"/>
      <c r="N2543" s="157"/>
      <c r="O2543" s="157"/>
      <c r="P2543" s="157"/>
      <c r="Q2543" s="157"/>
      <c r="R2543" s="157"/>
      <c r="S2543" s="157"/>
      <c r="T2543" s="157"/>
      <c r="U2543" s="157"/>
      <c r="V2543" s="157"/>
      <c r="W2543" s="157"/>
      <c r="X2543" s="157"/>
      <c r="Y2543" s="147"/>
      <c r="Z2543" s="147"/>
      <c r="AA2543" s="147"/>
      <c r="AB2543" s="147"/>
      <c r="AC2543" s="147"/>
      <c r="AD2543" s="147"/>
      <c r="AE2543" s="147"/>
      <c r="AF2543" s="147"/>
      <c r="AG2543" s="147" t="s">
        <v>199</v>
      </c>
      <c r="AH2543" s="147">
        <v>1</v>
      </c>
      <c r="AI2543" s="147"/>
      <c r="AJ2543" s="147"/>
      <c r="AK2543" s="147"/>
      <c r="AL2543" s="147"/>
      <c r="AM2543" s="147"/>
      <c r="AN2543" s="147"/>
      <c r="AO2543" s="147"/>
      <c r="AP2543" s="147"/>
      <c r="AQ2543" s="147"/>
      <c r="AR2543" s="147"/>
      <c r="AS2543" s="147"/>
      <c r="AT2543" s="147"/>
      <c r="AU2543" s="147"/>
      <c r="AV2543" s="147"/>
      <c r="AW2543" s="147"/>
      <c r="AX2543" s="147"/>
      <c r="AY2543" s="147"/>
      <c r="AZ2543" s="147"/>
      <c r="BA2543" s="147"/>
      <c r="BB2543" s="147"/>
      <c r="BC2543" s="147"/>
      <c r="BD2543" s="147"/>
      <c r="BE2543" s="147"/>
      <c r="BF2543" s="147"/>
      <c r="BG2543" s="147"/>
      <c r="BH2543" s="147"/>
    </row>
    <row r="2544" spans="1:60" outlineLevel="1" x14ac:dyDescent="0.25">
      <c r="A2544" s="154"/>
      <c r="B2544" s="155"/>
      <c r="C2544" s="190" t="s">
        <v>880</v>
      </c>
      <c r="D2544" s="159"/>
      <c r="E2544" s="160">
        <v>15.75</v>
      </c>
      <c r="F2544" s="157"/>
      <c r="G2544" s="157"/>
      <c r="H2544" s="157"/>
      <c r="I2544" s="157"/>
      <c r="J2544" s="157"/>
      <c r="K2544" s="157"/>
      <c r="L2544" s="157"/>
      <c r="M2544" s="157"/>
      <c r="N2544" s="157"/>
      <c r="O2544" s="157"/>
      <c r="P2544" s="157"/>
      <c r="Q2544" s="157"/>
      <c r="R2544" s="157"/>
      <c r="S2544" s="157"/>
      <c r="T2544" s="157"/>
      <c r="U2544" s="157"/>
      <c r="V2544" s="157"/>
      <c r="W2544" s="157"/>
      <c r="X2544" s="157"/>
      <c r="Y2544" s="147"/>
      <c r="Z2544" s="147"/>
      <c r="AA2544" s="147"/>
      <c r="AB2544" s="147"/>
      <c r="AC2544" s="147"/>
      <c r="AD2544" s="147"/>
      <c r="AE2544" s="147"/>
      <c r="AF2544" s="147"/>
      <c r="AG2544" s="147" t="s">
        <v>199</v>
      </c>
      <c r="AH2544" s="147">
        <v>0</v>
      </c>
      <c r="AI2544" s="147"/>
      <c r="AJ2544" s="147"/>
      <c r="AK2544" s="147"/>
      <c r="AL2544" s="147"/>
      <c r="AM2544" s="147"/>
      <c r="AN2544" s="147"/>
      <c r="AO2544" s="147"/>
      <c r="AP2544" s="147"/>
      <c r="AQ2544" s="147"/>
      <c r="AR2544" s="147"/>
      <c r="AS2544" s="147"/>
      <c r="AT2544" s="147"/>
      <c r="AU2544" s="147"/>
      <c r="AV2544" s="147"/>
      <c r="AW2544" s="147"/>
      <c r="AX2544" s="147"/>
      <c r="AY2544" s="147"/>
      <c r="AZ2544" s="147"/>
      <c r="BA2544" s="147"/>
      <c r="BB2544" s="147"/>
      <c r="BC2544" s="147"/>
      <c r="BD2544" s="147"/>
      <c r="BE2544" s="147"/>
      <c r="BF2544" s="147"/>
      <c r="BG2544" s="147"/>
      <c r="BH2544" s="147"/>
    </row>
    <row r="2545" spans="1:60" ht="20.399999999999999" outlineLevel="1" x14ac:dyDescent="0.25">
      <c r="A2545" s="154"/>
      <c r="B2545" s="155"/>
      <c r="C2545" s="190" t="s">
        <v>968</v>
      </c>
      <c r="D2545" s="159"/>
      <c r="E2545" s="160">
        <v>30.28</v>
      </c>
      <c r="F2545" s="157"/>
      <c r="G2545" s="157"/>
      <c r="H2545" s="157"/>
      <c r="I2545" s="157"/>
      <c r="J2545" s="157"/>
      <c r="K2545" s="157"/>
      <c r="L2545" s="157"/>
      <c r="M2545" s="157"/>
      <c r="N2545" s="157"/>
      <c r="O2545" s="157"/>
      <c r="P2545" s="157"/>
      <c r="Q2545" s="157"/>
      <c r="R2545" s="157"/>
      <c r="S2545" s="157"/>
      <c r="T2545" s="157"/>
      <c r="U2545" s="157"/>
      <c r="V2545" s="157"/>
      <c r="W2545" s="157"/>
      <c r="X2545" s="157"/>
      <c r="Y2545" s="147"/>
      <c r="Z2545" s="147"/>
      <c r="AA2545" s="147"/>
      <c r="AB2545" s="147"/>
      <c r="AC2545" s="147"/>
      <c r="AD2545" s="147"/>
      <c r="AE2545" s="147"/>
      <c r="AF2545" s="147"/>
      <c r="AG2545" s="147" t="s">
        <v>199</v>
      </c>
      <c r="AH2545" s="147">
        <v>0</v>
      </c>
      <c r="AI2545" s="147"/>
      <c r="AJ2545" s="147"/>
      <c r="AK2545" s="147"/>
      <c r="AL2545" s="147"/>
      <c r="AM2545" s="147"/>
      <c r="AN2545" s="147"/>
      <c r="AO2545" s="147"/>
      <c r="AP2545" s="147"/>
      <c r="AQ2545" s="147"/>
      <c r="AR2545" s="147"/>
      <c r="AS2545" s="147"/>
      <c r="AT2545" s="147"/>
      <c r="AU2545" s="147"/>
      <c r="AV2545" s="147"/>
      <c r="AW2545" s="147"/>
      <c r="AX2545" s="147"/>
      <c r="AY2545" s="147"/>
      <c r="AZ2545" s="147"/>
      <c r="BA2545" s="147"/>
      <c r="BB2545" s="147"/>
      <c r="BC2545" s="147"/>
      <c r="BD2545" s="147"/>
      <c r="BE2545" s="147"/>
      <c r="BF2545" s="147"/>
      <c r="BG2545" s="147"/>
      <c r="BH2545" s="147"/>
    </row>
    <row r="2546" spans="1:60" ht="20.399999999999999" outlineLevel="1" x14ac:dyDescent="0.25">
      <c r="A2546" s="154"/>
      <c r="B2546" s="155"/>
      <c r="C2546" s="190" t="s">
        <v>969</v>
      </c>
      <c r="D2546" s="159"/>
      <c r="E2546" s="160">
        <v>10.545</v>
      </c>
      <c r="F2546" s="157"/>
      <c r="G2546" s="157"/>
      <c r="H2546" s="157"/>
      <c r="I2546" s="157"/>
      <c r="J2546" s="157"/>
      <c r="K2546" s="157"/>
      <c r="L2546" s="157"/>
      <c r="M2546" s="157"/>
      <c r="N2546" s="157"/>
      <c r="O2546" s="157"/>
      <c r="P2546" s="157"/>
      <c r="Q2546" s="157"/>
      <c r="R2546" s="157"/>
      <c r="S2546" s="157"/>
      <c r="T2546" s="157"/>
      <c r="U2546" s="157"/>
      <c r="V2546" s="157"/>
      <c r="W2546" s="157"/>
      <c r="X2546" s="157"/>
      <c r="Y2546" s="147"/>
      <c r="Z2546" s="147"/>
      <c r="AA2546" s="147"/>
      <c r="AB2546" s="147"/>
      <c r="AC2546" s="147"/>
      <c r="AD2546" s="147"/>
      <c r="AE2546" s="147"/>
      <c r="AF2546" s="147"/>
      <c r="AG2546" s="147" t="s">
        <v>199</v>
      </c>
      <c r="AH2546" s="147">
        <v>0</v>
      </c>
      <c r="AI2546" s="147"/>
      <c r="AJ2546" s="147"/>
      <c r="AK2546" s="147"/>
      <c r="AL2546" s="147"/>
      <c r="AM2546" s="147"/>
      <c r="AN2546" s="147"/>
      <c r="AO2546" s="147"/>
      <c r="AP2546" s="147"/>
      <c r="AQ2546" s="147"/>
      <c r="AR2546" s="147"/>
      <c r="AS2546" s="147"/>
      <c r="AT2546" s="147"/>
      <c r="AU2546" s="147"/>
      <c r="AV2546" s="147"/>
      <c r="AW2546" s="147"/>
      <c r="AX2546" s="147"/>
      <c r="AY2546" s="147"/>
      <c r="AZ2546" s="147"/>
      <c r="BA2546" s="147"/>
      <c r="BB2546" s="147"/>
      <c r="BC2546" s="147"/>
      <c r="BD2546" s="147"/>
      <c r="BE2546" s="147"/>
      <c r="BF2546" s="147"/>
      <c r="BG2546" s="147"/>
      <c r="BH2546" s="147"/>
    </row>
    <row r="2547" spans="1:60" ht="20.399999999999999" outlineLevel="1" x14ac:dyDescent="0.25">
      <c r="A2547" s="154"/>
      <c r="B2547" s="155"/>
      <c r="C2547" s="190" t="s">
        <v>881</v>
      </c>
      <c r="D2547" s="159"/>
      <c r="E2547" s="160">
        <v>47.79</v>
      </c>
      <c r="F2547" s="157"/>
      <c r="G2547" s="157"/>
      <c r="H2547" s="157"/>
      <c r="I2547" s="157"/>
      <c r="J2547" s="157"/>
      <c r="K2547" s="157"/>
      <c r="L2547" s="157"/>
      <c r="M2547" s="157"/>
      <c r="N2547" s="157"/>
      <c r="O2547" s="157"/>
      <c r="P2547" s="157"/>
      <c r="Q2547" s="157"/>
      <c r="R2547" s="157"/>
      <c r="S2547" s="157"/>
      <c r="T2547" s="157"/>
      <c r="U2547" s="157"/>
      <c r="V2547" s="157"/>
      <c r="W2547" s="157"/>
      <c r="X2547" s="157"/>
      <c r="Y2547" s="147"/>
      <c r="Z2547" s="147"/>
      <c r="AA2547" s="147"/>
      <c r="AB2547" s="147"/>
      <c r="AC2547" s="147"/>
      <c r="AD2547" s="147"/>
      <c r="AE2547" s="147"/>
      <c r="AF2547" s="147"/>
      <c r="AG2547" s="147" t="s">
        <v>199</v>
      </c>
      <c r="AH2547" s="147">
        <v>0</v>
      </c>
      <c r="AI2547" s="147"/>
      <c r="AJ2547" s="147"/>
      <c r="AK2547" s="147"/>
      <c r="AL2547" s="147"/>
      <c r="AM2547" s="147"/>
      <c r="AN2547" s="147"/>
      <c r="AO2547" s="147"/>
      <c r="AP2547" s="147"/>
      <c r="AQ2547" s="147"/>
      <c r="AR2547" s="147"/>
      <c r="AS2547" s="147"/>
      <c r="AT2547" s="147"/>
      <c r="AU2547" s="147"/>
      <c r="AV2547" s="147"/>
      <c r="AW2547" s="147"/>
      <c r="AX2547" s="147"/>
      <c r="AY2547" s="147"/>
      <c r="AZ2547" s="147"/>
      <c r="BA2547" s="147"/>
      <c r="BB2547" s="147"/>
      <c r="BC2547" s="147"/>
      <c r="BD2547" s="147"/>
      <c r="BE2547" s="147"/>
      <c r="BF2547" s="147"/>
      <c r="BG2547" s="147"/>
      <c r="BH2547" s="147"/>
    </row>
    <row r="2548" spans="1:60" ht="20.399999999999999" outlineLevel="1" x14ac:dyDescent="0.25">
      <c r="A2548" s="154"/>
      <c r="B2548" s="155"/>
      <c r="C2548" s="190" t="s">
        <v>970</v>
      </c>
      <c r="D2548" s="159"/>
      <c r="E2548" s="160">
        <v>7.96</v>
      </c>
      <c r="F2548" s="157"/>
      <c r="G2548" s="157"/>
      <c r="H2548" s="157"/>
      <c r="I2548" s="157"/>
      <c r="J2548" s="157"/>
      <c r="K2548" s="157"/>
      <c r="L2548" s="157"/>
      <c r="M2548" s="157"/>
      <c r="N2548" s="157"/>
      <c r="O2548" s="157"/>
      <c r="P2548" s="157"/>
      <c r="Q2548" s="157"/>
      <c r="R2548" s="157"/>
      <c r="S2548" s="157"/>
      <c r="T2548" s="157"/>
      <c r="U2548" s="157"/>
      <c r="V2548" s="157"/>
      <c r="W2548" s="157"/>
      <c r="X2548" s="157"/>
      <c r="Y2548" s="147"/>
      <c r="Z2548" s="147"/>
      <c r="AA2548" s="147"/>
      <c r="AB2548" s="147"/>
      <c r="AC2548" s="147"/>
      <c r="AD2548" s="147"/>
      <c r="AE2548" s="147"/>
      <c r="AF2548" s="147"/>
      <c r="AG2548" s="147" t="s">
        <v>199</v>
      </c>
      <c r="AH2548" s="147">
        <v>0</v>
      </c>
      <c r="AI2548" s="147"/>
      <c r="AJ2548" s="147"/>
      <c r="AK2548" s="147"/>
      <c r="AL2548" s="147"/>
      <c r="AM2548" s="147"/>
      <c r="AN2548" s="147"/>
      <c r="AO2548" s="147"/>
      <c r="AP2548" s="147"/>
      <c r="AQ2548" s="147"/>
      <c r="AR2548" s="147"/>
      <c r="AS2548" s="147"/>
      <c r="AT2548" s="147"/>
      <c r="AU2548" s="147"/>
      <c r="AV2548" s="147"/>
      <c r="AW2548" s="147"/>
      <c r="AX2548" s="147"/>
      <c r="AY2548" s="147"/>
      <c r="AZ2548" s="147"/>
      <c r="BA2548" s="147"/>
      <c r="BB2548" s="147"/>
      <c r="BC2548" s="147"/>
      <c r="BD2548" s="147"/>
      <c r="BE2548" s="147"/>
      <c r="BF2548" s="147"/>
      <c r="BG2548" s="147"/>
      <c r="BH2548" s="147"/>
    </row>
    <row r="2549" spans="1:60" ht="20.399999999999999" outlineLevel="1" x14ac:dyDescent="0.25">
      <c r="A2549" s="154"/>
      <c r="B2549" s="155"/>
      <c r="C2549" s="190" t="s">
        <v>971</v>
      </c>
      <c r="D2549" s="159"/>
      <c r="E2549" s="160">
        <v>1.43</v>
      </c>
      <c r="F2549" s="157"/>
      <c r="G2549" s="157"/>
      <c r="H2549" s="157"/>
      <c r="I2549" s="157"/>
      <c r="J2549" s="157"/>
      <c r="K2549" s="157"/>
      <c r="L2549" s="157"/>
      <c r="M2549" s="157"/>
      <c r="N2549" s="157"/>
      <c r="O2549" s="157"/>
      <c r="P2549" s="157"/>
      <c r="Q2549" s="157"/>
      <c r="R2549" s="157"/>
      <c r="S2549" s="157"/>
      <c r="T2549" s="157"/>
      <c r="U2549" s="157"/>
      <c r="V2549" s="157"/>
      <c r="W2549" s="157"/>
      <c r="X2549" s="157"/>
      <c r="Y2549" s="147"/>
      <c r="Z2549" s="147"/>
      <c r="AA2549" s="147"/>
      <c r="AB2549" s="147"/>
      <c r="AC2549" s="147"/>
      <c r="AD2549" s="147"/>
      <c r="AE2549" s="147"/>
      <c r="AF2549" s="147"/>
      <c r="AG2549" s="147" t="s">
        <v>199</v>
      </c>
      <c r="AH2549" s="147">
        <v>0</v>
      </c>
      <c r="AI2549" s="147"/>
      <c r="AJ2549" s="147"/>
      <c r="AK2549" s="147"/>
      <c r="AL2549" s="147"/>
      <c r="AM2549" s="147"/>
      <c r="AN2549" s="147"/>
      <c r="AO2549" s="147"/>
      <c r="AP2549" s="147"/>
      <c r="AQ2549" s="147"/>
      <c r="AR2549" s="147"/>
      <c r="AS2549" s="147"/>
      <c r="AT2549" s="147"/>
      <c r="AU2549" s="147"/>
      <c r="AV2549" s="147"/>
      <c r="AW2549" s="147"/>
      <c r="AX2549" s="147"/>
      <c r="AY2549" s="147"/>
      <c r="AZ2549" s="147"/>
      <c r="BA2549" s="147"/>
      <c r="BB2549" s="147"/>
      <c r="BC2549" s="147"/>
      <c r="BD2549" s="147"/>
      <c r="BE2549" s="147"/>
      <c r="BF2549" s="147"/>
      <c r="BG2549" s="147"/>
      <c r="BH2549" s="147"/>
    </row>
    <row r="2550" spans="1:60" outlineLevel="1" x14ac:dyDescent="0.25">
      <c r="A2550" s="154"/>
      <c r="B2550" s="155"/>
      <c r="C2550" s="190" t="s">
        <v>972</v>
      </c>
      <c r="D2550" s="159"/>
      <c r="E2550" s="160">
        <v>1.7</v>
      </c>
      <c r="F2550" s="157"/>
      <c r="G2550" s="157"/>
      <c r="H2550" s="157"/>
      <c r="I2550" s="157"/>
      <c r="J2550" s="157"/>
      <c r="K2550" s="157"/>
      <c r="L2550" s="157"/>
      <c r="M2550" s="157"/>
      <c r="N2550" s="157"/>
      <c r="O2550" s="157"/>
      <c r="P2550" s="157"/>
      <c r="Q2550" s="157"/>
      <c r="R2550" s="157"/>
      <c r="S2550" s="157"/>
      <c r="T2550" s="157"/>
      <c r="U2550" s="157"/>
      <c r="V2550" s="157"/>
      <c r="W2550" s="157"/>
      <c r="X2550" s="157"/>
      <c r="Y2550" s="147"/>
      <c r="Z2550" s="147"/>
      <c r="AA2550" s="147"/>
      <c r="AB2550" s="147"/>
      <c r="AC2550" s="147"/>
      <c r="AD2550" s="147"/>
      <c r="AE2550" s="147"/>
      <c r="AF2550" s="147"/>
      <c r="AG2550" s="147" t="s">
        <v>199</v>
      </c>
      <c r="AH2550" s="147">
        <v>0</v>
      </c>
      <c r="AI2550" s="147"/>
      <c r="AJ2550" s="147"/>
      <c r="AK2550" s="147"/>
      <c r="AL2550" s="147"/>
      <c r="AM2550" s="147"/>
      <c r="AN2550" s="147"/>
      <c r="AO2550" s="147"/>
      <c r="AP2550" s="147"/>
      <c r="AQ2550" s="147"/>
      <c r="AR2550" s="147"/>
      <c r="AS2550" s="147"/>
      <c r="AT2550" s="147"/>
      <c r="AU2550" s="147"/>
      <c r="AV2550" s="147"/>
      <c r="AW2550" s="147"/>
      <c r="AX2550" s="147"/>
      <c r="AY2550" s="147"/>
      <c r="AZ2550" s="147"/>
      <c r="BA2550" s="147"/>
      <c r="BB2550" s="147"/>
      <c r="BC2550" s="147"/>
      <c r="BD2550" s="147"/>
      <c r="BE2550" s="147"/>
      <c r="BF2550" s="147"/>
      <c r="BG2550" s="147"/>
      <c r="BH2550" s="147"/>
    </row>
    <row r="2551" spans="1:60" ht="20.399999999999999" outlineLevel="1" x14ac:dyDescent="0.25">
      <c r="A2551" s="154"/>
      <c r="B2551" s="155"/>
      <c r="C2551" s="190" t="s">
        <v>973</v>
      </c>
      <c r="D2551" s="159"/>
      <c r="E2551" s="160">
        <v>4.74</v>
      </c>
      <c r="F2551" s="157"/>
      <c r="G2551" s="157"/>
      <c r="H2551" s="157"/>
      <c r="I2551" s="157"/>
      <c r="J2551" s="157"/>
      <c r="K2551" s="157"/>
      <c r="L2551" s="157"/>
      <c r="M2551" s="157"/>
      <c r="N2551" s="157"/>
      <c r="O2551" s="157"/>
      <c r="P2551" s="157"/>
      <c r="Q2551" s="157"/>
      <c r="R2551" s="157"/>
      <c r="S2551" s="157"/>
      <c r="T2551" s="157"/>
      <c r="U2551" s="157"/>
      <c r="V2551" s="157"/>
      <c r="W2551" s="157"/>
      <c r="X2551" s="157"/>
      <c r="Y2551" s="147"/>
      <c r="Z2551" s="147"/>
      <c r="AA2551" s="147"/>
      <c r="AB2551" s="147"/>
      <c r="AC2551" s="147"/>
      <c r="AD2551" s="147"/>
      <c r="AE2551" s="147"/>
      <c r="AF2551" s="147"/>
      <c r="AG2551" s="147" t="s">
        <v>199</v>
      </c>
      <c r="AH2551" s="147">
        <v>0</v>
      </c>
      <c r="AI2551" s="147"/>
      <c r="AJ2551" s="147"/>
      <c r="AK2551" s="147"/>
      <c r="AL2551" s="147"/>
      <c r="AM2551" s="147"/>
      <c r="AN2551" s="147"/>
      <c r="AO2551" s="147"/>
      <c r="AP2551" s="147"/>
      <c r="AQ2551" s="147"/>
      <c r="AR2551" s="147"/>
      <c r="AS2551" s="147"/>
      <c r="AT2551" s="147"/>
      <c r="AU2551" s="147"/>
      <c r="AV2551" s="147"/>
      <c r="AW2551" s="147"/>
      <c r="AX2551" s="147"/>
      <c r="AY2551" s="147"/>
      <c r="AZ2551" s="147"/>
      <c r="BA2551" s="147"/>
      <c r="BB2551" s="147"/>
      <c r="BC2551" s="147"/>
      <c r="BD2551" s="147"/>
      <c r="BE2551" s="147"/>
      <c r="BF2551" s="147"/>
      <c r="BG2551" s="147"/>
      <c r="BH2551" s="147"/>
    </row>
    <row r="2552" spans="1:60" ht="20.399999999999999" outlineLevel="1" x14ac:dyDescent="0.25">
      <c r="A2552" s="154"/>
      <c r="B2552" s="155"/>
      <c r="C2552" s="190" t="s">
        <v>974</v>
      </c>
      <c r="D2552" s="159"/>
      <c r="E2552" s="160">
        <v>1.17</v>
      </c>
      <c r="F2552" s="157"/>
      <c r="G2552" s="157"/>
      <c r="H2552" s="157"/>
      <c r="I2552" s="157"/>
      <c r="J2552" s="157"/>
      <c r="K2552" s="157"/>
      <c r="L2552" s="157"/>
      <c r="M2552" s="157"/>
      <c r="N2552" s="157"/>
      <c r="O2552" s="157"/>
      <c r="P2552" s="157"/>
      <c r="Q2552" s="157"/>
      <c r="R2552" s="157"/>
      <c r="S2552" s="157"/>
      <c r="T2552" s="157"/>
      <c r="U2552" s="157"/>
      <c r="V2552" s="157"/>
      <c r="W2552" s="157"/>
      <c r="X2552" s="157"/>
      <c r="Y2552" s="147"/>
      <c r="Z2552" s="147"/>
      <c r="AA2552" s="147"/>
      <c r="AB2552" s="147"/>
      <c r="AC2552" s="147"/>
      <c r="AD2552" s="147"/>
      <c r="AE2552" s="147"/>
      <c r="AF2552" s="147"/>
      <c r="AG2552" s="147" t="s">
        <v>199</v>
      </c>
      <c r="AH2552" s="147">
        <v>0</v>
      </c>
      <c r="AI2552" s="147"/>
      <c r="AJ2552" s="147"/>
      <c r="AK2552" s="147"/>
      <c r="AL2552" s="147"/>
      <c r="AM2552" s="147"/>
      <c r="AN2552" s="147"/>
      <c r="AO2552" s="147"/>
      <c r="AP2552" s="147"/>
      <c r="AQ2552" s="147"/>
      <c r="AR2552" s="147"/>
      <c r="AS2552" s="147"/>
      <c r="AT2552" s="147"/>
      <c r="AU2552" s="147"/>
      <c r="AV2552" s="147"/>
      <c r="AW2552" s="147"/>
      <c r="AX2552" s="147"/>
      <c r="AY2552" s="147"/>
      <c r="AZ2552" s="147"/>
      <c r="BA2552" s="147"/>
      <c r="BB2552" s="147"/>
      <c r="BC2552" s="147"/>
      <c r="BD2552" s="147"/>
      <c r="BE2552" s="147"/>
      <c r="BF2552" s="147"/>
      <c r="BG2552" s="147"/>
      <c r="BH2552" s="147"/>
    </row>
    <row r="2553" spans="1:60" ht="20.399999999999999" outlineLevel="1" x14ac:dyDescent="0.25">
      <c r="A2553" s="154"/>
      <c r="B2553" s="155"/>
      <c r="C2553" s="190" t="s">
        <v>975</v>
      </c>
      <c r="D2553" s="159"/>
      <c r="E2553" s="160">
        <v>2.08</v>
      </c>
      <c r="F2553" s="157"/>
      <c r="G2553" s="157"/>
      <c r="H2553" s="157"/>
      <c r="I2553" s="157"/>
      <c r="J2553" s="157"/>
      <c r="K2553" s="157"/>
      <c r="L2553" s="157"/>
      <c r="M2553" s="157"/>
      <c r="N2553" s="157"/>
      <c r="O2553" s="157"/>
      <c r="P2553" s="157"/>
      <c r="Q2553" s="157"/>
      <c r="R2553" s="157"/>
      <c r="S2553" s="157"/>
      <c r="T2553" s="157"/>
      <c r="U2553" s="157"/>
      <c r="V2553" s="157"/>
      <c r="W2553" s="157"/>
      <c r="X2553" s="157"/>
      <c r="Y2553" s="147"/>
      <c r="Z2553" s="147"/>
      <c r="AA2553" s="147"/>
      <c r="AB2553" s="147"/>
      <c r="AC2553" s="147"/>
      <c r="AD2553" s="147"/>
      <c r="AE2553" s="147"/>
      <c r="AF2553" s="147"/>
      <c r="AG2553" s="147" t="s">
        <v>199</v>
      </c>
      <c r="AH2553" s="147">
        <v>0</v>
      </c>
      <c r="AI2553" s="147"/>
      <c r="AJ2553" s="147"/>
      <c r="AK2553" s="147"/>
      <c r="AL2553" s="147"/>
      <c r="AM2553" s="147"/>
      <c r="AN2553" s="147"/>
      <c r="AO2553" s="147"/>
      <c r="AP2553" s="147"/>
      <c r="AQ2553" s="147"/>
      <c r="AR2553" s="147"/>
      <c r="AS2553" s="147"/>
      <c r="AT2553" s="147"/>
      <c r="AU2553" s="147"/>
      <c r="AV2553" s="147"/>
      <c r="AW2553" s="147"/>
      <c r="AX2553" s="147"/>
      <c r="AY2553" s="147"/>
      <c r="AZ2553" s="147"/>
      <c r="BA2553" s="147"/>
      <c r="BB2553" s="147"/>
      <c r="BC2553" s="147"/>
      <c r="BD2553" s="147"/>
      <c r="BE2553" s="147"/>
      <c r="BF2553" s="147"/>
      <c r="BG2553" s="147"/>
      <c r="BH2553" s="147"/>
    </row>
    <row r="2554" spans="1:60" ht="20.399999999999999" outlineLevel="1" x14ac:dyDescent="0.25">
      <c r="A2554" s="154"/>
      <c r="B2554" s="155"/>
      <c r="C2554" s="190" t="s">
        <v>976</v>
      </c>
      <c r="D2554" s="159"/>
      <c r="E2554" s="160">
        <v>1.17</v>
      </c>
      <c r="F2554" s="157"/>
      <c r="G2554" s="157"/>
      <c r="H2554" s="157"/>
      <c r="I2554" s="157"/>
      <c r="J2554" s="157"/>
      <c r="K2554" s="157"/>
      <c r="L2554" s="157"/>
      <c r="M2554" s="157"/>
      <c r="N2554" s="157"/>
      <c r="O2554" s="157"/>
      <c r="P2554" s="157"/>
      <c r="Q2554" s="157"/>
      <c r="R2554" s="157"/>
      <c r="S2554" s="157"/>
      <c r="T2554" s="157"/>
      <c r="U2554" s="157"/>
      <c r="V2554" s="157"/>
      <c r="W2554" s="157"/>
      <c r="X2554" s="157"/>
      <c r="Y2554" s="147"/>
      <c r="Z2554" s="147"/>
      <c r="AA2554" s="147"/>
      <c r="AB2554" s="147"/>
      <c r="AC2554" s="147"/>
      <c r="AD2554" s="147"/>
      <c r="AE2554" s="147"/>
      <c r="AF2554" s="147"/>
      <c r="AG2554" s="147" t="s">
        <v>199</v>
      </c>
      <c r="AH2554" s="147">
        <v>0</v>
      </c>
      <c r="AI2554" s="147"/>
      <c r="AJ2554" s="147"/>
      <c r="AK2554" s="147"/>
      <c r="AL2554" s="147"/>
      <c r="AM2554" s="147"/>
      <c r="AN2554" s="147"/>
      <c r="AO2554" s="147"/>
      <c r="AP2554" s="147"/>
      <c r="AQ2554" s="147"/>
      <c r="AR2554" s="147"/>
      <c r="AS2554" s="147"/>
      <c r="AT2554" s="147"/>
      <c r="AU2554" s="147"/>
      <c r="AV2554" s="147"/>
      <c r="AW2554" s="147"/>
      <c r="AX2554" s="147"/>
      <c r="AY2554" s="147"/>
      <c r="AZ2554" s="147"/>
      <c r="BA2554" s="147"/>
      <c r="BB2554" s="147"/>
      <c r="BC2554" s="147"/>
      <c r="BD2554" s="147"/>
      <c r="BE2554" s="147"/>
      <c r="BF2554" s="147"/>
      <c r="BG2554" s="147"/>
      <c r="BH2554" s="147"/>
    </row>
    <row r="2555" spans="1:60" ht="20.399999999999999" outlineLevel="1" x14ac:dyDescent="0.25">
      <c r="A2555" s="154"/>
      <c r="B2555" s="155"/>
      <c r="C2555" s="190" t="s">
        <v>977</v>
      </c>
      <c r="D2555" s="159"/>
      <c r="E2555" s="160">
        <v>2.72</v>
      </c>
      <c r="F2555" s="157"/>
      <c r="G2555" s="157"/>
      <c r="H2555" s="157"/>
      <c r="I2555" s="157"/>
      <c r="J2555" s="157"/>
      <c r="K2555" s="157"/>
      <c r="L2555" s="157"/>
      <c r="M2555" s="157"/>
      <c r="N2555" s="157"/>
      <c r="O2555" s="157"/>
      <c r="P2555" s="157"/>
      <c r="Q2555" s="157"/>
      <c r="R2555" s="157"/>
      <c r="S2555" s="157"/>
      <c r="T2555" s="157"/>
      <c r="U2555" s="157"/>
      <c r="V2555" s="157"/>
      <c r="W2555" s="157"/>
      <c r="X2555" s="157"/>
      <c r="Y2555" s="147"/>
      <c r="Z2555" s="147"/>
      <c r="AA2555" s="147"/>
      <c r="AB2555" s="147"/>
      <c r="AC2555" s="147"/>
      <c r="AD2555" s="147"/>
      <c r="AE2555" s="147"/>
      <c r="AF2555" s="147"/>
      <c r="AG2555" s="147" t="s">
        <v>199</v>
      </c>
      <c r="AH2555" s="147">
        <v>0</v>
      </c>
      <c r="AI2555" s="147"/>
      <c r="AJ2555" s="147"/>
      <c r="AK2555" s="147"/>
      <c r="AL2555" s="147"/>
      <c r="AM2555" s="147"/>
      <c r="AN2555" s="147"/>
      <c r="AO2555" s="147"/>
      <c r="AP2555" s="147"/>
      <c r="AQ2555" s="147"/>
      <c r="AR2555" s="147"/>
      <c r="AS2555" s="147"/>
      <c r="AT2555" s="147"/>
      <c r="AU2555" s="147"/>
      <c r="AV2555" s="147"/>
      <c r="AW2555" s="147"/>
      <c r="AX2555" s="147"/>
      <c r="AY2555" s="147"/>
      <c r="AZ2555" s="147"/>
      <c r="BA2555" s="147"/>
      <c r="BB2555" s="147"/>
      <c r="BC2555" s="147"/>
      <c r="BD2555" s="147"/>
      <c r="BE2555" s="147"/>
      <c r="BF2555" s="147"/>
      <c r="BG2555" s="147"/>
      <c r="BH2555" s="147"/>
    </row>
    <row r="2556" spans="1:60" outlineLevel="1" x14ac:dyDescent="0.25">
      <c r="A2556" s="154"/>
      <c r="B2556" s="155"/>
      <c r="C2556" s="195" t="s">
        <v>879</v>
      </c>
      <c r="D2556" s="165"/>
      <c r="E2556" s="166">
        <v>127.33499999999999</v>
      </c>
      <c r="F2556" s="157"/>
      <c r="G2556" s="157"/>
      <c r="H2556" s="157"/>
      <c r="I2556" s="157"/>
      <c r="J2556" s="157"/>
      <c r="K2556" s="157"/>
      <c r="L2556" s="157"/>
      <c r="M2556" s="157"/>
      <c r="N2556" s="157"/>
      <c r="O2556" s="157"/>
      <c r="P2556" s="157"/>
      <c r="Q2556" s="157"/>
      <c r="R2556" s="157"/>
      <c r="S2556" s="157"/>
      <c r="T2556" s="157"/>
      <c r="U2556" s="157"/>
      <c r="V2556" s="157"/>
      <c r="W2556" s="157"/>
      <c r="X2556" s="157"/>
      <c r="Y2556" s="147"/>
      <c r="Z2556" s="147"/>
      <c r="AA2556" s="147"/>
      <c r="AB2556" s="147"/>
      <c r="AC2556" s="147"/>
      <c r="AD2556" s="147"/>
      <c r="AE2556" s="147"/>
      <c r="AF2556" s="147"/>
      <c r="AG2556" s="147" t="s">
        <v>199</v>
      </c>
      <c r="AH2556" s="147">
        <v>1</v>
      </c>
      <c r="AI2556" s="147"/>
      <c r="AJ2556" s="147"/>
      <c r="AK2556" s="147"/>
      <c r="AL2556" s="147"/>
      <c r="AM2556" s="147"/>
      <c r="AN2556" s="147"/>
      <c r="AO2556" s="147"/>
      <c r="AP2556" s="147"/>
      <c r="AQ2556" s="147"/>
      <c r="AR2556" s="147"/>
      <c r="AS2556" s="147"/>
      <c r="AT2556" s="147"/>
      <c r="AU2556" s="147"/>
      <c r="AV2556" s="147"/>
      <c r="AW2556" s="147"/>
      <c r="AX2556" s="147"/>
      <c r="AY2556" s="147"/>
      <c r="AZ2556" s="147"/>
      <c r="BA2556" s="147"/>
      <c r="BB2556" s="147"/>
      <c r="BC2556" s="147"/>
      <c r="BD2556" s="147"/>
      <c r="BE2556" s="147"/>
      <c r="BF2556" s="147"/>
      <c r="BG2556" s="147"/>
      <c r="BH2556" s="147"/>
    </row>
    <row r="2557" spans="1:60" x14ac:dyDescent="0.25">
      <c r="A2557" s="168" t="s">
        <v>190</v>
      </c>
      <c r="B2557" s="169" t="s">
        <v>136</v>
      </c>
      <c r="C2557" s="188" t="s">
        <v>137</v>
      </c>
      <c r="D2557" s="170"/>
      <c r="E2557" s="171"/>
      <c r="F2557" s="172"/>
      <c r="G2557" s="173">
        <f>SUMIF(AG2558:AG2560,"&lt;&gt;NOR",G2558:G2560)</f>
        <v>0</v>
      </c>
      <c r="H2557" s="167"/>
      <c r="I2557" s="167">
        <f>SUM(I2558:I2560)</f>
        <v>0</v>
      </c>
      <c r="J2557" s="167"/>
      <c r="K2557" s="167">
        <f>SUM(K2558:K2560)</f>
        <v>0</v>
      </c>
      <c r="L2557" s="167"/>
      <c r="M2557" s="167">
        <f>SUM(M2558:M2560)</f>
        <v>0</v>
      </c>
      <c r="N2557" s="167"/>
      <c r="O2557" s="167">
        <f>SUM(O2558:O2560)</f>
        <v>0.02</v>
      </c>
      <c r="P2557" s="167"/>
      <c r="Q2557" s="167">
        <f>SUM(Q2558:Q2560)</f>
        <v>0</v>
      </c>
      <c r="R2557" s="167"/>
      <c r="S2557" s="167"/>
      <c r="T2557" s="167"/>
      <c r="U2557" s="167"/>
      <c r="V2557" s="167">
        <f>SUM(V2558:V2560)</f>
        <v>1.67</v>
      </c>
      <c r="W2557" s="167"/>
      <c r="X2557" s="167"/>
      <c r="AG2557" t="s">
        <v>191</v>
      </c>
    </row>
    <row r="2558" spans="1:60" ht="20.399999999999999" outlineLevel="1" x14ac:dyDescent="0.25">
      <c r="A2558" s="174">
        <v>415</v>
      </c>
      <c r="B2558" s="175" t="s">
        <v>1928</v>
      </c>
      <c r="C2558" s="189" t="s">
        <v>1929</v>
      </c>
      <c r="D2558" s="176" t="s">
        <v>194</v>
      </c>
      <c r="E2558" s="177">
        <v>5.55</v>
      </c>
      <c r="F2558" s="178"/>
      <c r="G2558" s="179">
        <f>ROUND(E2558*F2558,2)</f>
        <v>0</v>
      </c>
      <c r="H2558" s="158"/>
      <c r="I2558" s="157">
        <f>ROUND(E2558*H2558,2)</f>
        <v>0</v>
      </c>
      <c r="J2558" s="158"/>
      <c r="K2558" s="157">
        <f>ROUND(E2558*J2558,2)</f>
        <v>0</v>
      </c>
      <c r="L2558" s="157">
        <v>21</v>
      </c>
      <c r="M2558" s="157">
        <f>G2558*(1+L2558/100)</f>
        <v>0</v>
      </c>
      <c r="N2558" s="157">
        <v>3.82E-3</v>
      </c>
      <c r="O2558" s="157">
        <f>ROUND(E2558*N2558,2)</f>
        <v>0.02</v>
      </c>
      <c r="P2558" s="157">
        <v>0</v>
      </c>
      <c r="Q2558" s="157">
        <f>ROUND(E2558*P2558,2)</f>
        <v>0</v>
      </c>
      <c r="R2558" s="157"/>
      <c r="S2558" s="157" t="s">
        <v>195</v>
      </c>
      <c r="T2558" s="157" t="s">
        <v>195</v>
      </c>
      <c r="U2558" s="157">
        <v>0.3</v>
      </c>
      <c r="V2558" s="157">
        <f>ROUND(E2558*U2558,2)</f>
        <v>1.67</v>
      </c>
      <c r="W2558" s="157"/>
      <c r="X2558" s="157" t="s">
        <v>196</v>
      </c>
      <c r="Y2558" s="147"/>
      <c r="Z2558" s="147"/>
      <c r="AA2558" s="147"/>
      <c r="AB2558" s="147"/>
      <c r="AC2558" s="147"/>
      <c r="AD2558" s="147"/>
      <c r="AE2558" s="147"/>
      <c r="AF2558" s="147"/>
      <c r="AG2558" s="147" t="s">
        <v>197</v>
      </c>
      <c r="AH2558" s="147"/>
      <c r="AI2558" s="147"/>
      <c r="AJ2558" s="147"/>
      <c r="AK2558" s="147"/>
      <c r="AL2558" s="147"/>
      <c r="AM2558" s="147"/>
      <c r="AN2558" s="147"/>
      <c r="AO2558" s="147"/>
      <c r="AP2558" s="147"/>
      <c r="AQ2558" s="147"/>
      <c r="AR2558" s="147"/>
      <c r="AS2558" s="147"/>
      <c r="AT2558" s="147"/>
      <c r="AU2558" s="147"/>
      <c r="AV2558" s="147"/>
      <c r="AW2558" s="147"/>
      <c r="AX2558" s="147"/>
      <c r="AY2558" s="147"/>
      <c r="AZ2558" s="147"/>
      <c r="BA2558" s="147"/>
      <c r="BB2558" s="147"/>
      <c r="BC2558" s="147"/>
      <c r="BD2558" s="147"/>
      <c r="BE2558" s="147"/>
      <c r="BF2558" s="147"/>
      <c r="BG2558" s="147"/>
      <c r="BH2558" s="147"/>
    </row>
    <row r="2559" spans="1:60" outlineLevel="1" x14ac:dyDescent="0.25">
      <c r="A2559" s="154"/>
      <c r="B2559" s="155"/>
      <c r="C2559" s="190" t="s">
        <v>407</v>
      </c>
      <c r="D2559" s="159"/>
      <c r="E2559" s="160">
        <v>5.55</v>
      </c>
      <c r="F2559" s="157"/>
      <c r="G2559" s="157"/>
      <c r="H2559" s="157"/>
      <c r="I2559" s="157"/>
      <c r="J2559" s="157"/>
      <c r="K2559" s="157"/>
      <c r="L2559" s="157"/>
      <c r="M2559" s="157"/>
      <c r="N2559" s="157"/>
      <c r="O2559" s="157"/>
      <c r="P2559" s="157"/>
      <c r="Q2559" s="157"/>
      <c r="R2559" s="157"/>
      <c r="S2559" s="157"/>
      <c r="T2559" s="157"/>
      <c r="U2559" s="157"/>
      <c r="V2559" s="157"/>
      <c r="W2559" s="157"/>
      <c r="X2559" s="157"/>
      <c r="Y2559" s="147"/>
      <c r="Z2559" s="147"/>
      <c r="AA2559" s="147"/>
      <c r="AB2559" s="147"/>
      <c r="AC2559" s="147"/>
      <c r="AD2559" s="147"/>
      <c r="AE2559" s="147"/>
      <c r="AF2559" s="147"/>
      <c r="AG2559" s="147" t="s">
        <v>199</v>
      </c>
      <c r="AH2559" s="147">
        <v>0</v>
      </c>
      <c r="AI2559" s="147"/>
      <c r="AJ2559" s="147"/>
      <c r="AK2559" s="147"/>
      <c r="AL2559" s="147"/>
      <c r="AM2559" s="147"/>
      <c r="AN2559" s="147"/>
      <c r="AO2559" s="147"/>
      <c r="AP2559" s="147"/>
      <c r="AQ2559" s="147"/>
      <c r="AR2559" s="147"/>
      <c r="AS2559" s="147"/>
      <c r="AT2559" s="147"/>
      <c r="AU2559" s="147"/>
      <c r="AV2559" s="147"/>
      <c r="AW2559" s="147"/>
      <c r="AX2559" s="147"/>
      <c r="AY2559" s="147"/>
      <c r="AZ2559" s="147"/>
      <c r="BA2559" s="147"/>
      <c r="BB2559" s="147"/>
      <c r="BC2559" s="147"/>
      <c r="BD2559" s="147"/>
      <c r="BE2559" s="147"/>
      <c r="BF2559" s="147"/>
      <c r="BG2559" s="147"/>
      <c r="BH2559" s="147"/>
    </row>
    <row r="2560" spans="1:60" outlineLevel="1" x14ac:dyDescent="0.25">
      <c r="A2560" s="154">
        <v>416</v>
      </c>
      <c r="B2560" s="155" t="s">
        <v>1930</v>
      </c>
      <c r="C2560" s="196" t="s">
        <v>1931</v>
      </c>
      <c r="D2560" s="156" t="s">
        <v>0</v>
      </c>
      <c r="E2560" s="186"/>
      <c r="F2560" s="158"/>
      <c r="G2560" s="157">
        <f>ROUND(E2560*F2560,2)</f>
        <v>0</v>
      </c>
      <c r="H2560" s="158"/>
      <c r="I2560" s="157">
        <f>ROUND(E2560*H2560,2)</f>
        <v>0</v>
      </c>
      <c r="J2560" s="158"/>
      <c r="K2560" s="157">
        <f>ROUND(E2560*J2560,2)</f>
        <v>0</v>
      </c>
      <c r="L2560" s="157">
        <v>21</v>
      </c>
      <c r="M2560" s="157">
        <f>G2560*(1+L2560/100)</f>
        <v>0</v>
      </c>
      <c r="N2560" s="157">
        <v>0</v>
      </c>
      <c r="O2560" s="157">
        <f>ROUND(E2560*N2560,2)</f>
        <v>0</v>
      </c>
      <c r="P2560" s="157">
        <v>0</v>
      </c>
      <c r="Q2560" s="157">
        <f>ROUND(E2560*P2560,2)</f>
        <v>0</v>
      </c>
      <c r="R2560" s="157"/>
      <c r="S2560" s="157" t="s">
        <v>195</v>
      </c>
      <c r="T2560" s="157" t="s">
        <v>195</v>
      </c>
      <c r="U2560" s="157">
        <v>0</v>
      </c>
      <c r="V2560" s="157">
        <f>ROUND(E2560*U2560,2)</f>
        <v>0</v>
      </c>
      <c r="W2560" s="157"/>
      <c r="X2560" s="157" t="s">
        <v>1170</v>
      </c>
      <c r="Y2560" s="147"/>
      <c r="Z2560" s="147"/>
      <c r="AA2560" s="147"/>
      <c r="AB2560" s="147"/>
      <c r="AC2560" s="147"/>
      <c r="AD2560" s="147"/>
      <c r="AE2560" s="147"/>
      <c r="AF2560" s="147"/>
      <c r="AG2560" s="147" t="s">
        <v>1171</v>
      </c>
      <c r="AH2560" s="147"/>
      <c r="AI2560" s="147"/>
      <c r="AJ2560" s="147"/>
      <c r="AK2560" s="147"/>
      <c r="AL2560" s="147"/>
      <c r="AM2560" s="147"/>
      <c r="AN2560" s="147"/>
      <c r="AO2560" s="147"/>
      <c r="AP2560" s="147"/>
      <c r="AQ2560" s="147"/>
      <c r="AR2560" s="147"/>
      <c r="AS2560" s="147"/>
      <c r="AT2560" s="147"/>
      <c r="AU2560" s="147"/>
      <c r="AV2560" s="147"/>
      <c r="AW2560" s="147"/>
      <c r="AX2560" s="147"/>
      <c r="AY2560" s="147"/>
      <c r="AZ2560" s="147"/>
      <c r="BA2560" s="147"/>
      <c r="BB2560" s="147"/>
      <c r="BC2560" s="147"/>
      <c r="BD2560" s="147"/>
      <c r="BE2560" s="147"/>
      <c r="BF2560" s="147"/>
      <c r="BG2560" s="147"/>
      <c r="BH2560" s="147"/>
    </row>
    <row r="2561" spans="1:60" x14ac:dyDescent="0.25">
      <c r="A2561" s="168" t="s">
        <v>190</v>
      </c>
      <c r="B2561" s="169" t="s">
        <v>138</v>
      </c>
      <c r="C2561" s="188" t="s">
        <v>139</v>
      </c>
      <c r="D2561" s="170"/>
      <c r="E2561" s="171"/>
      <c r="F2561" s="172"/>
      <c r="G2561" s="173">
        <f>SUMIF(AG2562:AG2566,"&lt;&gt;NOR",G2562:G2566)</f>
        <v>0</v>
      </c>
      <c r="H2561" s="167"/>
      <c r="I2561" s="167">
        <f>SUM(I2562:I2566)</f>
        <v>0</v>
      </c>
      <c r="J2561" s="167"/>
      <c r="K2561" s="167">
        <f>SUM(K2562:K2566)</f>
        <v>0</v>
      </c>
      <c r="L2561" s="167"/>
      <c r="M2561" s="167">
        <f>SUM(M2562:M2566)</f>
        <v>0</v>
      </c>
      <c r="N2561" s="167"/>
      <c r="O2561" s="167">
        <f>SUM(O2562:O2566)</f>
        <v>0</v>
      </c>
      <c r="P2561" s="167"/>
      <c r="Q2561" s="167">
        <f>SUM(Q2562:Q2566)</f>
        <v>0.7</v>
      </c>
      <c r="R2561" s="167"/>
      <c r="S2561" s="167"/>
      <c r="T2561" s="167"/>
      <c r="U2561" s="167"/>
      <c r="V2561" s="167">
        <f>SUM(V2562:V2566)</f>
        <v>14.39</v>
      </c>
      <c r="W2561" s="167"/>
      <c r="X2561" s="167"/>
      <c r="AG2561" t="s">
        <v>191</v>
      </c>
    </row>
    <row r="2562" spans="1:60" outlineLevel="1" x14ac:dyDescent="0.25">
      <c r="A2562" s="174">
        <v>417</v>
      </c>
      <c r="B2562" s="175" t="s">
        <v>1932</v>
      </c>
      <c r="C2562" s="189" t="s">
        <v>1933</v>
      </c>
      <c r="D2562" s="176" t="s">
        <v>194</v>
      </c>
      <c r="E2562" s="177">
        <v>35.1</v>
      </c>
      <c r="F2562" s="178"/>
      <c r="G2562" s="179">
        <f>ROUND(E2562*F2562,2)</f>
        <v>0</v>
      </c>
      <c r="H2562" s="158"/>
      <c r="I2562" s="157">
        <f>ROUND(E2562*H2562,2)</f>
        <v>0</v>
      </c>
      <c r="J2562" s="158"/>
      <c r="K2562" s="157">
        <f>ROUND(E2562*J2562,2)</f>
        <v>0</v>
      </c>
      <c r="L2562" s="157">
        <v>21</v>
      </c>
      <c r="M2562" s="157">
        <f>G2562*(1+L2562/100)</f>
        <v>0</v>
      </c>
      <c r="N2562" s="157">
        <v>0</v>
      </c>
      <c r="O2562" s="157">
        <f>ROUND(E2562*N2562,2)</f>
        <v>0</v>
      </c>
      <c r="P2562" s="157">
        <v>0.02</v>
      </c>
      <c r="Q2562" s="157">
        <f>ROUND(E2562*P2562,2)</f>
        <v>0.7</v>
      </c>
      <c r="R2562" s="157"/>
      <c r="S2562" s="157" t="s">
        <v>195</v>
      </c>
      <c r="T2562" s="157" t="s">
        <v>195</v>
      </c>
      <c r="U2562" s="157">
        <v>0.37</v>
      </c>
      <c r="V2562" s="157">
        <f>ROUND(E2562*U2562,2)</f>
        <v>12.99</v>
      </c>
      <c r="W2562" s="157"/>
      <c r="X2562" s="157" t="s">
        <v>196</v>
      </c>
      <c r="Y2562" s="147"/>
      <c r="Z2562" s="147"/>
      <c r="AA2562" s="147"/>
      <c r="AB2562" s="147"/>
      <c r="AC2562" s="147"/>
      <c r="AD2562" s="147"/>
      <c r="AE2562" s="147"/>
      <c r="AF2562" s="147"/>
      <c r="AG2562" s="147" t="s">
        <v>197</v>
      </c>
      <c r="AH2562" s="147"/>
      <c r="AI2562" s="147"/>
      <c r="AJ2562" s="147"/>
      <c r="AK2562" s="147"/>
      <c r="AL2562" s="147"/>
      <c r="AM2562" s="147"/>
      <c r="AN2562" s="147"/>
      <c r="AO2562" s="147"/>
      <c r="AP2562" s="147"/>
      <c r="AQ2562" s="147"/>
      <c r="AR2562" s="147"/>
      <c r="AS2562" s="147"/>
      <c r="AT2562" s="147"/>
      <c r="AU2562" s="147"/>
      <c r="AV2562" s="147"/>
      <c r="AW2562" s="147"/>
      <c r="AX2562" s="147"/>
      <c r="AY2562" s="147"/>
      <c r="AZ2562" s="147"/>
      <c r="BA2562" s="147"/>
      <c r="BB2562" s="147"/>
      <c r="BC2562" s="147"/>
      <c r="BD2562" s="147"/>
      <c r="BE2562" s="147"/>
      <c r="BF2562" s="147"/>
      <c r="BG2562" s="147"/>
      <c r="BH2562" s="147"/>
    </row>
    <row r="2563" spans="1:60" outlineLevel="1" x14ac:dyDescent="0.25">
      <c r="A2563" s="154"/>
      <c r="B2563" s="155"/>
      <c r="C2563" s="190" t="s">
        <v>1081</v>
      </c>
      <c r="D2563" s="159"/>
      <c r="E2563" s="160">
        <v>35.1</v>
      </c>
      <c r="F2563" s="157"/>
      <c r="G2563" s="157"/>
      <c r="H2563" s="157"/>
      <c r="I2563" s="157"/>
      <c r="J2563" s="157"/>
      <c r="K2563" s="157"/>
      <c r="L2563" s="157"/>
      <c r="M2563" s="157"/>
      <c r="N2563" s="157"/>
      <c r="O2563" s="157"/>
      <c r="P2563" s="157"/>
      <c r="Q2563" s="157"/>
      <c r="R2563" s="157"/>
      <c r="S2563" s="157"/>
      <c r="T2563" s="157"/>
      <c r="U2563" s="157"/>
      <c r="V2563" s="157"/>
      <c r="W2563" s="157"/>
      <c r="X2563" s="157"/>
      <c r="Y2563" s="147"/>
      <c r="Z2563" s="147"/>
      <c r="AA2563" s="147"/>
      <c r="AB2563" s="147"/>
      <c r="AC2563" s="147"/>
      <c r="AD2563" s="147"/>
      <c r="AE2563" s="147"/>
      <c r="AF2563" s="147"/>
      <c r="AG2563" s="147" t="s">
        <v>199</v>
      </c>
      <c r="AH2563" s="147">
        <v>0</v>
      </c>
      <c r="AI2563" s="147"/>
      <c r="AJ2563" s="147"/>
      <c r="AK2563" s="147"/>
      <c r="AL2563" s="147"/>
      <c r="AM2563" s="147"/>
      <c r="AN2563" s="147"/>
      <c r="AO2563" s="147"/>
      <c r="AP2563" s="147"/>
      <c r="AQ2563" s="147"/>
      <c r="AR2563" s="147"/>
      <c r="AS2563" s="147"/>
      <c r="AT2563" s="147"/>
      <c r="AU2563" s="147"/>
      <c r="AV2563" s="147"/>
      <c r="AW2563" s="147"/>
      <c r="AX2563" s="147"/>
      <c r="AY2563" s="147"/>
      <c r="AZ2563" s="147"/>
      <c r="BA2563" s="147"/>
      <c r="BB2563" s="147"/>
      <c r="BC2563" s="147"/>
      <c r="BD2563" s="147"/>
      <c r="BE2563" s="147"/>
      <c r="BF2563" s="147"/>
      <c r="BG2563" s="147"/>
      <c r="BH2563" s="147"/>
    </row>
    <row r="2564" spans="1:60" outlineLevel="1" x14ac:dyDescent="0.25">
      <c r="A2564" s="174">
        <v>418</v>
      </c>
      <c r="B2564" s="175" t="s">
        <v>1934</v>
      </c>
      <c r="C2564" s="189" t="s">
        <v>1935</v>
      </c>
      <c r="D2564" s="176" t="s">
        <v>194</v>
      </c>
      <c r="E2564" s="177">
        <v>35.1</v>
      </c>
      <c r="F2564" s="178"/>
      <c r="G2564" s="179">
        <f>ROUND(E2564*F2564,2)</f>
        <v>0</v>
      </c>
      <c r="H2564" s="158"/>
      <c r="I2564" s="157">
        <f>ROUND(E2564*H2564,2)</f>
        <v>0</v>
      </c>
      <c r="J2564" s="158"/>
      <c r="K2564" s="157">
        <f>ROUND(E2564*J2564,2)</f>
        <v>0</v>
      </c>
      <c r="L2564" s="157">
        <v>21</v>
      </c>
      <c r="M2564" s="157">
        <f>G2564*(1+L2564/100)</f>
        <v>0</v>
      </c>
      <c r="N2564" s="157">
        <v>0</v>
      </c>
      <c r="O2564" s="157">
        <f>ROUND(E2564*N2564,2)</f>
        <v>0</v>
      </c>
      <c r="P2564" s="157">
        <v>0</v>
      </c>
      <c r="Q2564" s="157">
        <f>ROUND(E2564*P2564,2)</f>
        <v>0</v>
      </c>
      <c r="R2564" s="157"/>
      <c r="S2564" s="157" t="s">
        <v>195</v>
      </c>
      <c r="T2564" s="157" t="s">
        <v>195</v>
      </c>
      <c r="U2564" s="157">
        <v>0.04</v>
      </c>
      <c r="V2564" s="157">
        <f>ROUND(E2564*U2564,2)</f>
        <v>1.4</v>
      </c>
      <c r="W2564" s="157"/>
      <c r="X2564" s="157" t="s">
        <v>196</v>
      </c>
      <c r="Y2564" s="147"/>
      <c r="Z2564" s="147"/>
      <c r="AA2564" s="147"/>
      <c r="AB2564" s="147"/>
      <c r="AC2564" s="147"/>
      <c r="AD2564" s="147"/>
      <c r="AE2564" s="147"/>
      <c r="AF2564" s="147"/>
      <c r="AG2564" s="147" t="s">
        <v>197</v>
      </c>
      <c r="AH2564" s="147"/>
      <c r="AI2564" s="147"/>
      <c r="AJ2564" s="147"/>
      <c r="AK2564" s="147"/>
      <c r="AL2564" s="147"/>
      <c r="AM2564" s="147"/>
      <c r="AN2564" s="147"/>
      <c r="AO2564" s="147"/>
      <c r="AP2564" s="147"/>
      <c r="AQ2564" s="147"/>
      <c r="AR2564" s="147"/>
      <c r="AS2564" s="147"/>
      <c r="AT2564" s="147"/>
      <c r="AU2564" s="147"/>
      <c r="AV2564" s="147"/>
      <c r="AW2564" s="147"/>
      <c r="AX2564" s="147"/>
      <c r="AY2564" s="147"/>
      <c r="AZ2564" s="147"/>
      <c r="BA2564" s="147"/>
      <c r="BB2564" s="147"/>
      <c r="BC2564" s="147"/>
      <c r="BD2564" s="147"/>
      <c r="BE2564" s="147"/>
      <c r="BF2564" s="147"/>
      <c r="BG2564" s="147"/>
      <c r="BH2564" s="147"/>
    </row>
    <row r="2565" spans="1:60" outlineLevel="1" x14ac:dyDescent="0.25">
      <c r="A2565" s="154"/>
      <c r="B2565" s="155"/>
      <c r="C2565" s="190" t="s">
        <v>1936</v>
      </c>
      <c r="D2565" s="159"/>
      <c r="E2565" s="160">
        <v>35.1</v>
      </c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157"/>
      <c r="P2565" s="157"/>
      <c r="Q2565" s="157"/>
      <c r="R2565" s="157"/>
      <c r="S2565" s="157"/>
      <c r="T2565" s="157"/>
      <c r="U2565" s="157"/>
      <c r="V2565" s="157"/>
      <c r="W2565" s="157"/>
      <c r="X2565" s="157"/>
      <c r="Y2565" s="147"/>
      <c r="Z2565" s="147"/>
      <c r="AA2565" s="147"/>
      <c r="AB2565" s="147"/>
      <c r="AC2565" s="147"/>
      <c r="AD2565" s="147"/>
      <c r="AE2565" s="147"/>
      <c r="AF2565" s="147"/>
      <c r="AG2565" s="147" t="s">
        <v>199</v>
      </c>
      <c r="AH2565" s="147">
        <v>5</v>
      </c>
      <c r="AI2565" s="147"/>
      <c r="AJ2565" s="147"/>
      <c r="AK2565" s="147"/>
      <c r="AL2565" s="147"/>
      <c r="AM2565" s="147"/>
      <c r="AN2565" s="147"/>
      <c r="AO2565" s="147"/>
      <c r="AP2565" s="147"/>
      <c r="AQ2565" s="147"/>
      <c r="AR2565" s="147"/>
      <c r="AS2565" s="147"/>
      <c r="AT2565" s="147"/>
      <c r="AU2565" s="147"/>
      <c r="AV2565" s="147"/>
      <c r="AW2565" s="147"/>
      <c r="AX2565" s="147"/>
      <c r="AY2565" s="147"/>
      <c r="AZ2565" s="147"/>
      <c r="BA2565" s="147"/>
      <c r="BB2565" s="147"/>
      <c r="BC2565" s="147"/>
      <c r="BD2565" s="147"/>
      <c r="BE2565" s="147"/>
      <c r="BF2565" s="147"/>
      <c r="BG2565" s="147"/>
      <c r="BH2565" s="147"/>
    </row>
    <row r="2566" spans="1:60" outlineLevel="1" x14ac:dyDescent="0.25">
      <c r="A2566" s="154">
        <v>419</v>
      </c>
      <c r="B2566" s="155" t="s">
        <v>1937</v>
      </c>
      <c r="C2566" s="196" t="s">
        <v>1938</v>
      </c>
      <c r="D2566" s="156" t="s">
        <v>0</v>
      </c>
      <c r="E2566" s="186"/>
      <c r="F2566" s="158"/>
      <c r="G2566" s="157">
        <f>ROUND(E2566*F2566,2)</f>
        <v>0</v>
      </c>
      <c r="H2566" s="158"/>
      <c r="I2566" s="157">
        <f>ROUND(E2566*H2566,2)</f>
        <v>0</v>
      </c>
      <c r="J2566" s="158"/>
      <c r="K2566" s="157">
        <f>ROUND(E2566*J2566,2)</f>
        <v>0</v>
      </c>
      <c r="L2566" s="157">
        <v>21</v>
      </c>
      <c r="M2566" s="157">
        <f>G2566*(1+L2566/100)</f>
        <v>0</v>
      </c>
      <c r="N2566" s="157">
        <v>0</v>
      </c>
      <c r="O2566" s="157">
        <f>ROUND(E2566*N2566,2)</f>
        <v>0</v>
      </c>
      <c r="P2566" s="157">
        <v>0</v>
      </c>
      <c r="Q2566" s="157">
        <f>ROUND(E2566*P2566,2)</f>
        <v>0</v>
      </c>
      <c r="R2566" s="157"/>
      <c r="S2566" s="157" t="s">
        <v>195</v>
      </c>
      <c r="T2566" s="157" t="s">
        <v>195</v>
      </c>
      <c r="U2566" s="157">
        <v>0</v>
      </c>
      <c r="V2566" s="157">
        <f>ROUND(E2566*U2566,2)</f>
        <v>0</v>
      </c>
      <c r="W2566" s="157"/>
      <c r="X2566" s="157" t="s">
        <v>1170</v>
      </c>
      <c r="Y2566" s="147"/>
      <c r="Z2566" s="147"/>
      <c r="AA2566" s="147"/>
      <c r="AB2566" s="147"/>
      <c r="AC2566" s="147"/>
      <c r="AD2566" s="147"/>
      <c r="AE2566" s="147"/>
      <c r="AF2566" s="147"/>
      <c r="AG2566" s="147" t="s">
        <v>1171</v>
      </c>
      <c r="AH2566" s="147"/>
      <c r="AI2566" s="147"/>
      <c r="AJ2566" s="147"/>
      <c r="AK2566" s="147"/>
      <c r="AL2566" s="147"/>
      <c r="AM2566" s="147"/>
      <c r="AN2566" s="147"/>
      <c r="AO2566" s="147"/>
      <c r="AP2566" s="147"/>
      <c r="AQ2566" s="147"/>
      <c r="AR2566" s="147"/>
      <c r="AS2566" s="147"/>
      <c r="AT2566" s="147"/>
      <c r="AU2566" s="147"/>
      <c r="AV2566" s="147"/>
      <c r="AW2566" s="147"/>
      <c r="AX2566" s="147"/>
      <c r="AY2566" s="147"/>
      <c r="AZ2566" s="147"/>
      <c r="BA2566" s="147"/>
      <c r="BB2566" s="147"/>
      <c r="BC2566" s="147"/>
      <c r="BD2566" s="147"/>
      <c r="BE2566" s="147"/>
      <c r="BF2566" s="147"/>
      <c r="BG2566" s="147"/>
      <c r="BH2566" s="147"/>
    </row>
    <row r="2567" spans="1:60" x14ac:dyDescent="0.25">
      <c r="A2567" s="168" t="s">
        <v>190</v>
      </c>
      <c r="B2567" s="169" t="s">
        <v>160</v>
      </c>
      <c r="C2567" s="188" t="s">
        <v>161</v>
      </c>
      <c r="D2567" s="170"/>
      <c r="E2567" s="171"/>
      <c r="F2567" s="172"/>
      <c r="G2567" s="173">
        <f>SUMIF(AG2568:AG2573,"&lt;&gt;NOR",G2568:G2573)</f>
        <v>0</v>
      </c>
      <c r="H2567" s="167"/>
      <c r="I2567" s="167">
        <f>SUM(I2568:I2573)</f>
        <v>0</v>
      </c>
      <c r="J2567" s="167"/>
      <c r="K2567" s="167">
        <f>SUM(K2568:K2573)</f>
        <v>0</v>
      </c>
      <c r="L2567" s="167"/>
      <c r="M2567" s="167">
        <f>SUM(M2568:M2573)</f>
        <v>0</v>
      </c>
      <c r="N2567" s="167"/>
      <c r="O2567" s="167">
        <f>SUM(O2568:O2573)</f>
        <v>0</v>
      </c>
      <c r="P2567" s="167"/>
      <c r="Q2567" s="167">
        <f>SUM(Q2568:Q2573)</f>
        <v>0</v>
      </c>
      <c r="R2567" s="167"/>
      <c r="S2567" s="167"/>
      <c r="T2567" s="167"/>
      <c r="U2567" s="167"/>
      <c r="V2567" s="167">
        <f>SUM(V2568:V2573)</f>
        <v>567.77</v>
      </c>
      <c r="W2567" s="167"/>
      <c r="X2567" s="167"/>
      <c r="AG2567" t="s">
        <v>191</v>
      </c>
    </row>
    <row r="2568" spans="1:60" outlineLevel="1" x14ac:dyDescent="0.25">
      <c r="A2568" s="180">
        <v>420</v>
      </c>
      <c r="B2568" s="181" t="s">
        <v>1939</v>
      </c>
      <c r="C2568" s="194" t="s">
        <v>1940</v>
      </c>
      <c r="D2568" s="182" t="s">
        <v>225</v>
      </c>
      <c r="E2568" s="183">
        <v>189.57091</v>
      </c>
      <c r="F2568" s="184"/>
      <c r="G2568" s="185">
        <f t="shared" ref="G2568:G2573" si="7">ROUND(E2568*F2568,2)</f>
        <v>0</v>
      </c>
      <c r="H2568" s="158"/>
      <c r="I2568" s="157">
        <f t="shared" ref="I2568:I2573" si="8">ROUND(E2568*H2568,2)</f>
        <v>0</v>
      </c>
      <c r="J2568" s="158"/>
      <c r="K2568" s="157">
        <f t="shared" ref="K2568:K2573" si="9">ROUND(E2568*J2568,2)</f>
        <v>0</v>
      </c>
      <c r="L2568" s="157">
        <v>21</v>
      </c>
      <c r="M2568" s="157">
        <f t="shared" ref="M2568:M2573" si="10">G2568*(1+L2568/100)</f>
        <v>0</v>
      </c>
      <c r="N2568" s="157">
        <v>0</v>
      </c>
      <c r="O2568" s="157">
        <f t="shared" ref="O2568:O2573" si="11">ROUND(E2568*N2568,2)</f>
        <v>0</v>
      </c>
      <c r="P2568" s="157">
        <v>0</v>
      </c>
      <c r="Q2568" s="157">
        <f t="shared" ref="Q2568:Q2573" si="12">ROUND(E2568*P2568,2)</f>
        <v>0</v>
      </c>
      <c r="R2568" s="157"/>
      <c r="S2568" s="157" t="s">
        <v>195</v>
      </c>
      <c r="T2568" s="157" t="s">
        <v>195</v>
      </c>
      <c r="U2568" s="157">
        <v>0.93300000000000005</v>
      </c>
      <c r="V2568" s="157">
        <f t="shared" ref="V2568:V2573" si="13">ROUND(E2568*U2568,2)</f>
        <v>176.87</v>
      </c>
      <c r="W2568" s="157"/>
      <c r="X2568" s="157" t="s">
        <v>1941</v>
      </c>
      <c r="Y2568" s="147"/>
      <c r="Z2568" s="147"/>
      <c r="AA2568" s="147"/>
      <c r="AB2568" s="147"/>
      <c r="AC2568" s="147"/>
      <c r="AD2568" s="147"/>
      <c r="AE2568" s="147"/>
      <c r="AF2568" s="147"/>
      <c r="AG2568" s="147" t="s">
        <v>1942</v>
      </c>
      <c r="AH2568" s="147"/>
      <c r="AI2568" s="147"/>
      <c r="AJ2568" s="147"/>
      <c r="AK2568" s="147"/>
      <c r="AL2568" s="147"/>
      <c r="AM2568" s="147"/>
      <c r="AN2568" s="147"/>
      <c r="AO2568" s="147"/>
      <c r="AP2568" s="147"/>
      <c r="AQ2568" s="147"/>
      <c r="AR2568" s="147"/>
      <c r="AS2568" s="147"/>
      <c r="AT2568" s="147"/>
      <c r="AU2568" s="147"/>
      <c r="AV2568" s="147"/>
      <c r="AW2568" s="147"/>
      <c r="AX2568" s="147"/>
      <c r="AY2568" s="147"/>
      <c r="AZ2568" s="147"/>
      <c r="BA2568" s="147"/>
      <c r="BB2568" s="147"/>
      <c r="BC2568" s="147"/>
      <c r="BD2568" s="147"/>
      <c r="BE2568" s="147"/>
      <c r="BF2568" s="147"/>
      <c r="BG2568" s="147"/>
      <c r="BH2568" s="147"/>
    </row>
    <row r="2569" spans="1:60" outlineLevel="1" x14ac:dyDescent="0.25">
      <c r="A2569" s="180">
        <v>421</v>
      </c>
      <c r="B2569" s="181" t="s">
        <v>1943</v>
      </c>
      <c r="C2569" s="194" t="s">
        <v>1944</v>
      </c>
      <c r="D2569" s="182" t="s">
        <v>225</v>
      </c>
      <c r="E2569" s="183">
        <v>189.57091</v>
      </c>
      <c r="F2569" s="184"/>
      <c r="G2569" s="185">
        <f t="shared" si="7"/>
        <v>0</v>
      </c>
      <c r="H2569" s="158"/>
      <c r="I2569" s="157">
        <f t="shared" si="8"/>
        <v>0</v>
      </c>
      <c r="J2569" s="158"/>
      <c r="K2569" s="157">
        <f t="shared" si="9"/>
        <v>0</v>
      </c>
      <c r="L2569" s="157">
        <v>21</v>
      </c>
      <c r="M2569" s="157">
        <f t="shared" si="10"/>
        <v>0</v>
      </c>
      <c r="N2569" s="157">
        <v>0</v>
      </c>
      <c r="O2569" s="157">
        <f t="shared" si="11"/>
        <v>0</v>
      </c>
      <c r="P2569" s="157">
        <v>0</v>
      </c>
      <c r="Q2569" s="157">
        <f t="shared" si="12"/>
        <v>0</v>
      </c>
      <c r="R2569" s="157"/>
      <c r="S2569" s="157" t="s">
        <v>195</v>
      </c>
      <c r="T2569" s="157" t="s">
        <v>195</v>
      </c>
      <c r="U2569" s="157">
        <v>0.49</v>
      </c>
      <c r="V2569" s="157">
        <f t="shared" si="13"/>
        <v>92.89</v>
      </c>
      <c r="W2569" s="157"/>
      <c r="X2569" s="157" t="s">
        <v>1941</v>
      </c>
      <c r="Y2569" s="147"/>
      <c r="Z2569" s="147"/>
      <c r="AA2569" s="147"/>
      <c r="AB2569" s="147"/>
      <c r="AC2569" s="147"/>
      <c r="AD2569" s="147"/>
      <c r="AE2569" s="147"/>
      <c r="AF2569" s="147"/>
      <c r="AG2569" s="147" t="s">
        <v>1942</v>
      </c>
      <c r="AH2569" s="147"/>
      <c r="AI2569" s="147"/>
      <c r="AJ2569" s="147"/>
      <c r="AK2569" s="147"/>
      <c r="AL2569" s="147"/>
      <c r="AM2569" s="147"/>
      <c r="AN2569" s="147"/>
      <c r="AO2569" s="147"/>
      <c r="AP2569" s="147"/>
      <c r="AQ2569" s="147"/>
      <c r="AR2569" s="147"/>
      <c r="AS2569" s="147"/>
      <c r="AT2569" s="147"/>
      <c r="AU2569" s="147"/>
      <c r="AV2569" s="147"/>
      <c r="AW2569" s="147"/>
      <c r="AX2569" s="147"/>
      <c r="AY2569" s="147"/>
      <c r="AZ2569" s="147"/>
      <c r="BA2569" s="147"/>
      <c r="BB2569" s="147"/>
      <c r="BC2569" s="147"/>
      <c r="BD2569" s="147"/>
      <c r="BE2569" s="147"/>
      <c r="BF2569" s="147"/>
      <c r="BG2569" s="147"/>
      <c r="BH2569" s="147"/>
    </row>
    <row r="2570" spans="1:60" outlineLevel="1" x14ac:dyDescent="0.25">
      <c r="A2570" s="180">
        <v>422</v>
      </c>
      <c r="B2570" s="181" t="s">
        <v>1945</v>
      </c>
      <c r="C2570" s="194" t="s">
        <v>1946</v>
      </c>
      <c r="D2570" s="182" t="s">
        <v>225</v>
      </c>
      <c r="E2570" s="183">
        <v>3601.84735</v>
      </c>
      <c r="F2570" s="184"/>
      <c r="G2570" s="185">
        <f t="shared" si="7"/>
        <v>0</v>
      </c>
      <c r="H2570" s="158"/>
      <c r="I2570" s="157">
        <f t="shared" si="8"/>
        <v>0</v>
      </c>
      <c r="J2570" s="158"/>
      <c r="K2570" s="157">
        <f t="shared" si="9"/>
        <v>0</v>
      </c>
      <c r="L2570" s="157">
        <v>21</v>
      </c>
      <c r="M2570" s="157">
        <f t="shared" si="10"/>
        <v>0</v>
      </c>
      <c r="N2570" s="157">
        <v>0</v>
      </c>
      <c r="O2570" s="157">
        <f t="shared" si="11"/>
        <v>0</v>
      </c>
      <c r="P2570" s="157">
        <v>0</v>
      </c>
      <c r="Q2570" s="157">
        <f t="shared" si="12"/>
        <v>0</v>
      </c>
      <c r="R2570" s="157"/>
      <c r="S2570" s="157" t="s">
        <v>195</v>
      </c>
      <c r="T2570" s="157" t="s">
        <v>195</v>
      </c>
      <c r="U2570" s="157">
        <v>0</v>
      </c>
      <c r="V2570" s="157">
        <f t="shared" si="13"/>
        <v>0</v>
      </c>
      <c r="W2570" s="157"/>
      <c r="X2570" s="157" t="s">
        <v>1941</v>
      </c>
      <c r="Y2570" s="147"/>
      <c r="Z2570" s="147"/>
      <c r="AA2570" s="147"/>
      <c r="AB2570" s="147"/>
      <c r="AC2570" s="147"/>
      <c r="AD2570" s="147"/>
      <c r="AE2570" s="147"/>
      <c r="AF2570" s="147"/>
      <c r="AG2570" s="147" t="s">
        <v>1942</v>
      </c>
      <c r="AH2570" s="147"/>
      <c r="AI2570" s="147"/>
      <c r="AJ2570" s="147"/>
      <c r="AK2570" s="147"/>
      <c r="AL2570" s="147"/>
      <c r="AM2570" s="147"/>
      <c r="AN2570" s="147"/>
      <c r="AO2570" s="147"/>
      <c r="AP2570" s="147"/>
      <c r="AQ2570" s="147"/>
      <c r="AR2570" s="147"/>
      <c r="AS2570" s="147"/>
      <c r="AT2570" s="147"/>
      <c r="AU2570" s="147"/>
      <c r="AV2570" s="147"/>
      <c r="AW2570" s="147"/>
      <c r="AX2570" s="147"/>
      <c r="AY2570" s="147"/>
      <c r="AZ2570" s="147"/>
      <c r="BA2570" s="147"/>
      <c r="BB2570" s="147"/>
      <c r="BC2570" s="147"/>
      <c r="BD2570" s="147"/>
      <c r="BE2570" s="147"/>
      <c r="BF2570" s="147"/>
      <c r="BG2570" s="147"/>
      <c r="BH2570" s="147"/>
    </row>
    <row r="2571" spans="1:60" outlineLevel="1" x14ac:dyDescent="0.25">
      <c r="A2571" s="180">
        <v>423</v>
      </c>
      <c r="B2571" s="181" t="s">
        <v>1947</v>
      </c>
      <c r="C2571" s="194" t="s">
        <v>1948</v>
      </c>
      <c r="D2571" s="182" t="s">
        <v>225</v>
      </c>
      <c r="E2571" s="183">
        <v>189.57091</v>
      </c>
      <c r="F2571" s="184"/>
      <c r="G2571" s="185">
        <f t="shared" si="7"/>
        <v>0</v>
      </c>
      <c r="H2571" s="158"/>
      <c r="I2571" s="157">
        <f t="shared" si="8"/>
        <v>0</v>
      </c>
      <c r="J2571" s="158"/>
      <c r="K2571" s="157">
        <f t="shared" si="9"/>
        <v>0</v>
      </c>
      <c r="L2571" s="157">
        <v>21</v>
      </c>
      <c r="M2571" s="157">
        <f t="shared" si="10"/>
        <v>0</v>
      </c>
      <c r="N2571" s="157">
        <v>0</v>
      </c>
      <c r="O2571" s="157">
        <f t="shared" si="11"/>
        <v>0</v>
      </c>
      <c r="P2571" s="157">
        <v>0</v>
      </c>
      <c r="Q2571" s="157">
        <f t="shared" si="12"/>
        <v>0</v>
      </c>
      <c r="R2571" s="157"/>
      <c r="S2571" s="157" t="s">
        <v>195</v>
      </c>
      <c r="T2571" s="157" t="s">
        <v>195</v>
      </c>
      <c r="U2571" s="157">
        <v>0.94199999999999995</v>
      </c>
      <c r="V2571" s="157">
        <f t="shared" si="13"/>
        <v>178.58</v>
      </c>
      <c r="W2571" s="157"/>
      <c r="X2571" s="157" t="s">
        <v>1941</v>
      </c>
      <c r="Y2571" s="147"/>
      <c r="Z2571" s="147"/>
      <c r="AA2571" s="147"/>
      <c r="AB2571" s="147"/>
      <c r="AC2571" s="147"/>
      <c r="AD2571" s="147"/>
      <c r="AE2571" s="147"/>
      <c r="AF2571" s="147"/>
      <c r="AG2571" s="147" t="s">
        <v>1942</v>
      </c>
      <c r="AH2571" s="147"/>
      <c r="AI2571" s="147"/>
      <c r="AJ2571" s="147"/>
      <c r="AK2571" s="147"/>
      <c r="AL2571" s="147"/>
      <c r="AM2571" s="147"/>
      <c r="AN2571" s="147"/>
      <c r="AO2571" s="147"/>
      <c r="AP2571" s="147"/>
      <c r="AQ2571" s="147"/>
      <c r="AR2571" s="147"/>
      <c r="AS2571" s="147"/>
      <c r="AT2571" s="147"/>
      <c r="AU2571" s="147"/>
      <c r="AV2571" s="147"/>
      <c r="AW2571" s="147"/>
      <c r="AX2571" s="147"/>
      <c r="AY2571" s="147"/>
      <c r="AZ2571" s="147"/>
      <c r="BA2571" s="147"/>
      <c r="BB2571" s="147"/>
      <c r="BC2571" s="147"/>
      <c r="BD2571" s="147"/>
      <c r="BE2571" s="147"/>
      <c r="BF2571" s="147"/>
      <c r="BG2571" s="147"/>
      <c r="BH2571" s="147"/>
    </row>
    <row r="2572" spans="1:60" outlineLevel="1" x14ac:dyDescent="0.25">
      <c r="A2572" s="180">
        <v>424</v>
      </c>
      <c r="B2572" s="181" t="s">
        <v>1949</v>
      </c>
      <c r="C2572" s="194" t="s">
        <v>1950</v>
      </c>
      <c r="D2572" s="182" t="s">
        <v>225</v>
      </c>
      <c r="E2572" s="183">
        <v>1137.4254800000001</v>
      </c>
      <c r="F2572" s="184"/>
      <c r="G2572" s="185">
        <f t="shared" si="7"/>
        <v>0</v>
      </c>
      <c r="H2572" s="158"/>
      <c r="I2572" s="157">
        <f t="shared" si="8"/>
        <v>0</v>
      </c>
      <c r="J2572" s="158"/>
      <c r="K2572" s="157">
        <f t="shared" si="9"/>
        <v>0</v>
      </c>
      <c r="L2572" s="157">
        <v>21</v>
      </c>
      <c r="M2572" s="157">
        <f t="shared" si="10"/>
        <v>0</v>
      </c>
      <c r="N2572" s="157">
        <v>0</v>
      </c>
      <c r="O2572" s="157">
        <f t="shared" si="11"/>
        <v>0</v>
      </c>
      <c r="P2572" s="157">
        <v>0</v>
      </c>
      <c r="Q2572" s="157">
        <f t="shared" si="12"/>
        <v>0</v>
      </c>
      <c r="R2572" s="157"/>
      <c r="S2572" s="157" t="s">
        <v>195</v>
      </c>
      <c r="T2572" s="157" t="s">
        <v>195</v>
      </c>
      <c r="U2572" s="157">
        <v>0.105</v>
      </c>
      <c r="V2572" s="157">
        <f t="shared" si="13"/>
        <v>119.43</v>
      </c>
      <c r="W2572" s="157"/>
      <c r="X2572" s="157" t="s">
        <v>1941</v>
      </c>
      <c r="Y2572" s="147"/>
      <c r="Z2572" s="147"/>
      <c r="AA2572" s="147"/>
      <c r="AB2572" s="147"/>
      <c r="AC2572" s="147"/>
      <c r="AD2572" s="147"/>
      <c r="AE2572" s="147"/>
      <c r="AF2572" s="147"/>
      <c r="AG2572" s="147" t="s">
        <v>1942</v>
      </c>
      <c r="AH2572" s="147"/>
      <c r="AI2572" s="147"/>
      <c r="AJ2572" s="147"/>
      <c r="AK2572" s="147"/>
      <c r="AL2572" s="147"/>
      <c r="AM2572" s="147"/>
      <c r="AN2572" s="147"/>
      <c r="AO2572" s="147"/>
      <c r="AP2572" s="147"/>
      <c r="AQ2572" s="147"/>
      <c r="AR2572" s="147"/>
      <c r="AS2572" s="147"/>
      <c r="AT2572" s="147"/>
      <c r="AU2572" s="147"/>
      <c r="AV2572" s="147"/>
      <c r="AW2572" s="147"/>
      <c r="AX2572" s="147"/>
      <c r="AY2572" s="147"/>
      <c r="AZ2572" s="147"/>
      <c r="BA2572" s="147"/>
      <c r="BB2572" s="147"/>
      <c r="BC2572" s="147"/>
      <c r="BD2572" s="147"/>
      <c r="BE2572" s="147"/>
      <c r="BF2572" s="147"/>
      <c r="BG2572" s="147"/>
      <c r="BH2572" s="147"/>
    </row>
    <row r="2573" spans="1:60" outlineLevel="1" x14ac:dyDescent="0.25">
      <c r="A2573" s="174">
        <v>425</v>
      </c>
      <c r="B2573" s="175" t="s">
        <v>1951</v>
      </c>
      <c r="C2573" s="189" t="s">
        <v>1952</v>
      </c>
      <c r="D2573" s="176" t="s">
        <v>225</v>
      </c>
      <c r="E2573" s="177">
        <v>189.57091</v>
      </c>
      <c r="F2573" s="178"/>
      <c r="G2573" s="179">
        <f t="shared" si="7"/>
        <v>0</v>
      </c>
      <c r="H2573" s="158"/>
      <c r="I2573" s="157">
        <f t="shared" si="8"/>
        <v>0</v>
      </c>
      <c r="J2573" s="158"/>
      <c r="K2573" s="157">
        <f t="shared" si="9"/>
        <v>0</v>
      </c>
      <c r="L2573" s="157">
        <v>21</v>
      </c>
      <c r="M2573" s="157">
        <f t="shared" si="10"/>
        <v>0</v>
      </c>
      <c r="N2573" s="157">
        <v>0</v>
      </c>
      <c r="O2573" s="157">
        <f t="shared" si="11"/>
        <v>0</v>
      </c>
      <c r="P2573" s="157">
        <v>0</v>
      </c>
      <c r="Q2573" s="157">
        <f t="shared" si="12"/>
        <v>0</v>
      </c>
      <c r="R2573" s="157"/>
      <c r="S2573" s="157" t="s">
        <v>195</v>
      </c>
      <c r="T2573" s="157" t="s">
        <v>574</v>
      </c>
      <c r="U2573" s="157">
        <v>0</v>
      </c>
      <c r="V2573" s="157">
        <f t="shared" si="13"/>
        <v>0</v>
      </c>
      <c r="W2573" s="157"/>
      <c r="X2573" s="157" t="s">
        <v>1941</v>
      </c>
      <c r="Y2573" s="147"/>
      <c r="Z2573" s="147"/>
      <c r="AA2573" s="147"/>
      <c r="AB2573" s="147"/>
      <c r="AC2573" s="147"/>
      <c r="AD2573" s="147"/>
      <c r="AE2573" s="147"/>
      <c r="AF2573" s="147"/>
      <c r="AG2573" s="147" t="s">
        <v>1942</v>
      </c>
      <c r="AH2573" s="147"/>
      <c r="AI2573" s="147"/>
      <c r="AJ2573" s="147"/>
      <c r="AK2573" s="147"/>
      <c r="AL2573" s="147"/>
      <c r="AM2573" s="147"/>
      <c r="AN2573" s="147"/>
      <c r="AO2573" s="147"/>
      <c r="AP2573" s="147"/>
      <c r="AQ2573" s="147"/>
      <c r="AR2573" s="147"/>
      <c r="AS2573" s="147"/>
      <c r="AT2573" s="147"/>
      <c r="AU2573" s="147"/>
      <c r="AV2573" s="147"/>
      <c r="AW2573" s="147"/>
      <c r="AX2573" s="147"/>
      <c r="AY2573" s="147"/>
      <c r="AZ2573" s="147"/>
      <c r="BA2573" s="147"/>
      <c r="BB2573" s="147"/>
      <c r="BC2573" s="147"/>
      <c r="BD2573" s="147"/>
      <c r="BE2573" s="147"/>
      <c r="BF2573" s="147"/>
      <c r="BG2573" s="147"/>
      <c r="BH2573" s="147"/>
    </row>
    <row r="2574" spans="1:60" x14ac:dyDescent="0.25">
      <c r="A2574" s="3"/>
      <c r="B2574" s="4"/>
      <c r="C2574" s="197"/>
      <c r="D2574" s="6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AE2574">
        <v>15</v>
      </c>
      <c r="AF2574">
        <v>21</v>
      </c>
      <c r="AG2574" t="s">
        <v>177</v>
      </c>
    </row>
    <row r="2575" spans="1:60" x14ac:dyDescent="0.25">
      <c r="A2575" s="150"/>
      <c r="B2575" s="151" t="s">
        <v>31</v>
      </c>
      <c r="C2575" s="198"/>
      <c r="D2575" s="152"/>
      <c r="E2575" s="153"/>
      <c r="F2575" s="153"/>
      <c r="G2575" s="187">
        <f>G8+G32+G151+G154+G433+G863+G1051+G1082+G1126+G1150+G1430+G1432+G1570+G1632+G1728+G1738+G1785+G1814+G1880+G2051+G2081+G2154+G2160+G2214+G2416+G2436+G2557+G2561+G2567</f>
        <v>0</v>
      </c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AE2575">
        <f>SUMIF(L7:L2573,AE2574,G7:G2573)</f>
        <v>0</v>
      </c>
      <c r="AF2575">
        <f>SUMIF(L7:L2573,AF2574,G7:G2573)</f>
        <v>0</v>
      </c>
      <c r="AG2575" t="s">
        <v>1953</v>
      </c>
    </row>
    <row r="2576" spans="1:60" x14ac:dyDescent="0.25">
      <c r="A2576" s="3"/>
      <c r="B2576" s="4"/>
      <c r="C2576" s="197"/>
      <c r="D2576" s="6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</row>
    <row r="2577" spans="1:33" x14ac:dyDescent="0.25">
      <c r="A2577" s="3"/>
      <c r="B2577" s="4"/>
      <c r="C2577" s="197"/>
      <c r="D2577" s="6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</row>
    <row r="2578" spans="1:33" x14ac:dyDescent="0.25">
      <c r="A2578" s="275" t="s">
        <v>1954</v>
      </c>
      <c r="B2578" s="275"/>
      <c r="C2578" s="276"/>
      <c r="D2578" s="6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</row>
    <row r="2579" spans="1:33" x14ac:dyDescent="0.25">
      <c r="A2579" s="256"/>
      <c r="B2579" s="257"/>
      <c r="C2579" s="258"/>
      <c r="D2579" s="257"/>
      <c r="E2579" s="257"/>
      <c r="F2579" s="257"/>
      <c r="G2579" s="259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AG2579" t="s">
        <v>1955</v>
      </c>
    </row>
    <row r="2580" spans="1:33" x14ac:dyDescent="0.25">
      <c r="A2580" s="260"/>
      <c r="B2580" s="261"/>
      <c r="C2580" s="262"/>
      <c r="D2580" s="261"/>
      <c r="E2580" s="261"/>
      <c r="F2580" s="261"/>
      <c r="G2580" s="26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</row>
    <row r="2581" spans="1:33" x14ac:dyDescent="0.25">
      <c r="A2581" s="260"/>
      <c r="B2581" s="261"/>
      <c r="C2581" s="262"/>
      <c r="D2581" s="261"/>
      <c r="E2581" s="261"/>
      <c r="F2581" s="261"/>
      <c r="G2581" s="26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</row>
    <row r="2582" spans="1:33" x14ac:dyDescent="0.25">
      <c r="A2582" s="260"/>
      <c r="B2582" s="261"/>
      <c r="C2582" s="262"/>
      <c r="D2582" s="261"/>
      <c r="E2582" s="261"/>
      <c r="F2582" s="261"/>
      <c r="G2582" s="26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</row>
    <row r="2583" spans="1:33" x14ac:dyDescent="0.25">
      <c r="A2583" s="264"/>
      <c r="B2583" s="265"/>
      <c r="C2583" s="266"/>
      <c r="D2583" s="265"/>
      <c r="E2583" s="265"/>
      <c r="F2583" s="265"/>
      <c r="G2583" s="267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</row>
    <row r="2584" spans="1:33" x14ac:dyDescent="0.25">
      <c r="A2584" s="3"/>
      <c r="B2584" s="4"/>
      <c r="C2584" s="197"/>
      <c r="D2584" s="6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</row>
    <row r="2585" spans="1:33" x14ac:dyDescent="0.25">
      <c r="C2585" s="199"/>
      <c r="D2585" s="10"/>
      <c r="AG2585" t="s">
        <v>1956</v>
      </c>
    </row>
    <row r="2586" spans="1:33" x14ac:dyDescent="0.25">
      <c r="D2586" s="10"/>
    </row>
    <row r="2587" spans="1:33" x14ac:dyDescent="0.25">
      <c r="D2587" s="10"/>
    </row>
    <row r="2588" spans="1:33" x14ac:dyDescent="0.25">
      <c r="D2588" s="10"/>
    </row>
    <row r="2589" spans="1:33" x14ac:dyDescent="0.25">
      <c r="D2589" s="10"/>
    </row>
    <row r="2590" spans="1:33" x14ac:dyDescent="0.25">
      <c r="D2590" s="10"/>
    </row>
    <row r="2591" spans="1:33" x14ac:dyDescent="0.25">
      <c r="D2591" s="10"/>
    </row>
    <row r="2592" spans="1:33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/>
  <mergeCells count="6">
    <mergeCell ref="A2579:G2583"/>
    <mergeCell ref="A1:G1"/>
    <mergeCell ref="C2:G2"/>
    <mergeCell ref="C3:G3"/>
    <mergeCell ref="C4:G4"/>
    <mergeCell ref="A2578:C257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3" sqref="F23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 t="s">
        <v>50</v>
      </c>
      <c r="C4" s="272" t="s">
        <v>51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146</v>
      </c>
      <c r="C8" s="188" t="s">
        <v>147</v>
      </c>
      <c r="D8" s="170"/>
      <c r="E8" s="171"/>
      <c r="F8" s="172"/>
      <c r="G8" s="173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7"/>
      <c r="S8" s="167"/>
      <c r="T8" s="167"/>
      <c r="U8" s="167"/>
      <c r="V8" s="167">
        <f>SUM(V9:V9)</f>
        <v>9.8000000000000007</v>
      </c>
      <c r="W8" s="167"/>
      <c r="X8" s="167"/>
      <c r="AG8" t="s">
        <v>191</v>
      </c>
    </row>
    <row r="9" spans="1:60" ht="20.399999999999999" outlineLevel="1" x14ac:dyDescent="0.25">
      <c r="A9" s="180">
        <v>1</v>
      </c>
      <c r="B9" s="181" t="s">
        <v>1957</v>
      </c>
      <c r="C9" s="194" t="s">
        <v>1958</v>
      </c>
      <c r="D9" s="182" t="s">
        <v>239</v>
      </c>
      <c r="E9" s="183">
        <v>14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573</v>
      </c>
      <c r="T9" s="157" t="s">
        <v>574</v>
      </c>
      <c r="U9" s="157">
        <v>0.7</v>
      </c>
      <c r="V9" s="157">
        <f>ROUND(E9*U9,2)</f>
        <v>9.8000000000000007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8" t="s">
        <v>190</v>
      </c>
      <c r="B10" s="169" t="s">
        <v>144</v>
      </c>
      <c r="C10" s="188" t="s">
        <v>145</v>
      </c>
      <c r="D10" s="170"/>
      <c r="E10" s="171"/>
      <c r="F10" s="172"/>
      <c r="G10" s="173">
        <f>SUMIF(AG11:AG17,"&lt;&gt;NOR",G11:G17)</f>
        <v>0</v>
      </c>
      <c r="H10" s="167"/>
      <c r="I10" s="167">
        <f>SUM(I11:I17)</f>
        <v>0</v>
      </c>
      <c r="J10" s="167"/>
      <c r="K10" s="167">
        <f>SUM(K11:K17)</f>
        <v>0</v>
      </c>
      <c r="L10" s="167"/>
      <c r="M10" s="167">
        <f>SUM(M11:M17)</f>
        <v>0</v>
      </c>
      <c r="N10" s="167"/>
      <c r="O10" s="167">
        <f>SUM(O11:O17)</f>
        <v>1.1200000000000001</v>
      </c>
      <c r="P10" s="167"/>
      <c r="Q10" s="167">
        <f>SUM(Q11:Q17)</f>
        <v>1.2</v>
      </c>
      <c r="R10" s="167"/>
      <c r="S10" s="167"/>
      <c r="T10" s="167"/>
      <c r="U10" s="167"/>
      <c r="V10" s="167">
        <f>SUM(V11:V17)</f>
        <v>103.1</v>
      </c>
      <c r="W10" s="167"/>
      <c r="X10" s="167"/>
      <c r="AG10" t="s">
        <v>191</v>
      </c>
    </row>
    <row r="11" spans="1:60" ht="20.399999999999999" outlineLevel="1" x14ac:dyDescent="0.25">
      <c r="A11" s="180">
        <v>2</v>
      </c>
      <c r="B11" s="181" t="s">
        <v>1959</v>
      </c>
      <c r="C11" s="194" t="s">
        <v>1960</v>
      </c>
      <c r="D11" s="182" t="s">
        <v>232</v>
      </c>
      <c r="E11" s="183">
        <v>150</v>
      </c>
      <c r="F11" s="184"/>
      <c r="G11" s="185">
        <f t="shared" ref="G11:G17" si="0">ROUND(E11*F11,2)</f>
        <v>0</v>
      </c>
      <c r="H11" s="158"/>
      <c r="I11" s="157">
        <f t="shared" ref="I11:I17" si="1">ROUND(E11*H11,2)</f>
        <v>0</v>
      </c>
      <c r="J11" s="158"/>
      <c r="K11" s="157">
        <f t="shared" ref="K11:K17" si="2">ROUND(E11*J11,2)</f>
        <v>0</v>
      </c>
      <c r="L11" s="157">
        <v>21</v>
      </c>
      <c r="M11" s="157">
        <f t="shared" ref="M11:M17" si="3">G11*(1+L11/100)</f>
        <v>0</v>
      </c>
      <c r="N11" s="157">
        <v>1.56E-3</v>
      </c>
      <c r="O11" s="157">
        <f t="shared" ref="O11:O17" si="4">ROUND(E11*N11,2)</f>
        <v>0.23</v>
      </c>
      <c r="P11" s="157">
        <v>0</v>
      </c>
      <c r="Q11" s="157">
        <f t="shared" ref="Q11:Q17" si="5">ROUND(E11*P11,2)</f>
        <v>0</v>
      </c>
      <c r="R11" s="157"/>
      <c r="S11" s="157" t="s">
        <v>573</v>
      </c>
      <c r="T11" s="157" t="s">
        <v>574</v>
      </c>
      <c r="U11" s="157">
        <v>0.21</v>
      </c>
      <c r="V11" s="157">
        <f t="shared" ref="V11:V17" si="6">ROUND(E11*U11,2)</f>
        <v>31.5</v>
      </c>
      <c r="W11" s="157"/>
      <c r="X11" s="157" t="s">
        <v>196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80">
        <v>3</v>
      </c>
      <c r="B12" s="181" t="s">
        <v>1961</v>
      </c>
      <c r="C12" s="194" t="s">
        <v>1962</v>
      </c>
      <c r="D12" s="182" t="s">
        <v>232</v>
      </c>
      <c r="E12" s="183">
        <v>60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4.3299999999999996E-3</v>
      </c>
      <c r="O12" s="157">
        <f t="shared" si="4"/>
        <v>0.26</v>
      </c>
      <c r="P12" s="157">
        <v>0</v>
      </c>
      <c r="Q12" s="157">
        <f t="shared" si="5"/>
        <v>0</v>
      </c>
      <c r="R12" s="157"/>
      <c r="S12" s="157" t="s">
        <v>573</v>
      </c>
      <c r="T12" s="157" t="s">
        <v>574</v>
      </c>
      <c r="U12" s="157">
        <v>0.23300000000000001</v>
      </c>
      <c r="V12" s="157">
        <f t="shared" si="6"/>
        <v>13.98</v>
      </c>
      <c r="W12" s="157"/>
      <c r="X12" s="157" t="s">
        <v>196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0">
        <v>4</v>
      </c>
      <c r="B13" s="181" t="s">
        <v>1963</v>
      </c>
      <c r="C13" s="194" t="s">
        <v>1964</v>
      </c>
      <c r="D13" s="182" t="s">
        <v>232</v>
      </c>
      <c r="E13" s="183">
        <v>20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2.5989999999999999E-2</v>
      </c>
      <c r="O13" s="157">
        <f t="shared" si="4"/>
        <v>0.52</v>
      </c>
      <c r="P13" s="157">
        <v>0</v>
      </c>
      <c r="Q13" s="157">
        <f t="shared" si="5"/>
        <v>0</v>
      </c>
      <c r="R13" s="157"/>
      <c r="S13" s="157" t="s">
        <v>573</v>
      </c>
      <c r="T13" s="157" t="s">
        <v>574</v>
      </c>
      <c r="U13" s="157">
        <v>0.26900000000000002</v>
      </c>
      <c r="V13" s="157">
        <f t="shared" si="6"/>
        <v>5.38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0">
        <v>5</v>
      </c>
      <c r="B14" s="181" t="s">
        <v>1965</v>
      </c>
      <c r="C14" s="194" t="s">
        <v>1966</v>
      </c>
      <c r="D14" s="182" t="s">
        <v>232</v>
      </c>
      <c r="E14" s="183">
        <v>150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4.8999999999999998E-4</v>
      </c>
      <c r="O14" s="157">
        <f t="shared" si="4"/>
        <v>7.0000000000000007E-2</v>
      </c>
      <c r="P14" s="157">
        <v>2E-3</v>
      </c>
      <c r="Q14" s="157">
        <f t="shared" si="5"/>
        <v>0.3</v>
      </c>
      <c r="R14" s="157"/>
      <c r="S14" s="157" t="s">
        <v>573</v>
      </c>
      <c r="T14" s="157" t="s">
        <v>574</v>
      </c>
      <c r="U14" s="157">
        <v>0.17599999999999999</v>
      </c>
      <c r="V14" s="157">
        <f t="shared" si="6"/>
        <v>26.4</v>
      </c>
      <c r="W14" s="157"/>
      <c r="X14" s="157" t="s">
        <v>196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197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0">
        <v>6</v>
      </c>
      <c r="B15" s="181" t="s">
        <v>1967</v>
      </c>
      <c r="C15" s="194" t="s">
        <v>1968</v>
      </c>
      <c r="D15" s="182" t="s">
        <v>232</v>
      </c>
      <c r="E15" s="183">
        <v>60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4.8999999999999998E-4</v>
      </c>
      <c r="O15" s="157">
        <f t="shared" si="4"/>
        <v>0.03</v>
      </c>
      <c r="P15" s="157">
        <v>6.0000000000000001E-3</v>
      </c>
      <c r="Q15" s="157">
        <f t="shared" si="5"/>
        <v>0.36</v>
      </c>
      <c r="R15" s="157"/>
      <c r="S15" s="157" t="s">
        <v>573</v>
      </c>
      <c r="T15" s="157" t="s">
        <v>574</v>
      </c>
      <c r="U15" s="157">
        <v>0.27400000000000002</v>
      </c>
      <c r="V15" s="157">
        <f t="shared" si="6"/>
        <v>16.440000000000001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0">
        <v>7</v>
      </c>
      <c r="B16" s="181" t="s">
        <v>1969</v>
      </c>
      <c r="C16" s="194" t="s">
        <v>1970</v>
      </c>
      <c r="D16" s="182" t="s">
        <v>232</v>
      </c>
      <c r="E16" s="183">
        <v>20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4.8999999999999998E-4</v>
      </c>
      <c r="O16" s="157">
        <f t="shared" si="4"/>
        <v>0.01</v>
      </c>
      <c r="P16" s="157">
        <v>2.7E-2</v>
      </c>
      <c r="Q16" s="157">
        <f t="shared" si="5"/>
        <v>0.54</v>
      </c>
      <c r="R16" s="157"/>
      <c r="S16" s="157" t="s">
        <v>573</v>
      </c>
      <c r="T16" s="157" t="s">
        <v>574</v>
      </c>
      <c r="U16" s="157">
        <v>0.42199999999999999</v>
      </c>
      <c r="V16" s="157">
        <f t="shared" si="6"/>
        <v>8.44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197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0">
        <v>8</v>
      </c>
      <c r="B17" s="181" t="s">
        <v>1971</v>
      </c>
      <c r="C17" s="194" t="s">
        <v>1972</v>
      </c>
      <c r="D17" s="182" t="s">
        <v>225</v>
      </c>
      <c r="E17" s="183">
        <v>1.1263000000000001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573</v>
      </c>
      <c r="T17" s="157" t="s">
        <v>574</v>
      </c>
      <c r="U17" s="157">
        <v>0.85199999999999998</v>
      </c>
      <c r="V17" s="157">
        <f t="shared" si="6"/>
        <v>0.96</v>
      </c>
      <c r="W17" s="157"/>
      <c r="X17" s="157" t="s">
        <v>196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1973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8" t="s">
        <v>190</v>
      </c>
      <c r="B18" s="169" t="s">
        <v>156</v>
      </c>
      <c r="C18" s="188" t="s">
        <v>157</v>
      </c>
      <c r="D18" s="170"/>
      <c r="E18" s="171"/>
      <c r="F18" s="172"/>
      <c r="G18" s="173">
        <f>SUMIF(AG19:AG19,"&lt;&gt;NOR",G19:G19)</f>
        <v>0</v>
      </c>
      <c r="H18" s="167"/>
      <c r="I18" s="167">
        <f>SUM(I19:I19)</f>
        <v>0</v>
      </c>
      <c r="J18" s="167"/>
      <c r="K18" s="167">
        <f>SUM(K19:K19)</f>
        <v>0</v>
      </c>
      <c r="L18" s="167"/>
      <c r="M18" s="167">
        <f>SUM(M19:M19)</f>
        <v>0</v>
      </c>
      <c r="N18" s="167"/>
      <c r="O18" s="167">
        <f>SUM(O19:O19)</f>
        <v>0</v>
      </c>
      <c r="P18" s="167"/>
      <c r="Q18" s="167">
        <f>SUM(Q19:Q19)</f>
        <v>0</v>
      </c>
      <c r="R18" s="167"/>
      <c r="S18" s="167"/>
      <c r="T18" s="167"/>
      <c r="U18" s="167"/>
      <c r="V18" s="167">
        <f>SUM(V19:V19)</f>
        <v>2.41</v>
      </c>
      <c r="W18" s="167"/>
      <c r="X18" s="167"/>
      <c r="AG18" t="s">
        <v>191</v>
      </c>
    </row>
    <row r="19" spans="1:60" ht="20.399999999999999" outlineLevel="1" x14ac:dyDescent="0.25">
      <c r="A19" s="180">
        <v>9</v>
      </c>
      <c r="B19" s="181" t="s">
        <v>1974</v>
      </c>
      <c r="C19" s="194" t="s">
        <v>1975</v>
      </c>
      <c r="D19" s="182" t="s">
        <v>232</v>
      </c>
      <c r="E19" s="183">
        <v>30</v>
      </c>
      <c r="F19" s="184"/>
      <c r="G19" s="185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6.0000000000000002E-5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573</v>
      </c>
      <c r="T19" s="157" t="s">
        <v>574</v>
      </c>
      <c r="U19" s="157">
        <v>8.0170000000000005E-2</v>
      </c>
      <c r="V19" s="157">
        <f>ROUND(E19*U19,2)</f>
        <v>2.41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8" t="s">
        <v>190</v>
      </c>
      <c r="B20" s="169" t="s">
        <v>154</v>
      </c>
      <c r="C20" s="188" t="s">
        <v>155</v>
      </c>
      <c r="D20" s="170"/>
      <c r="E20" s="171"/>
      <c r="F20" s="172"/>
      <c r="G20" s="173">
        <f>SUMIF(AG21:AG21,"&lt;&gt;NOR",G21:G21)</f>
        <v>0</v>
      </c>
      <c r="H20" s="167"/>
      <c r="I20" s="167">
        <f>SUM(I21:I21)</f>
        <v>0</v>
      </c>
      <c r="J20" s="167"/>
      <c r="K20" s="167">
        <f>SUM(K21:K21)</f>
        <v>0</v>
      </c>
      <c r="L20" s="167"/>
      <c r="M20" s="167">
        <f>SUM(M21:M21)</f>
        <v>0</v>
      </c>
      <c r="N20" s="167"/>
      <c r="O20" s="167">
        <f>SUM(O21:O21)</f>
        <v>0</v>
      </c>
      <c r="P20" s="167"/>
      <c r="Q20" s="167">
        <f>SUM(Q21:Q21)</f>
        <v>0</v>
      </c>
      <c r="R20" s="167"/>
      <c r="S20" s="167"/>
      <c r="T20" s="167"/>
      <c r="U20" s="167"/>
      <c r="V20" s="167">
        <f>SUM(V21:V21)</f>
        <v>2.41</v>
      </c>
      <c r="W20" s="167"/>
      <c r="X20" s="167"/>
      <c r="AG20" t="s">
        <v>191</v>
      </c>
    </row>
    <row r="21" spans="1:60" ht="20.399999999999999" outlineLevel="1" x14ac:dyDescent="0.25">
      <c r="A21" s="180">
        <v>10</v>
      </c>
      <c r="B21" s="181" t="s">
        <v>1974</v>
      </c>
      <c r="C21" s="194" t="s">
        <v>1975</v>
      </c>
      <c r="D21" s="182" t="s">
        <v>232</v>
      </c>
      <c r="E21" s="183">
        <v>30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6.0000000000000002E-5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573</v>
      </c>
      <c r="T21" s="157" t="s">
        <v>574</v>
      </c>
      <c r="U21" s="157">
        <v>8.0170000000000005E-2</v>
      </c>
      <c r="V21" s="157">
        <f>ROUND(E21*U21,2)</f>
        <v>2.41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168" t="s">
        <v>190</v>
      </c>
      <c r="B22" s="169" t="s">
        <v>158</v>
      </c>
      <c r="C22" s="188" t="s">
        <v>159</v>
      </c>
      <c r="D22" s="170"/>
      <c r="E22" s="171"/>
      <c r="F22" s="172"/>
      <c r="G22" s="173">
        <f>SUMIF(AG23:AG23,"&lt;&gt;NOR",G23:G23)</f>
        <v>0</v>
      </c>
      <c r="H22" s="167"/>
      <c r="I22" s="167">
        <f>SUM(I23:I23)</f>
        <v>0</v>
      </c>
      <c r="J22" s="167"/>
      <c r="K22" s="167">
        <f>SUM(K23:K23)</f>
        <v>0</v>
      </c>
      <c r="L22" s="167"/>
      <c r="M22" s="167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7"/>
      <c r="S22" s="167"/>
      <c r="T22" s="167"/>
      <c r="U22" s="167"/>
      <c r="V22" s="167">
        <f>SUM(V23:V23)</f>
        <v>2</v>
      </c>
      <c r="W22" s="167"/>
      <c r="X22" s="167"/>
      <c r="AG22" t="s">
        <v>191</v>
      </c>
    </row>
    <row r="23" spans="1:60" ht="20.399999999999999" outlineLevel="1" x14ac:dyDescent="0.25">
      <c r="A23" s="180">
        <v>11</v>
      </c>
      <c r="B23" s="181" t="s">
        <v>1974</v>
      </c>
      <c r="C23" s="194" t="s">
        <v>1975</v>
      </c>
      <c r="D23" s="182" t="s">
        <v>232</v>
      </c>
      <c r="E23" s="183">
        <v>25</v>
      </c>
      <c r="F23" s="184"/>
      <c r="G23" s="185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6.0000000000000002E-5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573</v>
      </c>
      <c r="T23" s="157" t="s">
        <v>574</v>
      </c>
      <c r="U23" s="157">
        <v>8.0170000000000005E-2</v>
      </c>
      <c r="V23" s="157">
        <f>ROUND(E23*U23,2)</f>
        <v>2</v>
      </c>
      <c r="W23" s="157"/>
      <c r="X23" s="157" t="s">
        <v>196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8" t="s">
        <v>190</v>
      </c>
      <c r="B24" s="169" t="s">
        <v>154</v>
      </c>
      <c r="C24" s="188" t="s">
        <v>155</v>
      </c>
      <c r="D24" s="170"/>
      <c r="E24" s="171"/>
      <c r="F24" s="172"/>
      <c r="G24" s="173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7"/>
      <c r="O24" s="167">
        <f>SUM(O25:O25)</f>
        <v>0.01</v>
      </c>
      <c r="P24" s="167"/>
      <c r="Q24" s="167">
        <f>SUM(Q25:Q25)</f>
        <v>0</v>
      </c>
      <c r="R24" s="167"/>
      <c r="S24" s="167"/>
      <c r="T24" s="167"/>
      <c r="U24" s="167"/>
      <c r="V24" s="167">
        <f>SUM(V25:V25)</f>
        <v>2.6</v>
      </c>
      <c r="W24" s="167"/>
      <c r="X24" s="167"/>
      <c r="AG24" t="s">
        <v>191</v>
      </c>
    </row>
    <row r="25" spans="1:60" ht="20.399999999999999" outlineLevel="1" x14ac:dyDescent="0.25">
      <c r="A25" s="180">
        <v>12</v>
      </c>
      <c r="B25" s="181" t="s">
        <v>1976</v>
      </c>
      <c r="C25" s="194" t="s">
        <v>1977</v>
      </c>
      <c r="D25" s="182" t="s">
        <v>232</v>
      </c>
      <c r="E25" s="183">
        <v>30</v>
      </c>
      <c r="F25" s="184"/>
      <c r="G25" s="185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1.7000000000000001E-4</v>
      </c>
      <c r="O25" s="157">
        <f>ROUND(E25*N25,2)</f>
        <v>0.01</v>
      </c>
      <c r="P25" s="157">
        <v>0</v>
      </c>
      <c r="Q25" s="157">
        <f>ROUND(E25*P25,2)</f>
        <v>0</v>
      </c>
      <c r="R25" s="157"/>
      <c r="S25" s="157" t="s">
        <v>573</v>
      </c>
      <c r="T25" s="157" t="s">
        <v>574</v>
      </c>
      <c r="U25" s="157">
        <v>8.6499999999999994E-2</v>
      </c>
      <c r="V25" s="157">
        <f>ROUND(E25*U25,2)</f>
        <v>2.6</v>
      </c>
      <c r="W25" s="157"/>
      <c r="X25" s="157" t="s">
        <v>196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168" t="s">
        <v>190</v>
      </c>
      <c r="B26" s="169" t="s">
        <v>158</v>
      </c>
      <c r="C26" s="188" t="s">
        <v>159</v>
      </c>
      <c r="D26" s="170"/>
      <c r="E26" s="171"/>
      <c r="F26" s="172"/>
      <c r="G26" s="173">
        <f>SUMIF(AG27:AG27,"&lt;&gt;NOR",G27:G27)</f>
        <v>0</v>
      </c>
      <c r="H26" s="167"/>
      <c r="I26" s="167">
        <f>SUM(I27:I27)</f>
        <v>0</v>
      </c>
      <c r="J26" s="167"/>
      <c r="K26" s="167">
        <f>SUM(K27:K27)</f>
        <v>0</v>
      </c>
      <c r="L26" s="167"/>
      <c r="M26" s="167">
        <f>SUM(M27:M27)</f>
        <v>0</v>
      </c>
      <c r="N26" s="167"/>
      <c r="O26" s="167">
        <f>SUM(O27:O27)</f>
        <v>0</v>
      </c>
      <c r="P26" s="167"/>
      <c r="Q26" s="167">
        <f>SUM(Q27:Q27)</f>
        <v>0</v>
      </c>
      <c r="R26" s="167"/>
      <c r="S26" s="167"/>
      <c r="T26" s="167"/>
      <c r="U26" s="167"/>
      <c r="V26" s="167">
        <f>SUM(V27:V27)</f>
        <v>0.73</v>
      </c>
      <c r="W26" s="167"/>
      <c r="X26" s="167"/>
      <c r="AG26" t="s">
        <v>191</v>
      </c>
    </row>
    <row r="27" spans="1:60" ht="20.399999999999999" outlineLevel="1" x14ac:dyDescent="0.25">
      <c r="A27" s="180">
        <v>13</v>
      </c>
      <c r="B27" s="181" t="s">
        <v>1978</v>
      </c>
      <c r="C27" s="194" t="s">
        <v>1979</v>
      </c>
      <c r="D27" s="182" t="s">
        <v>232</v>
      </c>
      <c r="E27" s="183">
        <v>8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1.9000000000000001E-4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573</v>
      </c>
      <c r="T27" s="157" t="s">
        <v>574</v>
      </c>
      <c r="U27" s="157">
        <v>9.0670000000000001E-2</v>
      </c>
      <c r="V27" s="157">
        <f>ROUND(E27*U27,2)</f>
        <v>0.73</v>
      </c>
      <c r="W27" s="157"/>
      <c r="X27" s="157" t="s">
        <v>196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197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8" t="s">
        <v>190</v>
      </c>
      <c r="B28" s="169" t="s">
        <v>148</v>
      </c>
      <c r="C28" s="188" t="s">
        <v>149</v>
      </c>
      <c r="D28" s="170"/>
      <c r="E28" s="171"/>
      <c r="F28" s="172"/>
      <c r="G28" s="173">
        <f>SUMIF(AG29:AG29,"&lt;&gt;NOR",G29:G29)</f>
        <v>0</v>
      </c>
      <c r="H28" s="167"/>
      <c r="I28" s="167">
        <f>SUM(I29:I29)</f>
        <v>0</v>
      </c>
      <c r="J28" s="167"/>
      <c r="K28" s="167">
        <f>SUM(K29:K29)</f>
        <v>0</v>
      </c>
      <c r="L28" s="167"/>
      <c r="M28" s="167">
        <f>SUM(M29:M29)</f>
        <v>0</v>
      </c>
      <c r="N28" s="167"/>
      <c r="O28" s="167">
        <f>SUM(O29:O29)</f>
        <v>0</v>
      </c>
      <c r="P28" s="167"/>
      <c r="Q28" s="167">
        <f>SUM(Q29:Q29)</f>
        <v>0</v>
      </c>
      <c r="R28" s="167"/>
      <c r="S28" s="167"/>
      <c r="T28" s="167"/>
      <c r="U28" s="167"/>
      <c r="V28" s="167">
        <f>SUM(V29:V29)</f>
        <v>0.24</v>
      </c>
      <c r="W28" s="167"/>
      <c r="X28" s="167"/>
      <c r="AG28" t="s">
        <v>191</v>
      </c>
    </row>
    <row r="29" spans="1:60" ht="20.399999999999999" outlineLevel="1" x14ac:dyDescent="0.25">
      <c r="A29" s="180">
        <v>14</v>
      </c>
      <c r="B29" s="181" t="s">
        <v>1980</v>
      </c>
      <c r="C29" s="194" t="s">
        <v>1981</v>
      </c>
      <c r="D29" s="182" t="s">
        <v>239</v>
      </c>
      <c r="E29" s="183">
        <v>2</v>
      </c>
      <c r="F29" s="184"/>
      <c r="G29" s="18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3.5E-4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573</v>
      </c>
      <c r="T29" s="157" t="s">
        <v>574</v>
      </c>
      <c r="U29" s="157">
        <v>0.12</v>
      </c>
      <c r="V29" s="157">
        <f>ROUND(E29*U29,2)</f>
        <v>0.24</v>
      </c>
      <c r="W29" s="157"/>
      <c r="X29" s="157" t="s">
        <v>196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197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8" t="s">
        <v>190</v>
      </c>
      <c r="B30" s="169" t="s">
        <v>142</v>
      </c>
      <c r="C30" s="188" t="s">
        <v>143</v>
      </c>
      <c r="D30" s="170"/>
      <c r="E30" s="171"/>
      <c r="F30" s="172"/>
      <c r="G30" s="173">
        <f>SUMIF(AG31:AG32,"&lt;&gt;NOR",G31:G32)</f>
        <v>0</v>
      </c>
      <c r="H30" s="167"/>
      <c r="I30" s="167">
        <f>SUM(I31:I32)</f>
        <v>0</v>
      </c>
      <c r="J30" s="167"/>
      <c r="K30" s="167">
        <f>SUM(K31:K32)</f>
        <v>0</v>
      </c>
      <c r="L30" s="167"/>
      <c r="M30" s="167">
        <f>SUM(M31:M32)</f>
        <v>0</v>
      </c>
      <c r="N30" s="167"/>
      <c r="O30" s="167">
        <f>SUM(O31:O32)</f>
        <v>0</v>
      </c>
      <c r="P30" s="167"/>
      <c r="Q30" s="167">
        <f>SUM(Q31:Q32)</f>
        <v>0</v>
      </c>
      <c r="R30" s="167"/>
      <c r="S30" s="167"/>
      <c r="T30" s="167"/>
      <c r="U30" s="167"/>
      <c r="V30" s="167">
        <f>SUM(V31:V32)</f>
        <v>4.8499999999999996</v>
      </c>
      <c r="W30" s="167"/>
      <c r="X30" s="167"/>
      <c r="AG30" t="s">
        <v>191</v>
      </c>
    </row>
    <row r="31" spans="1:60" outlineLevel="1" x14ac:dyDescent="0.25">
      <c r="A31" s="180">
        <v>15</v>
      </c>
      <c r="B31" s="181" t="s">
        <v>1982</v>
      </c>
      <c r="C31" s="194" t="s">
        <v>1983</v>
      </c>
      <c r="D31" s="182" t="s">
        <v>239</v>
      </c>
      <c r="E31" s="183">
        <v>90</v>
      </c>
      <c r="F31" s="184"/>
      <c r="G31" s="185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573</v>
      </c>
      <c r="T31" s="157" t="s">
        <v>574</v>
      </c>
      <c r="U31" s="157">
        <v>5.0500000000000003E-2</v>
      </c>
      <c r="V31" s="157">
        <f>ROUND(E31*U31,2)</f>
        <v>4.55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0">
        <v>16</v>
      </c>
      <c r="B32" s="181" t="s">
        <v>1984</v>
      </c>
      <c r="C32" s="194" t="s">
        <v>1985</v>
      </c>
      <c r="D32" s="182" t="s">
        <v>239</v>
      </c>
      <c r="E32" s="183">
        <v>5</v>
      </c>
      <c r="F32" s="184"/>
      <c r="G32" s="18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573</v>
      </c>
      <c r="T32" s="157" t="s">
        <v>574</v>
      </c>
      <c r="U32" s="157">
        <v>0.06</v>
      </c>
      <c r="V32" s="157">
        <f>ROUND(E32*U32,2)</f>
        <v>0.3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8" t="s">
        <v>190</v>
      </c>
      <c r="B33" s="169" t="s">
        <v>148</v>
      </c>
      <c r="C33" s="188" t="s">
        <v>149</v>
      </c>
      <c r="D33" s="170"/>
      <c r="E33" s="171"/>
      <c r="F33" s="172"/>
      <c r="G33" s="173">
        <f>SUMIF(AG34:AG41,"&lt;&gt;NOR",G34:G41)</f>
        <v>0</v>
      </c>
      <c r="H33" s="167"/>
      <c r="I33" s="167">
        <f>SUM(I34:I41)</f>
        <v>0</v>
      </c>
      <c r="J33" s="167"/>
      <c r="K33" s="167">
        <f>SUM(K34:K41)</f>
        <v>0</v>
      </c>
      <c r="L33" s="167"/>
      <c r="M33" s="167">
        <f>SUM(M34:M41)</f>
        <v>0</v>
      </c>
      <c r="N33" s="167"/>
      <c r="O33" s="167">
        <f>SUM(O34:O41)</f>
        <v>0</v>
      </c>
      <c r="P33" s="167"/>
      <c r="Q33" s="167">
        <f>SUM(Q34:Q41)</f>
        <v>0</v>
      </c>
      <c r="R33" s="167"/>
      <c r="S33" s="167"/>
      <c r="T33" s="167"/>
      <c r="U33" s="167"/>
      <c r="V33" s="167">
        <f>SUM(V34:V41)</f>
        <v>17.400000000000002</v>
      </c>
      <c r="W33" s="167"/>
      <c r="X33" s="167"/>
      <c r="AG33" t="s">
        <v>191</v>
      </c>
    </row>
    <row r="34" spans="1:60" ht="20.399999999999999" outlineLevel="1" x14ac:dyDescent="0.25">
      <c r="A34" s="180">
        <v>17</v>
      </c>
      <c r="B34" s="181" t="s">
        <v>1986</v>
      </c>
      <c r="C34" s="194" t="s">
        <v>1987</v>
      </c>
      <c r="D34" s="182" t="s">
        <v>239</v>
      </c>
      <c r="E34" s="183">
        <v>1</v>
      </c>
      <c r="F34" s="184"/>
      <c r="G34" s="185">
        <f t="shared" ref="G34:G41" si="7">ROUND(E34*F34,2)</f>
        <v>0</v>
      </c>
      <c r="H34" s="158"/>
      <c r="I34" s="157">
        <f t="shared" ref="I34:I41" si="8">ROUND(E34*H34,2)</f>
        <v>0</v>
      </c>
      <c r="J34" s="158"/>
      <c r="K34" s="157">
        <f t="shared" ref="K34:K41" si="9">ROUND(E34*J34,2)</f>
        <v>0</v>
      </c>
      <c r="L34" s="157">
        <v>21</v>
      </c>
      <c r="M34" s="157">
        <f t="shared" ref="M34:M41" si="10">G34*(1+L34/100)</f>
        <v>0</v>
      </c>
      <c r="N34" s="157">
        <v>4.0000000000000003E-5</v>
      </c>
      <c r="O34" s="157">
        <f t="shared" ref="O34:O41" si="11">ROUND(E34*N34,2)</f>
        <v>0</v>
      </c>
      <c r="P34" s="157">
        <v>0</v>
      </c>
      <c r="Q34" s="157">
        <f t="shared" ref="Q34:Q41" si="12">ROUND(E34*P34,2)</f>
        <v>0</v>
      </c>
      <c r="R34" s="157"/>
      <c r="S34" s="157" t="s">
        <v>573</v>
      </c>
      <c r="T34" s="157" t="s">
        <v>574</v>
      </c>
      <c r="U34" s="157">
        <v>0.39</v>
      </c>
      <c r="V34" s="157">
        <f t="shared" ref="V34:V41" si="13">ROUND(E34*U34,2)</f>
        <v>0.39</v>
      </c>
      <c r="W34" s="157"/>
      <c r="X34" s="157" t="s">
        <v>196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0">
        <v>18</v>
      </c>
      <c r="B35" s="181" t="s">
        <v>1988</v>
      </c>
      <c r="C35" s="194" t="s">
        <v>1989</v>
      </c>
      <c r="D35" s="182" t="s">
        <v>239</v>
      </c>
      <c r="E35" s="183">
        <v>1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573</v>
      </c>
      <c r="T35" s="157" t="s">
        <v>574</v>
      </c>
      <c r="U35" s="157">
        <v>0.14749999999999999</v>
      </c>
      <c r="V35" s="157">
        <f t="shared" si="13"/>
        <v>0.15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197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80">
        <v>19</v>
      </c>
      <c r="B36" s="181" t="s">
        <v>1988</v>
      </c>
      <c r="C36" s="194" t="s">
        <v>1990</v>
      </c>
      <c r="D36" s="182" t="s">
        <v>239</v>
      </c>
      <c r="E36" s="183">
        <v>13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7">
        <v>1.1E-4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573</v>
      </c>
      <c r="T36" s="157" t="s">
        <v>574</v>
      </c>
      <c r="U36" s="157">
        <v>0.13</v>
      </c>
      <c r="V36" s="157">
        <f t="shared" si="13"/>
        <v>1.69</v>
      </c>
      <c r="W36" s="157"/>
      <c r="X36" s="157" t="s">
        <v>1991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1992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80">
        <v>20</v>
      </c>
      <c r="B37" s="181" t="s">
        <v>1993</v>
      </c>
      <c r="C37" s="194" t="s">
        <v>1994</v>
      </c>
      <c r="D37" s="182" t="s">
        <v>239</v>
      </c>
      <c r="E37" s="183">
        <v>2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7">
        <v>1.1E-4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573</v>
      </c>
      <c r="T37" s="157" t="s">
        <v>574</v>
      </c>
      <c r="U37" s="157">
        <v>0.15620000000000001</v>
      </c>
      <c r="V37" s="157">
        <f t="shared" si="13"/>
        <v>0.31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80">
        <v>21</v>
      </c>
      <c r="B38" s="181" t="s">
        <v>1995</v>
      </c>
      <c r="C38" s="194" t="s">
        <v>1996</v>
      </c>
      <c r="D38" s="182" t="s">
        <v>239</v>
      </c>
      <c r="E38" s="183">
        <v>8</v>
      </c>
      <c r="F38" s="184"/>
      <c r="G38" s="185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7">
        <v>1.1E-4</v>
      </c>
      <c r="O38" s="157">
        <f t="shared" si="11"/>
        <v>0</v>
      </c>
      <c r="P38" s="157">
        <v>0</v>
      </c>
      <c r="Q38" s="157">
        <f t="shared" si="12"/>
        <v>0</v>
      </c>
      <c r="R38" s="157"/>
      <c r="S38" s="157" t="s">
        <v>573</v>
      </c>
      <c r="T38" s="157" t="s">
        <v>574</v>
      </c>
      <c r="U38" s="157">
        <v>0.15620000000000001</v>
      </c>
      <c r="V38" s="157">
        <f t="shared" si="13"/>
        <v>1.25</v>
      </c>
      <c r="W38" s="157"/>
      <c r="X38" s="157" t="s">
        <v>196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197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80">
        <v>22</v>
      </c>
      <c r="B39" s="181" t="s">
        <v>1997</v>
      </c>
      <c r="C39" s="194" t="s">
        <v>1998</v>
      </c>
      <c r="D39" s="182" t="s">
        <v>239</v>
      </c>
      <c r="E39" s="183">
        <v>31</v>
      </c>
      <c r="F39" s="184"/>
      <c r="G39" s="185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7">
        <v>9.0000000000000006E-5</v>
      </c>
      <c r="O39" s="157">
        <f t="shared" si="11"/>
        <v>0</v>
      </c>
      <c r="P39" s="157">
        <v>0</v>
      </c>
      <c r="Q39" s="157">
        <f t="shared" si="12"/>
        <v>0</v>
      </c>
      <c r="R39" s="157"/>
      <c r="S39" s="157" t="s">
        <v>573</v>
      </c>
      <c r="T39" s="157" t="s">
        <v>574</v>
      </c>
      <c r="U39" s="157">
        <v>0.2475</v>
      </c>
      <c r="V39" s="157">
        <f t="shared" si="13"/>
        <v>7.67</v>
      </c>
      <c r="W39" s="157"/>
      <c r="X39" s="157" t="s">
        <v>196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80">
        <v>23</v>
      </c>
      <c r="B40" s="181" t="s">
        <v>1999</v>
      </c>
      <c r="C40" s="194" t="s">
        <v>2000</v>
      </c>
      <c r="D40" s="182" t="s">
        <v>239</v>
      </c>
      <c r="E40" s="183">
        <v>22</v>
      </c>
      <c r="F40" s="184"/>
      <c r="G40" s="185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7">
        <v>5.0000000000000002E-5</v>
      </c>
      <c r="O40" s="157">
        <f t="shared" si="11"/>
        <v>0</v>
      </c>
      <c r="P40" s="157">
        <v>0</v>
      </c>
      <c r="Q40" s="157">
        <f t="shared" si="12"/>
        <v>0</v>
      </c>
      <c r="R40" s="157"/>
      <c r="S40" s="157" t="s">
        <v>573</v>
      </c>
      <c r="T40" s="157" t="s">
        <v>574</v>
      </c>
      <c r="U40" s="157">
        <v>0.249</v>
      </c>
      <c r="V40" s="157">
        <f t="shared" si="13"/>
        <v>5.48</v>
      </c>
      <c r="W40" s="157"/>
      <c r="X40" s="157" t="s">
        <v>196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0">
        <v>24</v>
      </c>
      <c r="B41" s="181" t="s">
        <v>2001</v>
      </c>
      <c r="C41" s="194" t="s">
        <v>2002</v>
      </c>
      <c r="D41" s="182" t="s">
        <v>239</v>
      </c>
      <c r="E41" s="183">
        <v>1</v>
      </c>
      <c r="F41" s="184"/>
      <c r="G41" s="185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7"/>
      <c r="S41" s="157" t="s">
        <v>573</v>
      </c>
      <c r="T41" s="157" t="s">
        <v>574</v>
      </c>
      <c r="U41" s="157">
        <v>0.46383000000000002</v>
      </c>
      <c r="V41" s="157">
        <f t="shared" si="13"/>
        <v>0.46</v>
      </c>
      <c r="W41" s="157"/>
      <c r="X41" s="157" t="s">
        <v>196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68" t="s">
        <v>190</v>
      </c>
      <c r="B42" s="169" t="s">
        <v>146</v>
      </c>
      <c r="C42" s="188" t="s">
        <v>147</v>
      </c>
      <c r="D42" s="170"/>
      <c r="E42" s="171"/>
      <c r="F42" s="172"/>
      <c r="G42" s="173">
        <f>SUMIF(AG43:AG44,"&lt;&gt;NOR",G43:G44)</f>
        <v>0</v>
      </c>
      <c r="H42" s="167"/>
      <c r="I42" s="167">
        <f>SUM(I43:I44)</f>
        <v>0</v>
      </c>
      <c r="J42" s="167"/>
      <c r="K42" s="167">
        <f>SUM(K43:K44)</f>
        <v>0</v>
      </c>
      <c r="L42" s="167"/>
      <c r="M42" s="167">
        <f>SUM(M43:M44)</f>
        <v>0</v>
      </c>
      <c r="N42" s="167"/>
      <c r="O42" s="167">
        <f>SUM(O43:O44)</f>
        <v>0</v>
      </c>
      <c r="P42" s="167"/>
      <c r="Q42" s="167">
        <f>SUM(Q43:Q44)</f>
        <v>0</v>
      </c>
      <c r="R42" s="167"/>
      <c r="S42" s="167"/>
      <c r="T42" s="167"/>
      <c r="U42" s="167"/>
      <c r="V42" s="167">
        <f>SUM(V43:V44)</f>
        <v>10.92</v>
      </c>
      <c r="W42" s="167"/>
      <c r="X42" s="167"/>
      <c r="AG42" t="s">
        <v>191</v>
      </c>
    </row>
    <row r="43" spans="1:60" outlineLevel="1" x14ac:dyDescent="0.25">
      <c r="A43" s="180">
        <v>25</v>
      </c>
      <c r="B43" s="181" t="s">
        <v>1957</v>
      </c>
      <c r="C43" s="194" t="s">
        <v>2003</v>
      </c>
      <c r="D43" s="182" t="s">
        <v>239</v>
      </c>
      <c r="E43" s="183">
        <v>12</v>
      </c>
      <c r="F43" s="184"/>
      <c r="G43" s="18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573</v>
      </c>
      <c r="T43" s="157" t="s">
        <v>574</v>
      </c>
      <c r="U43" s="157">
        <v>0.66</v>
      </c>
      <c r="V43" s="157">
        <f>ROUND(E43*U43,2)</f>
        <v>7.92</v>
      </c>
      <c r="W43" s="157"/>
      <c r="X43" s="157" t="s">
        <v>1991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1992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0">
        <v>26</v>
      </c>
      <c r="B44" s="181" t="s">
        <v>2004</v>
      </c>
      <c r="C44" s="194" t="s">
        <v>2005</v>
      </c>
      <c r="D44" s="182" t="s">
        <v>239</v>
      </c>
      <c r="E44" s="183">
        <v>3</v>
      </c>
      <c r="F44" s="184"/>
      <c r="G44" s="18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573</v>
      </c>
      <c r="T44" s="157" t="s">
        <v>574</v>
      </c>
      <c r="U44" s="157">
        <v>1</v>
      </c>
      <c r="V44" s="157">
        <f>ROUND(E44*U44,2)</f>
        <v>3</v>
      </c>
      <c r="W44" s="157"/>
      <c r="X44" s="157" t="s">
        <v>196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5">
      <c r="A45" s="168" t="s">
        <v>190</v>
      </c>
      <c r="B45" s="169" t="s">
        <v>140</v>
      </c>
      <c r="C45" s="188" t="s">
        <v>141</v>
      </c>
      <c r="D45" s="170"/>
      <c r="E45" s="171"/>
      <c r="F45" s="172"/>
      <c r="G45" s="173">
        <f>SUMIF(AG46:AG54,"&lt;&gt;NOR",G46:G54)</f>
        <v>0</v>
      </c>
      <c r="H45" s="167"/>
      <c r="I45" s="167">
        <f>SUM(I46:I54)</f>
        <v>0</v>
      </c>
      <c r="J45" s="167"/>
      <c r="K45" s="167">
        <f>SUM(K46:K54)</f>
        <v>0</v>
      </c>
      <c r="L45" s="167"/>
      <c r="M45" s="167">
        <f>SUM(M46:M54)</f>
        <v>0</v>
      </c>
      <c r="N45" s="167"/>
      <c r="O45" s="167">
        <f>SUM(O46:O54)</f>
        <v>9.9999999999999992E-2</v>
      </c>
      <c r="P45" s="167"/>
      <c r="Q45" s="167">
        <f>SUM(Q46:Q54)</f>
        <v>0</v>
      </c>
      <c r="R45" s="167"/>
      <c r="S45" s="167"/>
      <c r="T45" s="167"/>
      <c r="U45" s="167"/>
      <c r="V45" s="167">
        <f>SUM(V46:V54)</f>
        <v>75.539999999999978</v>
      </c>
      <c r="W45" s="167"/>
      <c r="X45" s="167"/>
      <c r="AG45" t="s">
        <v>191</v>
      </c>
    </row>
    <row r="46" spans="1:60" ht="20.399999999999999" outlineLevel="1" x14ac:dyDescent="0.25">
      <c r="A46" s="180">
        <v>27</v>
      </c>
      <c r="B46" s="181" t="s">
        <v>2006</v>
      </c>
      <c r="C46" s="194" t="s">
        <v>2007</v>
      </c>
      <c r="D46" s="182" t="s">
        <v>232</v>
      </c>
      <c r="E46" s="183">
        <v>30</v>
      </c>
      <c r="F46" s="184"/>
      <c r="G46" s="185">
        <f t="shared" ref="G46:G54" si="14">ROUND(E46*F46,2)</f>
        <v>0</v>
      </c>
      <c r="H46" s="158"/>
      <c r="I46" s="157">
        <f t="shared" ref="I46:I54" si="15">ROUND(E46*H46,2)</f>
        <v>0</v>
      </c>
      <c r="J46" s="158"/>
      <c r="K46" s="157">
        <f t="shared" ref="K46:K54" si="16">ROUND(E46*J46,2)</f>
        <v>0</v>
      </c>
      <c r="L46" s="157">
        <v>21</v>
      </c>
      <c r="M46" s="157">
        <f t="shared" ref="M46:M54" si="17">G46*(1+L46/100)</f>
        <v>0</v>
      </c>
      <c r="N46" s="157">
        <v>1.0499999999999999E-3</v>
      </c>
      <c r="O46" s="157">
        <f t="shared" ref="O46:O54" si="18">ROUND(E46*N46,2)</f>
        <v>0.03</v>
      </c>
      <c r="P46" s="157">
        <v>0</v>
      </c>
      <c r="Q46" s="157">
        <f t="shared" ref="Q46:Q54" si="19">ROUND(E46*P46,2)</f>
        <v>0</v>
      </c>
      <c r="R46" s="157"/>
      <c r="S46" s="157" t="s">
        <v>573</v>
      </c>
      <c r="T46" s="157" t="s">
        <v>574</v>
      </c>
      <c r="U46" s="157">
        <v>0.17917</v>
      </c>
      <c r="V46" s="157">
        <f t="shared" ref="V46:V54" si="20">ROUND(E46*U46,2)</f>
        <v>5.38</v>
      </c>
      <c r="W46" s="157"/>
      <c r="X46" s="157" t="s">
        <v>196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197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80">
        <v>28</v>
      </c>
      <c r="B47" s="181" t="s">
        <v>2008</v>
      </c>
      <c r="C47" s="194" t="s">
        <v>2009</v>
      </c>
      <c r="D47" s="182" t="s">
        <v>232</v>
      </c>
      <c r="E47" s="183">
        <v>60</v>
      </c>
      <c r="F47" s="184"/>
      <c r="G47" s="185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7">
        <v>9.8999999999999999E-4</v>
      </c>
      <c r="O47" s="157">
        <f t="shared" si="18"/>
        <v>0.06</v>
      </c>
      <c r="P47" s="157">
        <v>0</v>
      </c>
      <c r="Q47" s="157">
        <f t="shared" si="19"/>
        <v>0</v>
      </c>
      <c r="R47" s="157"/>
      <c r="S47" s="157" t="s">
        <v>573</v>
      </c>
      <c r="T47" s="157" t="s">
        <v>574</v>
      </c>
      <c r="U47" s="157">
        <v>0.13</v>
      </c>
      <c r="V47" s="157">
        <f t="shared" si="20"/>
        <v>7.8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80">
        <v>29</v>
      </c>
      <c r="B48" s="181" t="s">
        <v>2010</v>
      </c>
      <c r="C48" s="194" t="s">
        <v>2011</v>
      </c>
      <c r="D48" s="182" t="s">
        <v>232</v>
      </c>
      <c r="E48" s="183">
        <v>90</v>
      </c>
      <c r="F48" s="184"/>
      <c r="G48" s="185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7">
        <v>1.3999999999999999E-4</v>
      </c>
      <c r="O48" s="157">
        <f t="shared" si="18"/>
        <v>0.01</v>
      </c>
      <c r="P48" s="157">
        <v>0</v>
      </c>
      <c r="Q48" s="157">
        <f t="shared" si="19"/>
        <v>0</v>
      </c>
      <c r="R48" s="157"/>
      <c r="S48" s="157" t="s">
        <v>573</v>
      </c>
      <c r="T48" s="157" t="s">
        <v>574</v>
      </c>
      <c r="U48" s="157">
        <v>0.49717</v>
      </c>
      <c r="V48" s="157">
        <f t="shared" si="20"/>
        <v>44.75</v>
      </c>
      <c r="W48" s="157"/>
      <c r="X48" s="157" t="s">
        <v>196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197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0">
        <v>30</v>
      </c>
      <c r="B49" s="181" t="s">
        <v>2012</v>
      </c>
      <c r="C49" s="194" t="s">
        <v>2013</v>
      </c>
      <c r="D49" s="182" t="s">
        <v>239</v>
      </c>
      <c r="E49" s="183">
        <v>1</v>
      </c>
      <c r="F49" s="184"/>
      <c r="G49" s="185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7"/>
      <c r="S49" s="157" t="s">
        <v>573</v>
      </c>
      <c r="T49" s="157" t="s">
        <v>574</v>
      </c>
      <c r="U49" s="157">
        <v>0.80166999999999999</v>
      </c>
      <c r="V49" s="157">
        <f t="shared" si="20"/>
        <v>0.8</v>
      </c>
      <c r="W49" s="157"/>
      <c r="X49" s="157" t="s">
        <v>196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0">
        <v>31</v>
      </c>
      <c r="B50" s="181" t="s">
        <v>2014</v>
      </c>
      <c r="C50" s="194" t="s">
        <v>2015</v>
      </c>
      <c r="D50" s="182" t="s">
        <v>239</v>
      </c>
      <c r="E50" s="183">
        <v>33</v>
      </c>
      <c r="F50" s="184"/>
      <c r="G50" s="185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7"/>
      <c r="S50" s="157" t="s">
        <v>573</v>
      </c>
      <c r="T50" s="157" t="s">
        <v>574</v>
      </c>
      <c r="U50" s="157">
        <v>0.24</v>
      </c>
      <c r="V50" s="157">
        <f t="shared" si="20"/>
        <v>7.92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80">
        <v>32</v>
      </c>
      <c r="B51" s="181" t="s">
        <v>2016</v>
      </c>
      <c r="C51" s="194" t="s">
        <v>2017</v>
      </c>
      <c r="D51" s="182" t="s">
        <v>239</v>
      </c>
      <c r="E51" s="183">
        <v>1</v>
      </c>
      <c r="F51" s="184"/>
      <c r="G51" s="185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7"/>
      <c r="S51" s="157" t="s">
        <v>573</v>
      </c>
      <c r="T51" s="157" t="s">
        <v>574</v>
      </c>
      <c r="U51" s="157">
        <v>0.35</v>
      </c>
      <c r="V51" s="157">
        <f t="shared" si="20"/>
        <v>0.35</v>
      </c>
      <c r="W51" s="157"/>
      <c r="X51" s="157" t="s">
        <v>196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197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0">
        <v>33</v>
      </c>
      <c r="B52" s="181" t="s">
        <v>2016</v>
      </c>
      <c r="C52" s="194" t="s">
        <v>2017</v>
      </c>
      <c r="D52" s="182" t="s">
        <v>239</v>
      </c>
      <c r="E52" s="183">
        <v>16</v>
      </c>
      <c r="F52" s="184"/>
      <c r="G52" s="185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7"/>
      <c r="S52" s="157" t="s">
        <v>573</v>
      </c>
      <c r="T52" s="157" t="s">
        <v>574</v>
      </c>
      <c r="U52" s="157">
        <v>0.35</v>
      </c>
      <c r="V52" s="157">
        <f t="shared" si="20"/>
        <v>5.6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197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0">
        <v>34</v>
      </c>
      <c r="B53" s="181" t="s">
        <v>2018</v>
      </c>
      <c r="C53" s="194" t="s">
        <v>2019</v>
      </c>
      <c r="D53" s="182" t="s">
        <v>239</v>
      </c>
      <c r="E53" s="183">
        <v>3</v>
      </c>
      <c r="F53" s="184"/>
      <c r="G53" s="185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7"/>
      <c r="S53" s="157" t="s">
        <v>573</v>
      </c>
      <c r="T53" s="157" t="s">
        <v>574</v>
      </c>
      <c r="U53" s="157">
        <v>0.87</v>
      </c>
      <c r="V53" s="157">
        <f t="shared" si="20"/>
        <v>2.61</v>
      </c>
      <c r="W53" s="157"/>
      <c r="X53" s="157" t="s">
        <v>196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0">
        <v>35</v>
      </c>
      <c r="B54" s="181" t="s">
        <v>2020</v>
      </c>
      <c r="C54" s="194" t="s">
        <v>2021</v>
      </c>
      <c r="D54" s="182" t="s">
        <v>239</v>
      </c>
      <c r="E54" s="183">
        <v>3</v>
      </c>
      <c r="F54" s="184"/>
      <c r="G54" s="185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7"/>
      <c r="S54" s="157" t="s">
        <v>573</v>
      </c>
      <c r="T54" s="157" t="s">
        <v>574</v>
      </c>
      <c r="U54" s="157">
        <v>0.11</v>
      </c>
      <c r="V54" s="157">
        <f t="shared" si="20"/>
        <v>0.33</v>
      </c>
      <c r="W54" s="157"/>
      <c r="X54" s="157" t="s">
        <v>196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168" t="s">
        <v>190</v>
      </c>
      <c r="B55" s="169" t="s">
        <v>144</v>
      </c>
      <c r="C55" s="188" t="s">
        <v>145</v>
      </c>
      <c r="D55" s="170"/>
      <c r="E55" s="171"/>
      <c r="F55" s="172"/>
      <c r="G55" s="173">
        <f>SUMIF(AG56:AG60,"&lt;&gt;NOR",G56:G60)</f>
        <v>0</v>
      </c>
      <c r="H55" s="167"/>
      <c r="I55" s="167">
        <f>SUM(I56:I60)</f>
        <v>0</v>
      </c>
      <c r="J55" s="167"/>
      <c r="K55" s="167">
        <f>SUM(K56:K60)</f>
        <v>0</v>
      </c>
      <c r="L55" s="167"/>
      <c r="M55" s="167">
        <f>SUM(M56:M60)</f>
        <v>0</v>
      </c>
      <c r="N55" s="167"/>
      <c r="O55" s="167">
        <f>SUM(O56:O60)</f>
        <v>0.24</v>
      </c>
      <c r="P55" s="167"/>
      <c r="Q55" s="167">
        <f>SUM(Q56:Q60)</f>
        <v>0</v>
      </c>
      <c r="R55" s="167"/>
      <c r="S55" s="167"/>
      <c r="T55" s="167"/>
      <c r="U55" s="167"/>
      <c r="V55" s="167">
        <f>SUM(V56:V60)</f>
        <v>76.490000000000009</v>
      </c>
      <c r="W55" s="167"/>
      <c r="X55" s="167"/>
      <c r="AG55" t="s">
        <v>191</v>
      </c>
    </row>
    <row r="56" spans="1:60" ht="20.399999999999999" outlineLevel="1" x14ac:dyDescent="0.25">
      <c r="A56" s="180">
        <v>36</v>
      </c>
      <c r="B56" s="181" t="s">
        <v>2022</v>
      </c>
      <c r="C56" s="194" t="s">
        <v>2023</v>
      </c>
      <c r="D56" s="182" t="s">
        <v>232</v>
      </c>
      <c r="E56" s="183">
        <v>200</v>
      </c>
      <c r="F56" s="184"/>
      <c r="G56" s="18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1.6000000000000001E-4</v>
      </c>
      <c r="O56" s="157">
        <f>ROUND(E56*N56,2)</f>
        <v>0.03</v>
      </c>
      <c r="P56" s="157">
        <v>0</v>
      </c>
      <c r="Q56" s="157">
        <f>ROUND(E56*P56,2)</f>
        <v>0</v>
      </c>
      <c r="R56" s="157"/>
      <c r="S56" s="157" t="s">
        <v>573</v>
      </c>
      <c r="T56" s="157" t="s">
        <v>574</v>
      </c>
      <c r="U56" s="157">
        <v>7.0000000000000007E-2</v>
      </c>
      <c r="V56" s="157">
        <f>ROUND(E56*U56,2)</f>
        <v>14</v>
      </c>
      <c r="W56" s="157"/>
      <c r="X56" s="157" t="s">
        <v>196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197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80">
        <v>37</v>
      </c>
      <c r="B57" s="181" t="s">
        <v>2024</v>
      </c>
      <c r="C57" s="194" t="s">
        <v>2025</v>
      </c>
      <c r="D57" s="182" t="s">
        <v>232</v>
      </c>
      <c r="E57" s="183">
        <v>300</v>
      </c>
      <c r="F57" s="184"/>
      <c r="G57" s="18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2.1000000000000001E-4</v>
      </c>
      <c r="O57" s="157">
        <f>ROUND(E57*N57,2)</f>
        <v>0.06</v>
      </c>
      <c r="P57" s="157">
        <v>0</v>
      </c>
      <c r="Q57" s="157">
        <f>ROUND(E57*P57,2)</f>
        <v>0</v>
      </c>
      <c r="R57" s="157"/>
      <c r="S57" s="157" t="s">
        <v>573</v>
      </c>
      <c r="T57" s="157" t="s">
        <v>574</v>
      </c>
      <c r="U57" s="157">
        <v>7.0000000000000007E-2</v>
      </c>
      <c r="V57" s="157">
        <f>ROUND(E57*U57,2)</f>
        <v>21</v>
      </c>
      <c r="W57" s="157"/>
      <c r="X57" s="157" t="s">
        <v>196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80">
        <v>38</v>
      </c>
      <c r="B58" s="181" t="s">
        <v>2026</v>
      </c>
      <c r="C58" s="194" t="s">
        <v>2027</v>
      </c>
      <c r="D58" s="182" t="s">
        <v>232</v>
      </c>
      <c r="E58" s="183">
        <v>10</v>
      </c>
      <c r="F58" s="184"/>
      <c r="G58" s="185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3.2000000000000003E-4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573</v>
      </c>
      <c r="T58" s="157" t="s">
        <v>574</v>
      </c>
      <c r="U58" s="157">
        <v>7.2459999999999997E-2</v>
      </c>
      <c r="V58" s="157">
        <f>ROUND(E58*U58,2)</f>
        <v>0.72</v>
      </c>
      <c r="W58" s="157"/>
      <c r="X58" s="157" t="s">
        <v>196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80">
        <v>39</v>
      </c>
      <c r="B59" s="181" t="s">
        <v>2028</v>
      </c>
      <c r="C59" s="194" t="s">
        <v>2029</v>
      </c>
      <c r="D59" s="182" t="s">
        <v>232</v>
      </c>
      <c r="E59" s="183">
        <v>350</v>
      </c>
      <c r="F59" s="184"/>
      <c r="G59" s="18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1.7000000000000001E-4</v>
      </c>
      <c r="O59" s="157">
        <f>ROUND(E59*N59,2)</f>
        <v>0.06</v>
      </c>
      <c r="P59" s="157">
        <v>0</v>
      </c>
      <c r="Q59" s="157">
        <f>ROUND(E59*P59,2)</f>
        <v>0</v>
      </c>
      <c r="R59" s="157"/>
      <c r="S59" s="157" t="s">
        <v>573</v>
      </c>
      <c r="T59" s="157" t="s">
        <v>574</v>
      </c>
      <c r="U59" s="157">
        <v>5.0959999999999998E-2</v>
      </c>
      <c r="V59" s="157">
        <f>ROUND(E59*U59,2)</f>
        <v>17.84</v>
      </c>
      <c r="W59" s="157"/>
      <c r="X59" s="157" t="s">
        <v>196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80">
        <v>40</v>
      </c>
      <c r="B60" s="181" t="s">
        <v>2030</v>
      </c>
      <c r="C60" s="194" t="s">
        <v>2031</v>
      </c>
      <c r="D60" s="182" t="s">
        <v>232</v>
      </c>
      <c r="E60" s="183">
        <v>450</v>
      </c>
      <c r="F60" s="184"/>
      <c r="G60" s="185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2.1000000000000001E-4</v>
      </c>
      <c r="O60" s="157">
        <f>ROUND(E60*N60,2)</f>
        <v>0.09</v>
      </c>
      <c r="P60" s="157">
        <v>0</v>
      </c>
      <c r="Q60" s="157">
        <f>ROUND(E60*P60,2)</f>
        <v>0</v>
      </c>
      <c r="R60" s="157"/>
      <c r="S60" s="157" t="s">
        <v>573</v>
      </c>
      <c r="T60" s="157" t="s">
        <v>574</v>
      </c>
      <c r="U60" s="157">
        <v>5.0959999999999998E-2</v>
      </c>
      <c r="V60" s="157">
        <f>ROUND(E60*U60,2)</f>
        <v>22.93</v>
      </c>
      <c r="W60" s="157"/>
      <c r="X60" s="157" t="s">
        <v>196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197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8" t="s">
        <v>190</v>
      </c>
      <c r="B61" s="169" t="s">
        <v>140</v>
      </c>
      <c r="C61" s="188" t="s">
        <v>141</v>
      </c>
      <c r="D61" s="170"/>
      <c r="E61" s="171"/>
      <c r="F61" s="172"/>
      <c r="G61" s="173">
        <f>SUMIF(AG62:AG63,"&lt;&gt;NOR",G62:G63)</f>
        <v>0</v>
      </c>
      <c r="H61" s="167"/>
      <c r="I61" s="167">
        <f>SUM(I62:I63)</f>
        <v>0</v>
      </c>
      <c r="J61" s="167"/>
      <c r="K61" s="167">
        <f>SUM(K62:K63)</f>
        <v>0</v>
      </c>
      <c r="L61" s="167"/>
      <c r="M61" s="167">
        <f>SUM(M62:M63)</f>
        <v>0</v>
      </c>
      <c r="N61" s="167"/>
      <c r="O61" s="167">
        <f>SUM(O62:O63)</f>
        <v>0</v>
      </c>
      <c r="P61" s="167"/>
      <c r="Q61" s="167">
        <f>SUM(Q62:Q63)</f>
        <v>0</v>
      </c>
      <c r="R61" s="167"/>
      <c r="S61" s="167"/>
      <c r="T61" s="167"/>
      <c r="U61" s="167"/>
      <c r="V61" s="167">
        <f>SUM(V62:V63)</f>
        <v>11.02</v>
      </c>
      <c r="W61" s="167"/>
      <c r="X61" s="167"/>
      <c r="AG61" t="s">
        <v>191</v>
      </c>
    </row>
    <row r="62" spans="1:60" outlineLevel="1" x14ac:dyDescent="0.25">
      <c r="A62" s="180">
        <v>41</v>
      </c>
      <c r="B62" s="181" t="s">
        <v>2032</v>
      </c>
      <c r="C62" s="194" t="s">
        <v>2033</v>
      </c>
      <c r="D62" s="182" t="s">
        <v>232</v>
      </c>
      <c r="E62" s="183">
        <v>60</v>
      </c>
      <c r="F62" s="184"/>
      <c r="G62" s="185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573</v>
      </c>
      <c r="T62" s="157" t="s">
        <v>574</v>
      </c>
      <c r="U62" s="157">
        <v>8.4699999999999998E-2</v>
      </c>
      <c r="V62" s="157">
        <f>ROUND(E62*U62,2)</f>
        <v>5.08</v>
      </c>
      <c r="W62" s="157"/>
      <c r="X62" s="157" t="s">
        <v>196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0">
        <v>42</v>
      </c>
      <c r="B63" s="181" t="s">
        <v>2034</v>
      </c>
      <c r="C63" s="194" t="s">
        <v>2035</v>
      </c>
      <c r="D63" s="182" t="s">
        <v>232</v>
      </c>
      <c r="E63" s="183">
        <v>60</v>
      </c>
      <c r="F63" s="184"/>
      <c r="G63" s="185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573</v>
      </c>
      <c r="T63" s="157" t="s">
        <v>574</v>
      </c>
      <c r="U63" s="157">
        <v>9.9000000000000005E-2</v>
      </c>
      <c r="V63" s="157">
        <f>ROUND(E63*U63,2)</f>
        <v>5.94</v>
      </c>
      <c r="W63" s="157"/>
      <c r="X63" s="157" t="s">
        <v>196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8" t="s">
        <v>190</v>
      </c>
      <c r="B64" s="169" t="s">
        <v>148</v>
      </c>
      <c r="C64" s="188" t="s">
        <v>149</v>
      </c>
      <c r="D64" s="170"/>
      <c r="E64" s="171"/>
      <c r="F64" s="172"/>
      <c r="G64" s="173">
        <f>SUMIF(AG65:AG66,"&lt;&gt;NOR",G65:G66)</f>
        <v>0</v>
      </c>
      <c r="H64" s="167"/>
      <c r="I64" s="167">
        <f>SUM(I65:I66)</f>
        <v>0</v>
      </c>
      <c r="J64" s="167"/>
      <c r="K64" s="167">
        <f>SUM(K65:K66)</f>
        <v>0</v>
      </c>
      <c r="L64" s="167"/>
      <c r="M64" s="167">
        <f>SUM(M65:M66)</f>
        <v>0</v>
      </c>
      <c r="N64" s="167"/>
      <c r="O64" s="167">
        <f>SUM(O65:O66)</f>
        <v>0</v>
      </c>
      <c r="P64" s="167"/>
      <c r="Q64" s="167">
        <f>SUM(Q65:Q66)</f>
        <v>0</v>
      </c>
      <c r="R64" s="167"/>
      <c r="S64" s="167"/>
      <c r="T64" s="167"/>
      <c r="U64" s="167"/>
      <c r="V64" s="167">
        <f>SUM(V65:V66)</f>
        <v>0</v>
      </c>
      <c r="W64" s="167"/>
      <c r="X64" s="167"/>
      <c r="AG64" t="s">
        <v>191</v>
      </c>
    </row>
    <row r="65" spans="1:60" outlineLevel="1" x14ac:dyDescent="0.25">
      <c r="A65" s="180">
        <v>43</v>
      </c>
      <c r="B65" s="181" t="s">
        <v>2036</v>
      </c>
      <c r="C65" s="194" t="s">
        <v>2037</v>
      </c>
      <c r="D65" s="182" t="s">
        <v>1557</v>
      </c>
      <c r="E65" s="183">
        <v>1</v>
      </c>
      <c r="F65" s="184"/>
      <c r="G65" s="185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573</v>
      </c>
      <c r="T65" s="157" t="s">
        <v>574</v>
      </c>
      <c r="U65" s="157">
        <v>0</v>
      </c>
      <c r="V65" s="157">
        <f>ROUND(E65*U65,2)</f>
        <v>0</v>
      </c>
      <c r="W65" s="157"/>
      <c r="X65" s="157" t="s">
        <v>196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80">
        <v>44</v>
      </c>
      <c r="B66" s="181" t="s">
        <v>2038</v>
      </c>
      <c r="C66" s="194" t="s">
        <v>2039</v>
      </c>
      <c r="D66" s="182" t="s">
        <v>1557</v>
      </c>
      <c r="E66" s="183">
        <v>5</v>
      </c>
      <c r="F66" s="184"/>
      <c r="G66" s="185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573</v>
      </c>
      <c r="T66" s="157" t="s">
        <v>574</v>
      </c>
      <c r="U66" s="157">
        <v>0</v>
      </c>
      <c r="V66" s="157">
        <f>ROUND(E66*U66,2)</f>
        <v>0</v>
      </c>
      <c r="W66" s="157"/>
      <c r="X66" s="157" t="s">
        <v>227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228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5">
      <c r="A67" s="168" t="s">
        <v>190</v>
      </c>
      <c r="B67" s="169" t="s">
        <v>146</v>
      </c>
      <c r="C67" s="188" t="s">
        <v>147</v>
      </c>
      <c r="D67" s="170"/>
      <c r="E67" s="171"/>
      <c r="F67" s="172"/>
      <c r="G67" s="173">
        <f>SUMIF(AG68:AG79,"&lt;&gt;NOR",G68:G79)</f>
        <v>0</v>
      </c>
      <c r="H67" s="167"/>
      <c r="I67" s="167">
        <f>SUM(I68:I79)</f>
        <v>0</v>
      </c>
      <c r="J67" s="167"/>
      <c r="K67" s="167">
        <f>SUM(K68:K79)</f>
        <v>0</v>
      </c>
      <c r="L67" s="167"/>
      <c r="M67" s="167">
        <f>SUM(M68:M79)</f>
        <v>0</v>
      </c>
      <c r="N67" s="167"/>
      <c r="O67" s="167">
        <f>SUM(O68:O79)</f>
        <v>0</v>
      </c>
      <c r="P67" s="167"/>
      <c r="Q67" s="167">
        <f>SUM(Q68:Q79)</f>
        <v>0</v>
      </c>
      <c r="R67" s="167"/>
      <c r="S67" s="167"/>
      <c r="T67" s="167"/>
      <c r="U67" s="167"/>
      <c r="V67" s="167">
        <f>SUM(V68:V79)</f>
        <v>0</v>
      </c>
      <c r="W67" s="167"/>
      <c r="X67" s="167"/>
      <c r="AG67" t="s">
        <v>191</v>
      </c>
    </row>
    <row r="68" spans="1:60" ht="20.399999999999999" outlineLevel="1" x14ac:dyDescent="0.25">
      <c r="A68" s="180">
        <v>45</v>
      </c>
      <c r="B68" s="181" t="s">
        <v>2040</v>
      </c>
      <c r="C68" s="194" t="s">
        <v>2041</v>
      </c>
      <c r="D68" s="182" t="s">
        <v>1557</v>
      </c>
      <c r="E68" s="183">
        <v>4</v>
      </c>
      <c r="F68" s="184"/>
      <c r="G68" s="185">
        <f t="shared" ref="G68:G79" si="21">ROUND(E68*F68,2)</f>
        <v>0</v>
      </c>
      <c r="H68" s="158"/>
      <c r="I68" s="157">
        <f t="shared" ref="I68:I79" si="22">ROUND(E68*H68,2)</f>
        <v>0</v>
      </c>
      <c r="J68" s="158"/>
      <c r="K68" s="157">
        <f t="shared" ref="K68:K79" si="23">ROUND(E68*J68,2)</f>
        <v>0</v>
      </c>
      <c r="L68" s="157">
        <v>21</v>
      </c>
      <c r="M68" s="157">
        <f t="shared" ref="M68:M79" si="24">G68*(1+L68/100)</f>
        <v>0</v>
      </c>
      <c r="N68" s="157">
        <v>0</v>
      </c>
      <c r="O68" s="157">
        <f t="shared" ref="O68:O79" si="25">ROUND(E68*N68,2)</f>
        <v>0</v>
      </c>
      <c r="P68" s="157">
        <v>0</v>
      </c>
      <c r="Q68" s="157">
        <f t="shared" ref="Q68:Q79" si="26">ROUND(E68*P68,2)</f>
        <v>0</v>
      </c>
      <c r="R68" s="157"/>
      <c r="S68" s="157" t="s">
        <v>573</v>
      </c>
      <c r="T68" s="157" t="s">
        <v>574</v>
      </c>
      <c r="U68" s="157">
        <v>0</v>
      </c>
      <c r="V68" s="157">
        <f t="shared" ref="V68:V79" si="27">ROUND(E68*U68,2)</f>
        <v>0</v>
      </c>
      <c r="W68" s="157"/>
      <c r="X68" s="157" t="s">
        <v>227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228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80">
        <v>46</v>
      </c>
      <c r="B69" s="181" t="s">
        <v>2042</v>
      </c>
      <c r="C69" s="194" t="s">
        <v>2043</v>
      </c>
      <c r="D69" s="182" t="s">
        <v>1557</v>
      </c>
      <c r="E69" s="183">
        <v>16</v>
      </c>
      <c r="F69" s="184"/>
      <c r="G69" s="185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7"/>
      <c r="S69" s="157" t="s">
        <v>573</v>
      </c>
      <c r="T69" s="157" t="s">
        <v>574</v>
      </c>
      <c r="U69" s="157">
        <v>0</v>
      </c>
      <c r="V69" s="157">
        <f t="shared" si="27"/>
        <v>0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228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80">
        <v>47</v>
      </c>
      <c r="B70" s="181" t="s">
        <v>2044</v>
      </c>
      <c r="C70" s="194" t="s">
        <v>2045</v>
      </c>
      <c r="D70" s="182" t="s">
        <v>1557</v>
      </c>
      <c r="E70" s="183">
        <v>2</v>
      </c>
      <c r="F70" s="184"/>
      <c r="G70" s="185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7"/>
      <c r="S70" s="157" t="s">
        <v>573</v>
      </c>
      <c r="T70" s="157" t="s">
        <v>574</v>
      </c>
      <c r="U70" s="157">
        <v>0</v>
      </c>
      <c r="V70" s="157">
        <f t="shared" si="27"/>
        <v>0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80">
        <v>48</v>
      </c>
      <c r="B71" s="181" t="s">
        <v>2046</v>
      </c>
      <c r="C71" s="194" t="s">
        <v>2047</v>
      </c>
      <c r="D71" s="182" t="s">
        <v>1557</v>
      </c>
      <c r="E71" s="183">
        <v>4</v>
      </c>
      <c r="F71" s="184"/>
      <c r="G71" s="185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7"/>
      <c r="S71" s="157" t="s">
        <v>573</v>
      </c>
      <c r="T71" s="157" t="s">
        <v>574</v>
      </c>
      <c r="U71" s="157">
        <v>0</v>
      </c>
      <c r="V71" s="157">
        <f t="shared" si="27"/>
        <v>0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80">
        <v>49</v>
      </c>
      <c r="B72" s="181" t="s">
        <v>2048</v>
      </c>
      <c r="C72" s="194" t="s">
        <v>2049</v>
      </c>
      <c r="D72" s="182" t="s">
        <v>1557</v>
      </c>
      <c r="E72" s="183">
        <v>3</v>
      </c>
      <c r="F72" s="184"/>
      <c r="G72" s="185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7"/>
      <c r="S72" s="157" t="s">
        <v>573</v>
      </c>
      <c r="T72" s="157" t="s">
        <v>574</v>
      </c>
      <c r="U72" s="157">
        <v>0</v>
      </c>
      <c r="V72" s="157">
        <f t="shared" si="27"/>
        <v>0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80">
        <v>50</v>
      </c>
      <c r="B73" s="181" t="s">
        <v>2050</v>
      </c>
      <c r="C73" s="194" t="s">
        <v>2051</v>
      </c>
      <c r="D73" s="182" t="s">
        <v>1557</v>
      </c>
      <c r="E73" s="183">
        <v>10</v>
      </c>
      <c r="F73" s="184"/>
      <c r="G73" s="185">
        <f t="shared" si="21"/>
        <v>0</v>
      </c>
      <c r="H73" s="158"/>
      <c r="I73" s="157">
        <f t="shared" si="22"/>
        <v>0</v>
      </c>
      <c r="J73" s="158"/>
      <c r="K73" s="157">
        <f t="shared" si="23"/>
        <v>0</v>
      </c>
      <c r="L73" s="157">
        <v>21</v>
      </c>
      <c r="M73" s="157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7"/>
      <c r="S73" s="157" t="s">
        <v>573</v>
      </c>
      <c r="T73" s="157" t="s">
        <v>574</v>
      </c>
      <c r="U73" s="157">
        <v>0</v>
      </c>
      <c r="V73" s="157">
        <f t="shared" si="27"/>
        <v>0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0">
        <v>51</v>
      </c>
      <c r="B74" s="181" t="s">
        <v>2052</v>
      </c>
      <c r="C74" s="194" t="s">
        <v>2053</v>
      </c>
      <c r="D74" s="182" t="s">
        <v>1557</v>
      </c>
      <c r="E74" s="183">
        <v>2</v>
      </c>
      <c r="F74" s="184"/>
      <c r="G74" s="185">
        <f t="shared" si="21"/>
        <v>0</v>
      </c>
      <c r="H74" s="158"/>
      <c r="I74" s="157">
        <f t="shared" si="22"/>
        <v>0</v>
      </c>
      <c r="J74" s="158"/>
      <c r="K74" s="157">
        <f t="shared" si="23"/>
        <v>0</v>
      </c>
      <c r="L74" s="157">
        <v>21</v>
      </c>
      <c r="M74" s="157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7"/>
      <c r="S74" s="157" t="s">
        <v>573</v>
      </c>
      <c r="T74" s="157" t="s">
        <v>574</v>
      </c>
      <c r="U74" s="157">
        <v>0</v>
      </c>
      <c r="V74" s="157">
        <f t="shared" si="27"/>
        <v>0</v>
      </c>
      <c r="W74" s="157"/>
      <c r="X74" s="157" t="s">
        <v>227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0">
        <v>52</v>
      </c>
      <c r="B75" s="181" t="s">
        <v>2054</v>
      </c>
      <c r="C75" s="194" t="s">
        <v>2055</v>
      </c>
      <c r="D75" s="182" t="s">
        <v>1557</v>
      </c>
      <c r="E75" s="183">
        <v>8</v>
      </c>
      <c r="F75" s="184"/>
      <c r="G75" s="185">
        <f t="shared" si="21"/>
        <v>0</v>
      </c>
      <c r="H75" s="158"/>
      <c r="I75" s="157">
        <f t="shared" si="22"/>
        <v>0</v>
      </c>
      <c r="J75" s="158"/>
      <c r="K75" s="157">
        <f t="shared" si="23"/>
        <v>0</v>
      </c>
      <c r="L75" s="157">
        <v>21</v>
      </c>
      <c r="M75" s="157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7"/>
      <c r="S75" s="157" t="s">
        <v>573</v>
      </c>
      <c r="T75" s="157" t="s">
        <v>574</v>
      </c>
      <c r="U75" s="157">
        <v>0</v>
      </c>
      <c r="V75" s="157">
        <f t="shared" si="27"/>
        <v>0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0">
        <v>53</v>
      </c>
      <c r="B76" s="181" t="s">
        <v>2056</v>
      </c>
      <c r="C76" s="194" t="s">
        <v>2057</v>
      </c>
      <c r="D76" s="182" t="s">
        <v>1557</v>
      </c>
      <c r="E76" s="183">
        <v>2</v>
      </c>
      <c r="F76" s="184"/>
      <c r="G76" s="185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7"/>
      <c r="S76" s="157" t="s">
        <v>573</v>
      </c>
      <c r="T76" s="157" t="s">
        <v>574</v>
      </c>
      <c r="U76" s="157">
        <v>0</v>
      </c>
      <c r="V76" s="157">
        <f t="shared" si="27"/>
        <v>0</v>
      </c>
      <c r="W76" s="157"/>
      <c r="X76" s="157" t="s">
        <v>227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80">
        <v>54</v>
      </c>
      <c r="B77" s="181" t="s">
        <v>2058</v>
      </c>
      <c r="C77" s="194" t="s">
        <v>2059</v>
      </c>
      <c r="D77" s="182" t="s">
        <v>1557</v>
      </c>
      <c r="E77" s="183">
        <v>4</v>
      </c>
      <c r="F77" s="184"/>
      <c r="G77" s="185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7"/>
      <c r="S77" s="157" t="s">
        <v>573</v>
      </c>
      <c r="T77" s="157" t="s">
        <v>574</v>
      </c>
      <c r="U77" s="157">
        <v>0</v>
      </c>
      <c r="V77" s="157">
        <f t="shared" si="27"/>
        <v>0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228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0">
        <v>55</v>
      </c>
      <c r="B78" s="181" t="s">
        <v>2060</v>
      </c>
      <c r="C78" s="194" t="s">
        <v>2061</v>
      </c>
      <c r="D78" s="182" t="s">
        <v>1557</v>
      </c>
      <c r="E78" s="183">
        <v>3</v>
      </c>
      <c r="F78" s="184"/>
      <c r="G78" s="185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7"/>
      <c r="S78" s="157" t="s">
        <v>573</v>
      </c>
      <c r="T78" s="157" t="s">
        <v>574</v>
      </c>
      <c r="U78" s="157">
        <v>0</v>
      </c>
      <c r="V78" s="157">
        <f t="shared" si="27"/>
        <v>0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0">
        <v>56</v>
      </c>
      <c r="B79" s="181" t="s">
        <v>2062</v>
      </c>
      <c r="C79" s="194" t="s">
        <v>2063</v>
      </c>
      <c r="D79" s="182" t="s">
        <v>1557</v>
      </c>
      <c r="E79" s="183">
        <v>3</v>
      </c>
      <c r="F79" s="184"/>
      <c r="G79" s="185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7">
        <v>0</v>
      </c>
      <c r="O79" s="157">
        <f t="shared" si="25"/>
        <v>0</v>
      </c>
      <c r="P79" s="157">
        <v>0</v>
      </c>
      <c r="Q79" s="157">
        <f t="shared" si="26"/>
        <v>0</v>
      </c>
      <c r="R79" s="157"/>
      <c r="S79" s="157" t="s">
        <v>573</v>
      </c>
      <c r="T79" s="157" t="s">
        <v>574</v>
      </c>
      <c r="U79" s="157">
        <v>0</v>
      </c>
      <c r="V79" s="157">
        <f t="shared" si="27"/>
        <v>0</v>
      </c>
      <c r="W79" s="157"/>
      <c r="X79" s="157" t="s">
        <v>227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5">
      <c r="A80" s="168" t="s">
        <v>190</v>
      </c>
      <c r="B80" s="169" t="s">
        <v>140</v>
      </c>
      <c r="C80" s="188" t="s">
        <v>141</v>
      </c>
      <c r="D80" s="170"/>
      <c r="E80" s="171"/>
      <c r="F80" s="172"/>
      <c r="G80" s="173">
        <f>SUMIF(AG81:AG87,"&lt;&gt;NOR",G81:G87)</f>
        <v>0</v>
      </c>
      <c r="H80" s="167"/>
      <c r="I80" s="167">
        <f>SUM(I81:I87)</f>
        <v>0</v>
      </c>
      <c r="J80" s="167"/>
      <c r="K80" s="167">
        <f>SUM(K81:K87)</f>
        <v>0</v>
      </c>
      <c r="L80" s="167"/>
      <c r="M80" s="167">
        <f>SUM(M81:M87)</f>
        <v>0</v>
      </c>
      <c r="N80" s="167"/>
      <c r="O80" s="167">
        <f>SUM(O81:O87)</f>
        <v>0.01</v>
      </c>
      <c r="P80" s="167"/>
      <c r="Q80" s="167">
        <f>SUM(Q81:Q87)</f>
        <v>0</v>
      </c>
      <c r="R80" s="167"/>
      <c r="S80" s="167"/>
      <c r="T80" s="167"/>
      <c r="U80" s="167"/>
      <c r="V80" s="167">
        <f>SUM(V81:V87)</f>
        <v>0</v>
      </c>
      <c r="W80" s="167"/>
      <c r="X80" s="167"/>
      <c r="AG80" t="s">
        <v>191</v>
      </c>
    </row>
    <row r="81" spans="1:60" outlineLevel="1" x14ac:dyDescent="0.25">
      <c r="A81" s="180">
        <v>57</v>
      </c>
      <c r="B81" s="181" t="s">
        <v>2064</v>
      </c>
      <c r="C81" s="194" t="s">
        <v>2065</v>
      </c>
      <c r="D81" s="182" t="s">
        <v>239</v>
      </c>
      <c r="E81" s="183">
        <v>15</v>
      </c>
      <c r="F81" s="184"/>
      <c r="G81" s="185">
        <f t="shared" ref="G81:G87" si="28">ROUND(E81*F81,2)</f>
        <v>0</v>
      </c>
      <c r="H81" s="158"/>
      <c r="I81" s="157">
        <f t="shared" ref="I81:I87" si="29">ROUND(E81*H81,2)</f>
        <v>0</v>
      </c>
      <c r="J81" s="158"/>
      <c r="K81" s="157">
        <f t="shared" ref="K81:K87" si="30">ROUND(E81*J81,2)</f>
        <v>0</v>
      </c>
      <c r="L81" s="157">
        <v>21</v>
      </c>
      <c r="M81" s="157">
        <f t="shared" ref="M81:M87" si="31">G81*(1+L81/100)</f>
        <v>0</v>
      </c>
      <c r="N81" s="157">
        <v>2.4000000000000001E-4</v>
      </c>
      <c r="O81" s="157">
        <f t="shared" ref="O81:O87" si="32">ROUND(E81*N81,2)</f>
        <v>0</v>
      </c>
      <c r="P81" s="157">
        <v>0</v>
      </c>
      <c r="Q81" s="157">
        <f t="shared" ref="Q81:Q87" si="33">ROUND(E81*P81,2)</f>
        <v>0</v>
      </c>
      <c r="R81" s="157"/>
      <c r="S81" s="157" t="s">
        <v>573</v>
      </c>
      <c r="T81" s="157" t="s">
        <v>574</v>
      </c>
      <c r="U81" s="157">
        <v>0</v>
      </c>
      <c r="V81" s="157">
        <f t="shared" ref="V81:V87" si="34">ROUND(E81*U81,2)</f>
        <v>0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0">
        <v>58</v>
      </c>
      <c r="B82" s="181" t="s">
        <v>2066</v>
      </c>
      <c r="C82" s="194" t="s">
        <v>2067</v>
      </c>
      <c r="D82" s="182" t="s">
        <v>239</v>
      </c>
      <c r="E82" s="183">
        <v>6</v>
      </c>
      <c r="F82" s="184"/>
      <c r="G82" s="185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7">
        <v>3.2000000000000003E-4</v>
      </c>
      <c r="O82" s="157">
        <f t="shared" si="32"/>
        <v>0</v>
      </c>
      <c r="P82" s="157">
        <v>0</v>
      </c>
      <c r="Q82" s="157">
        <f t="shared" si="33"/>
        <v>0</v>
      </c>
      <c r="R82" s="157"/>
      <c r="S82" s="157" t="s">
        <v>573</v>
      </c>
      <c r="T82" s="157" t="s">
        <v>574</v>
      </c>
      <c r="U82" s="157">
        <v>0</v>
      </c>
      <c r="V82" s="157">
        <f t="shared" si="34"/>
        <v>0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0">
        <v>59</v>
      </c>
      <c r="B83" s="181" t="s">
        <v>2068</v>
      </c>
      <c r="C83" s="194" t="s">
        <v>2069</v>
      </c>
      <c r="D83" s="182" t="s">
        <v>239</v>
      </c>
      <c r="E83" s="183">
        <v>30</v>
      </c>
      <c r="F83" s="184"/>
      <c r="G83" s="185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7">
        <v>1.1E-4</v>
      </c>
      <c r="O83" s="157">
        <f t="shared" si="32"/>
        <v>0</v>
      </c>
      <c r="P83" s="157">
        <v>0</v>
      </c>
      <c r="Q83" s="157">
        <f t="shared" si="33"/>
        <v>0</v>
      </c>
      <c r="R83" s="157"/>
      <c r="S83" s="157" t="s">
        <v>573</v>
      </c>
      <c r="T83" s="157" t="s">
        <v>574</v>
      </c>
      <c r="U83" s="157">
        <v>0</v>
      </c>
      <c r="V83" s="157">
        <f t="shared" si="34"/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0">
        <v>60</v>
      </c>
      <c r="B84" s="181" t="s">
        <v>2070</v>
      </c>
      <c r="C84" s="194" t="s">
        <v>2071</v>
      </c>
      <c r="D84" s="182" t="s">
        <v>239</v>
      </c>
      <c r="E84" s="183">
        <v>3</v>
      </c>
      <c r="F84" s="184"/>
      <c r="G84" s="185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21</v>
      </c>
      <c r="M84" s="157">
        <f t="shared" si="31"/>
        <v>0</v>
      </c>
      <c r="N84" s="157">
        <v>2.0000000000000001E-4</v>
      </c>
      <c r="O84" s="157">
        <f t="shared" si="32"/>
        <v>0</v>
      </c>
      <c r="P84" s="157">
        <v>0</v>
      </c>
      <c r="Q84" s="157">
        <f t="shared" si="33"/>
        <v>0</v>
      </c>
      <c r="R84" s="157"/>
      <c r="S84" s="157" t="s">
        <v>573</v>
      </c>
      <c r="T84" s="157" t="s">
        <v>574</v>
      </c>
      <c r="U84" s="157">
        <v>0</v>
      </c>
      <c r="V84" s="157">
        <f t="shared" si="34"/>
        <v>0</v>
      </c>
      <c r="W84" s="157"/>
      <c r="X84" s="157" t="s">
        <v>227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0">
        <v>61</v>
      </c>
      <c r="B85" s="181" t="s">
        <v>2072</v>
      </c>
      <c r="C85" s="194" t="s">
        <v>2073</v>
      </c>
      <c r="D85" s="182" t="s">
        <v>239</v>
      </c>
      <c r="E85" s="183">
        <v>6</v>
      </c>
      <c r="F85" s="184"/>
      <c r="G85" s="185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21</v>
      </c>
      <c r="M85" s="157">
        <f t="shared" si="31"/>
        <v>0</v>
      </c>
      <c r="N85" s="157">
        <v>2.9999999999999997E-4</v>
      </c>
      <c r="O85" s="157">
        <f t="shared" si="32"/>
        <v>0</v>
      </c>
      <c r="P85" s="157">
        <v>0</v>
      </c>
      <c r="Q85" s="157">
        <f t="shared" si="33"/>
        <v>0</v>
      </c>
      <c r="R85" s="157"/>
      <c r="S85" s="157" t="s">
        <v>573</v>
      </c>
      <c r="T85" s="157" t="s">
        <v>574</v>
      </c>
      <c r="U85" s="157">
        <v>0</v>
      </c>
      <c r="V85" s="157">
        <f t="shared" si="34"/>
        <v>0</v>
      </c>
      <c r="W85" s="157"/>
      <c r="X85" s="157" t="s">
        <v>227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0">
        <v>62</v>
      </c>
      <c r="B86" s="181" t="s">
        <v>2074</v>
      </c>
      <c r="C86" s="194" t="s">
        <v>2075</v>
      </c>
      <c r="D86" s="182" t="s">
        <v>239</v>
      </c>
      <c r="E86" s="183">
        <v>3</v>
      </c>
      <c r="F86" s="184"/>
      <c r="G86" s="185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21</v>
      </c>
      <c r="M86" s="157">
        <f t="shared" si="31"/>
        <v>0</v>
      </c>
      <c r="N86" s="157">
        <v>1.67E-3</v>
      </c>
      <c r="O86" s="157">
        <f t="shared" si="32"/>
        <v>0.01</v>
      </c>
      <c r="P86" s="157">
        <v>0</v>
      </c>
      <c r="Q86" s="157">
        <f t="shared" si="33"/>
        <v>0</v>
      </c>
      <c r="R86" s="157"/>
      <c r="S86" s="157" t="s">
        <v>573</v>
      </c>
      <c r="T86" s="157" t="s">
        <v>574</v>
      </c>
      <c r="U86" s="157">
        <v>0</v>
      </c>
      <c r="V86" s="157">
        <f t="shared" si="34"/>
        <v>0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0">
        <v>63</v>
      </c>
      <c r="B87" s="181" t="s">
        <v>2076</v>
      </c>
      <c r="C87" s="194" t="s">
        <v>2077</v>
      </c>
      <c r="D87" s="182" t="s">
        <v>239</v>
      </c>
      <c r="E87" s="183">
        <v>10</v>
      </c>
      <c r="F87" s="184"/>
      <c r="G87" s="185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21</v>
      </c>
      <c r="M87" s="157">
        <f t="shared" si="31"/>
        <v>0</v>
      </c>
      <c r="N87" s="157">
        <v>2.3000000000000001E-4</v>
      </c>
      <c r="O87" s="157">
        <f t="shared" si="32"/>
        <v>0</v>
      </c>
      <c r="P87" s="157">
        <v>0</v>
      </c>
      <c r="Q87" s="157">
        <f t="shared" si="33"/>
        <v>0</v>
      </c>
      <c r="R87" s="157"/>
      <c r="S87" s="157" t="s">
        <v>573</v>
      </c>
      <c r="T87" s="157" t="s">
        <v>574</v>
      </c>
      <c r="U87" s="157">
        <v>0</v>
      </c>
      <c r="V87" s="157">
        <f t="shared" si="34"/>
        <v>0</v>
      </c>
      <c r="W87" s="157"/>
      <c r="X87" s="157" t="s">
        <v>227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228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5">
      <c r="A88" s="168" t="s">
        <v>190</v>
      </c>
      <c r="B88" s="169" t="s">
        <v>148</v>
      </c>
      <c r="C88" s="188" t="s">
        <v>149</v>
      </c>
      <c r="D88" s="170"/>
      <c r="E88" s="171"/>
      <c r="F88" s="172"/>
      <c r="G88" s="173">
        <f>SUMIF(AG89:AG89,"&lt;&gt;NOR",G89:G89)</f>
        <v>0</v>
      </c>
      <c r="H88" s="167"/>
      <c r="I88" s="167">
        <f>SUM(I89:I89)</f>
        <v>0</v>
      </c>
      <c r="J88" s="167"/>
      <c r="K88" s="167">
        <f>SUM(K89:K89)</f>
        <v>0</v>
      </c>
      <c r="L88" s="167"/>
      <c r="M88" s="167">
        <f>SUM(M89:M89)</f>
        <v>0</v>
      </c>
      <c r="N88" s="167"/>
      <c r="O88" s="167">
        <f>SUM(O89:O89)</f>
        <v>0</v>
      </c>
      <c r="P88" s="167"/>
      <c r="Q88" s="167">
        <f>SUM(Q89:Q89)</f>
        <v>0</v>
      </c>
      <c r="R88" s="167"/>
      <c r="S88" s="167"/>
      <c r="T88" s="167"/>
      <c r="U88" s="167"/>
      <c r="V88" s="167">
        <f>SUM(V89:V89)</f>
        <v>0</v>
      </c>
      <c r="W88" s="167"/>
      <c r="X88" s="167"/>
      <c r="AG88" t="s">
        <v>191</v>
      </c>
    </row>
    <row r="89" spans="1:60" outlineLevel="1" x14ac:dyDescent="0.25">
      <c r="A89" s="180">
        <v>64</v>
      </c>
      <c r="B89" s="181" t="s">
        <v>2078</v>
      </c>
      <c r="C89" s="194" t="s">
        <v>2079</v>
      </c>
      <c r="D89" s="182" t="s">
        <v>239</v>
      </c>
      <c r="E89" s="183">
        <v>1</v>
      </c>
      <c r="F89" s="184"/>
      <c r="G89" s="185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7">
        <v>2.2000000000000001E-4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573</v>
      </c>
      <c r="T89" s="157" t="s">
        <v>574</v>
      </c>
      <c r="U89" s="157">
        <v>0</v>
      </c>
      <c r="V89" s="157">
        <f>ROUND(E89*U89,2)</f>
        <v>0</v>
      </c>
      <c r="W89" s="157"/>
      <c r="X89" s="157" t="s">
        <v>227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8" t="s">
        <v>190</v>
      </c>
      <c r="B90" s="169" t="s">
        <v>140</v>
      </c>
      <c r="C90" s="188" t="s">
        <v>141</v>
      </c>
      <c r="D90" s="170"/>
      <c r="E90" s="171"/>
      <c r="F90" s="172"/>
      <c r="G90" s="173">
        <f>SUMIF(AG91:AG95,"&lt;&gt;NOR",G91:G95)</f>
        <v>0</v>
      </c>
      <c r="H90" s="167"/>
      <c r="I90" s="167">
        <f>SUM(I91:I95)</f>
        <v>0</v>
      </c>
      <c r="J90" s="167"/>
      <c r="K90" s="167">
        <f>SUM(K91:K95)</f>
        <v>0</v>
      </c>
      <c r="L90" s="167"/>
      <c r="M90" s="167">
        <f>SUM(M91:M95)</f>
        <v>0</v>
      </c>
      <c r="N90" s="167"/>
      <c r="O90" s="167">
        <f>SUM(O91:O95)</f>
        <v>0</v>
      </c>
      <c r="P90" s="167"/>
      <c r="Q90" s="167">
        <f>SUM(Q91:Q95)</f>
        <v>0</v>
      </c>
      <c r="R90" s="167"/>
      <c r="S90" s="167"/>
      <c r="T90" s="167"/>
      <c r="U90" s="167"/>
      <c r="V90" s="167">
        <f>SUM(V91:V95)</f>
        <v>0</v>
      </c>
      <c r="W90" s="167"/>
      <c r="X90" s="167"/>
      <c r="AG90" t="s">
        <v>191</v>
      </c>
    </row>
    <row r="91" spans="1:60" outlineLevel="1" x14ac:dyDescent="0.25">
      <c r="A91" s="180">
        <v>65</v>
      </c>
      <c r="B91" s="181" t="s">
        <v>2080</v>
      </c>
      <c r="C91" s="194" t="s">
        <v>2081</v>
      </c>
      <c r="D91" s="182" t="s">
        <v>2082</v>
      </c>
      <c r="E91" s="183">
        <v>1</v>
      </c>
      <c r="F91" s="184"/>
      <c r="G91" s="185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573</v>
      </c>
      <c r="T91" s="157" t="s">
        <v>574</v>
      </c>
      <c r="U91" s="157">
        <v>0</v>
      </c>
      <c r="V91" s="157">
        <f>ROUND(E91*U91,2)</f>
        <v>0</v>
      </c>
      <c r="W91" s="157"/>
      <c r="X91" s="157" t="s">
        <v>227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228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0">
        <v>66</v>
      </c>
      <c r="B92" s="181" t="s">
        <v>2083</v>
      </c>
      <c r="C92" s="194" t="s">
        <v>2084</v>
      </c>
      <c r="D92" s="182" t="s">
        <v>2082</v>
      </c>
      <c r="E92" s="183">
        <v>1</v>
      </c>
      <c r="F92" s="184"/>
      <c r="G92" s="185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573</v>
      </c>
      <c r="T92" s="157" t="s">
        <v>574</v>
      </c>
      <c r="U92" s="157">
        <v>0</v>
      </c>
      <c r="V92" s="157">
        <f>ROUND(E92*U92,2)</f>
        <v>0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0">
        <v>67</v>
      </c>
      <c r="B93" s="181" t="s">
        <v>2085</v>
      </c>
      <c r="C93" s="194" t="s">
        <v>2086</v>
      </c>
      <c r="D93" s="182" t="s">
        <v>2082</v>
      </c>
      <c r="E93" s="183">
        <v>1</v>
      </c>
      <c r="F93" s="184"/>
      <c r="G93" s="18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573</v>
      </c>
      <c r="T93" s="157" t="s">
        <v>574</v>
      </c>
      <c r="U93" s="157">
        <v>0</v>
      </c>
      <c r="V93" s="157">
        <f>ROUND(E93*U93,2)</f>
        <v>0</v>
      </c>
      <c r="W93" s="157"/>
      <c r="X93" s="157" t="s">
        <v>227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228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0">
        <v>68</v>
      </c>
      <c r="B94" s="181" t="s">
        <v>2087</v>
      </c>
      <c r="C94" s="194" t="s">
        <v>2088</v>
      </c>
      <c r="D94" s="182" t="s">
        <v>2082</v>
      </c>
      <c r="E94" s="183">
        <v>1</v>
      </c>
      <c r="F94" s="184"/>
      <c r="G94" s="185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7"/>
      <c r="S94" s="157" t="s">
        <v>573</v>
      </c>
      <c r="T94" s="157" t="s">
        <v>574</v>
      </c>
      <c r="U94" s="157">
        <v>0</v>
      </c>
      <c r="V94" s="157">
        <f>ROUND(E94*U94,2)</f>
        <v>0</v>
      </c>
      <c r="W94" s="157"/>
      <c r="X94" s="157" t="s">
        <v>227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0">
        <v>69</v>
      </c>
      <c r="B95" s="181" t="s">
        <v>2089</v>
      </c>
      <c r="C95" s="194" t="s">
        <v>2090</v>
      </c>
      <c r="D95" s="182" t="s">
        <v>2082</v>
      </c>
      <c r="E95" s="183">
        <v>80</v>
      </c>
      <c r="F95" s="184"/>
      <c r="G95" s="185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7"/>
      <c r="S95" s="157" t="s">
        <v>573</v>
      </c>
      <c r="T95" s="157" t="s">
        <v>574</v>
      </c>
      <c r="U95" s="157">
        <v>0</v>
      </c>
      <c r="V95" s="157">
        <f>ROUND(E95*U95,2)</f>
        <v>0</v>
      </c>
      <c r="W95" s="157"/>
      <c r="X95" s="157" t="s">
        <v>227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168" t="s">
        <v>190</v>
      </c>
      <c r="B96" s="169" t="s">
        <v>144</v>
      </c>
      <c r="C96" s="188" t="s">
        <v>145</v>
      </c>
      <c r="D96" s="170"/>
      <c r="E96" s="171"/>
      <c r="F96" s="172"/>
      <c r="G96" s="173">
        <f>SUMIF(AG97:AG97,"&lt;&gt;NOR",G97:G97)</f>
        <v>0</v>
      </c>
      <c r="H96" s="167"/>
      <c r="I96" s="167">
        <f>SUM(I97:I97)</f>
        <v>0</v>
      </c>
      <c r="J96" s="167"/>
      <c r="K96" s="167">
        <f>SUM(K97:K97)</f>
        <v>0</v>
      </c>
      <c r="L96" s="167"/>
      <c r="M96" s="167">
        <f>SUM(M97:M97)</f>
        <v>0</v>
      </c>
      <c r="N96" s="167"/>
      <c r="O96" s="167">
        <f>SUM(O97:O97)</f>
        <v>0.01</v>
      </c>
      <c r="P96" s="167"/>
      <c r="Q96" s="167">
        <f>SUM(Q97:Q97)</f>
        <v>0</v>
      </c>
      <c r="R96" s="167"/>
      <c r="S96" s="167"/>
      <c r="T96" s="167"/>
      <c r="U96" s="167"/>
      <c r="V96" s="167">
        <f>SUM(V97:V97)</f>
        <v>28.49</v>
      </c>
      <c r="W96" s="167"/>
      <c r="X96" s="167"/>
      <c r="AG96" t="s">
        <v>191</v>
      </c>
    </row>
    <row r="97" spans="1:60" outlineLevel="1" x14ac:dyDescent="0.25">
      <c r="A97" s="180">
        <v>70</v>
      </c>
      <c r="B97" s="181" t="s">
        <v>2091</v>
      </c>
      <c r="C97" s="194" t="s">
        <v>2092</v>
      </c>
      <c r="D97" s="182" t="s">
        <v>239</v>
      </c>
      <c r="E97" s="183">
        <v>86</v>
      </c>
      <c r="F97" s="184"/>
      <c r="G97" s="185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1.2E-4</v>
      </c>
      <c r="O97" s="157">
        <f>ROUND(E97*N97,2)</f>
        <v>0.01</v>
      </c>
      <c r="P97" s="157">
        <v>0</v>
      </c>
      <c r="Q97" s="157">
        <f>ROUND(E97*P97,2)</f>
        <v>0</v>
      </c>
      <c r="R97" s="157"/>
      <c r="S97" s="157" t="s">
        <v>573</v>
      </c>
      <c r="T97" s="157" t="s">
        <v>574</v>
      </c>
      <c r="U97" s="157">
        <v>0.33129999999999998</v>
      </c>
      <c r="V97" s="157">
        <f>ROUND(E97*U97,2)</f>
        <v>28.49</v>
      </c>
      <c r="W97" s="157"/>
      <c r="X97" s="157" t="s">
        <v>196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5">
      <c r="A98" s="168" t="s">
        <v>190</v>
      </c>
      <c r="B98" s="169" t="s">
        <v>154</v>
      </c>
      <c r="C98" s="188" t="s">
        <v>155</v>
      </c>
      <c r="D98" s="170"/>
      <c r="E98" s="171"/>
      <c r="F98" s="172"/>
      <c r="G98" s="173">
        <f>SUMIF(AG99:AG99,"&lt;&gt;NOR",G99:G99)</f>
        <v>0</v>
      </c>
      <c r="H98" s="167"/>
      <c r="I98" s="167">
        <f>SUM(I99:I99)</f>
        <v>0</v>
      </c>
      <c r="J98" s="167"/>
      <c r="K98" s="167">
        <f>SUM(K99:K99)</f>
        <v>0</v>
      </c>
      <c r="L98" s="167"/>
      <c r="M98" s="167">
        <f>SUM(M99:M99)</f>
        <v>0</v>
      </c>
      <c r="N98" s="167"/>
      <c r="O98" s="167">
        <f>SUM(O99:O99)</f>
        <v>0</v>
      </c>
      <c r="P98" s="167"/>
      <c r="Q98" s="167">
        <f>SUM(Q99:Q99)</f>
        <v>0</v>
      </c>
      <c r="R98" s="167"/>
      <c r="S98" s="167"/>
      <c r="T98" s="167"/>
      <c r="U98" s="167"/>
      <c r="V98" s="167">
        <f>SUM(V99:V99)</f>
        <v>14.25</v>
      </c>
      <c r="W98" s="167"/>
      <c r="X98" s="167"/>
      <c r="AG98" t="s">
        <v>191</v>
      </c>
    </row>
    <row r="99" spans="1:60" outlineLevel="1" x14ac:dyDescent="0.25">
      <c r="A99" s="180">
        <v>71</v>
      </c>
      <c r="B99" s="181" t="s">
        <v>2093</v>
      </c>
      <c r="C99" s="194" t="s">
        <v>2094</v>
      </c>
      <c r="D99" s="182" t="s">
        <v>232</v>
      </c>
      <c r="E99" s="183">
        <v>250</v>
      </c>
      <c r="F99" s="184"/>
      <c r="G99" s="18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573</v>
      </c>
      <c r="T99" s="157" t="s">
        <v>574</v>
      </c>
      <c r="U99" s="157">
        <v>5.7000000000000002E-2</v>
      </c>
      <c r="V99" s="157">
        <f>ROUND(E99*U99,2)</f>
        <v>14.25</v>
      </c>
      <c r="W99" s="157"/>
      <c r="X99" s="157" t="s">
        <v>196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197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168" t="s">
        <v>190</v>
      </c>
      <c r="B100" s="169" t="s">
        <v>158</v>
      </c>
      <c r="C100" s="188" t="s">
        <v>159</v>
      </c>
      <c r="D100" s="170"/>
      <c r="E100" s="171"/>
      <c r="F100" s="172"/>
      <c r="G100" s="173">
        <f>SUMIF(AG101:AG101,"&lt;&gt;NOR",G101:G101)</f>
        <v>0</v>
      </c>
      <c r="H100" s="167"/>
      <c r="I100" s="167">
        <f>SUM(I101:I101)</f>
        <v>0</v>
      </c>
      <c r="J100" s="167"/>
      <c r="K100" s="167">
        <f>SUM(K101:K101)</f>
        <v>0</v>
      </c>
      <c r="L100" s="167"/>
      <c r="M100" s="167">
        <f>SUM(M101:M101)</f>
        <v>0</v>
      </c>
      <c r="N100" s="167"/>
      <c r="O100" s="167">
        <f>SUM(O101:O101)</f>
        <v>0</v>
      </c>
      <c r="P100" s="167"/>
      <c r="Q100" s="167">
        <f>SUM(Q101:Q101)</f>
        <v>0</v>
      </c>
      <c r="R100" s="167"/>
      <c r="S100" s="167"/>
      <c r="T100" s="167"/>
      <c r="U100" s="167"/>
      <c r="V100" s="167">
        <f>SUM(V101:V101)</f>
        <v>0.57999999999999996</v>
      </c>
      <c r="W100" s="167"/>
      <c r="X100" s="167"/>
      <c r="AG100" t="s">
        <v>191</v>
      </c>
    </row>
    <row r="101" spans="1:60" outlineLevel="1" x14ac:dyDescent="0.25">
      <c r="A101" s="180">
        <v>72</v>
      </c>
      <c r="B101" s="181" t="s">
        <v>2095</v>
      </c>
      <c r="C101" s="194" t="s">
        <v>2096</v>
      </c>
      <c r="D101" s="182" t="s">
        <v>232</v>
      </c>
      <c r="E101" s="183">
        <v>8</v>
      </c>
      <c r="F101" s="184"/>
      <c r="G101" s="18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573</v>
      </c>
      <c r="T101" s="157" t="s">
        <v>574</v>
      </c>
      <c r="U101" s="157">
        <v>7.2669999999999998E-2</v>
      </c>
      <c r="V101" s="157">
        <f>ROUND(E101*U101,2)</f>
        <v>0.57999999999999996</v>
      </c>
      <c r="W101" s="157"/>
      <c r="X101" s="157" t="s">
        <v>196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5">
      <c r="A102" s="168" t="s">
        <v>190</v>
      </c>
      <c r="B102" s="169" t="s">
        <v>152</v>
      </c>
      <c r="C102" s="188" t="s">
        <v>153</v>
      </c>
      <c r="D102" s="170"/>
      <c r="E102" s="171"/>
      <c r="F102" s="172"/>
      <c r="G102" s="173">
        <f>SUMIF(AG103:AG103,"&lt;&gt;NOR",G103:G103)</f>
        <v>0</v>
      </c>
      <c r="H102" s="167"/>
      <c r="I102" s="167">
        <f>SUM(I103:I103)</f>
        <v>0</v>
      </c>
      <c r="J102" s="167"/>
      <c r="K102" s="167">
        <f>SUM(K103:K103)</f>
        <v>0</v>
      </c>
      <c r="L102" s="167"/>
      <c r="M102" s="167">
        <f>SUM(M103:M103)</f>
        <v>0</v>
      </c>
      <c r="N102" s="167"/>
      <c r="O102" s="167">
        <f>SUM(O103:O103)</f>
        <v>0</v>
      </c>
      <c r="P102" s="167"/>
      <c r="Q102" s="167">
        <f>SUM(Q103:Q103)</f>
        <v>0</v>
      </c>
      <c r="R102" s="167"/>
      <c r="S102" s="167"/>
      <c r="T102" s="167"/>
      <c r="U102" s="167"/>
      <c r="V102" s="167">
        <f>SUM(V103:V103)</f>
        <v>22.8</v>
      </c>
      <c r="W102" s="167"/>
      <c r="X102" s="167"/>
      <c r="AG102" t="s">
        <v>191</v>
      </c>
    </row>
    <row r="103" spans="1:60" outlineLevel="1" x14ac:dyDescent="0.25">
      <c r="A103" s="180">
        <v>73</v>
      </c>
      <c r="B103" s="181" t="s">
        <v>2097</v>
      </c>
      <c r="C103" s="194" t="s">
        <v>2098</v>
      </c>
      <c r="D103" s="182" t="s">
        <v>232</v>
      </c>
      <c r="E103" s="183">
        <v>400</v>
      </c>
      <c r="F103" s="184"/>
      <c r="G103" s="18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573</v>
      </c>
      <c r="T103" s="157" t="s">
        <v>574</v>
      </c>
      <c r="U103" s="157">
        <v>5.7000000000000002E-2</v>
      </c>
      <c r="V103" s="157">
        <f>ROUND(E103*U103,2)</f>
        <v>22.8</v>
      </c>
      <c r="W103" s="157"/>
      <c r="X103" s="157" t="s">
        <v>196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197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168" t="s">
        <v>190</v>
      </c>
      <c r="B104" s="169" t="s">
        <v>156</v>
      </c>
      <c r="C104" s="188" t="s">
        <v>157</v>
      </c>
      <c r="D104" s="170"/>
      <c r="E104" s="171"/>
      <c r="F104" s="172"/>
      <c r="G104" s="173">
        <f>SUMIF(AG105:AG105,"&lt;&gt;NOR",G105:G105)</f>
        <v>0</v>
      </c>
      <c r="H104" s="167"/>
      <c r="I104" s="167">
        <f>SUM(I105:I105)</f>
        <v>0</v>
      </c>
      <c r="J104" s="167"/>
      <c r="K104" s="167">
        <f>SUM(K105:K105)</f>
        <v>0</v>
      </c>
      <c r="L104" s="167"/>
      <c r="M104" s="167">
        <f>SUM(M105:M105)</f>
        <v>0</v>
      </c>
      <c r="N104" s="167"/>
      <c r="O104" s="167">
        <f>SUM(O105:O105)</f>
        <v>0</v>
      </c>
      <c r="P104" s="167"/>
      <c r="Q104" s="167">
        <f>SUM(Q105:Q105)</f>
        <v>0</v>
      </c>
      <c r="R104" s="167"/>
      <c r="S104" s="167"/>
      <c r="T104" s="167"/>
      <c r="U104" s="167"/>
      <c r="V104" s="167">
        <f>SUM(V105:V105)</f>
        <v>3.09</v>
      </c>
      <c r="W104" s="167"/>
      <c r="X104" s="167"/>
      <c r="AG104" t="s">
        <v>191</v>
      </c>
    </row>
    <row r="105" spans="1:60" outlineLevel="1" x14ac:dyDescent="0.25">
      <c r="A105" s="180">
        <v>74</v>
      </c>
      <c r="B105" s="181" t="s">
        <v>2099</v>
      </c>
      <c r="C105" s="194" t="s">
        <v>2100</v>
      </c>
      <c r="D105" s="182" t="s">
        <v>232</v>
      </c>
      <c r="E105" s="183">
        <v>50</v>
      </c>
      <c r="F105" s="184"/>
      <c r="G105" s="18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573</v>
      </c>
      <c r="T105" s="157" t="s">
        <v>574</v>
      </c>
      <c r="U105" s="157">
        <v>6.1830000000000003E-2</v>
      </c>
      <c r="V105" s="157">
        <f>ROUND(E105*U105,2)</f>
        <v>3.09</v>
      </c>
      <c r="W105" s="157"/>
      <c r="X105" s="157" t="s">
        <v>196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197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8" t="s">
        <v>190</v>
      </c>
      <c r="B106" s="169" t="s">
        <v>152</v>
      </c>
      <c r="C106" s="188" t="s">
        <v>153</v>
      </c>
      <c r="D106" s="170"/>
      <c r="E106" s="171"/>
      <c r="F106" s="172"/>
      <c r="G106" s="173">
        <f>SUMIF(AG107:AG108,"&lt;&gt;NOR",G107:G108)</f>
        <v>0</v>
      </c>
      <c r="H106" s="167"/>
      <c r="I106" s="167">
        <f>SUM(I107:I108)</f>
        <v>0</v>
      </c>
      <c r="J106" s="167"/>
      <c r="K106" s="167">
        <f>SUM(K107:K108)</f>
        <v>0</v>
      </c>
      <c r="L106" s="167"/>
      <c r="M106" s="167">
        <f>SUM(M107:M108)</f>
        <v>0</v>
      </c>
      <c r="N106" s="167"/>
      <c r="O106" s="167">
        <f>SUM(O107:O108)</f>
        <v>0</v>
      </c>
      <c r="P106" s="167"/>
      <c r="Q106" s="167">
        <f>SUM(Q107:Q108)</f>
        <v>0</v>
      </c>
      <c r="R106" s="167"/>
      <c r="S106" s="167"/>
      <c r="T106" s="167"/>
      <c r="U106" s="167"/>
      <c r="V106" s="167">
        <f>SUM(V107:V108)</f>
        <v>2.7</v>
      </c>
      <c r="W106" s="167"/>
      <c r="X106" s="167"/>
      <c r="AG106" t="s">
        <v>191</v>
      </c>
    </row>
    <row r="107" spans="1:60" outlineLevel="1" x14ac:dyDescent="0.25">
      <c r="A107" s="180">
        <v>75</v>
      </c>
      <c r="B107" s="181" t="s">
        <v>2101</v>
      </c>
      <c r="C107" s="194" t="s">
        <v>2102</v>
      </c>
      <c r="D107" s="182" t="s">
        <v>239</v>
      </c>
      <c r="E107" s="183">
        <v>11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573</v>
      </c>
      <c r="T107" s="157" t="s">
        <v>574</v>
      </c>
      <c r="U107" s="157">
        <v>0.215</v>
      </c>
      <c r="V107" s="157">
        <f>ROUND(E107*U107,2)</f>
        <v>2.37</v>
      </c>
      <c r="W107" s="157"/>
      <c r="X107" s="157" t="s">
        <v>196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197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0">
        <v>76</v>
      </c>
      <c r="B108" s="181" t="s">
        <v>2103</v>
      </c>
      <c r="C108" s="194" t="s">
        <v>2104</v>
      </c>
      <c r="D108" s="182" t="s">
        <v>239</v>
      </c>
      <c r="E108" s="183">
        <v>2</v>
      </c>
      <c r="F108" s="184"/>
      <c r="G108" s="18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573</v>
      </c>
      <c r="T108" s="157" t="s">
        <v>574</v>
      </c>
      <c r="U108" s="157">
        <v>0.16500000000000001</v>
      </c>
      <c r="V108" s="157">
        <f>ROUND(E108*U108,2)</f>
        <v>0.33</v>
      </c>
      <c r="W108" s="157"/>
      <c r="X108" s="157" t="s">
        <v>196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5">
      <c r="A109" s="168" t="s">
        <v>190</v>
      </c>
      <c r="B109" s="169" t="s">
        <v>158</v>
      </c>
      <c r="C109" s="188" t="s">
        <v>159</v>
      </c>
      <c r="D109" s="170"/>
      <c r="E109" s="171"/>
      <c r="F109" s="172"/>
      <c r="G109" s="173">
        <f>SUMIF(AG110:AG110,"&lt;&gt;NOR",G110:G110)</f>
        <v>0</v>
      </c>
      <c r="H109" s="167"/>
      <c r="I109" s="167">
        <f>SUM(I110:I110)</f>
        <v>0</v>
      </c>
      <c r="J109" s="167"/>
      <c r="K109" s="167">
        <f>SUM(K110:K110)</f>
        <v>0</v>
      </c>
      <c r="L109" s="167"/>
      <c r="M109" s="167">
        <f>SUM(M110:M110)</f>
        <v>0</v>
      </c>
      <c r="N109" s="167"/>
      <c r="O109" s="167">
        <f>SUM(O110:O110)</f>
        <v>0</v>
      </c>
      <c r="P109" s="167"/>
      <c r="Q109" s="167">
        <f>SUM(Q110:Q110)</f>
        <v>0</v>
      </c>
      <c r="R109" s="167"/>
      <c r="S109" s="167"/>
      <c r="T109" s="167"/>
      <c r="U109" s="167"/>
      <c r="V109" s="167">
        <f>SUM(V110:V110)</f>
        <v>3.51</v>
      </c>
      <c r="W109" s="167"/>
      <c r="X109" s="167"/>
      <c r="AG109" t="s">
        <v>191</v>
      </c>
    </row>
    <row r="110" spans="1:60" outlineLevel="1" x14ac:dyDescent="0.25">
      <c r="A110" s="180">
        <v>77</v>
      </c>
      <c r="B110" s="181" t="s">
        <v>2105</v>
      </c>
      <c r="C110" s="194" t="s">
        <v>2106</v>
      </c>
      <c r="D110" s="182" t="s">
        <v>232</v>
      </c>
      <c r="E110" s="183">
        <v>50</v>
      </c>
      <c r="F110" s="184"/>
      <c r="G110" s="18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573</v>
      </c>
      <c r="T110" s="157" t="s">
        <v>574</v>
      </c>
      <c r="U110" s="157">
        <v>7.0169999999999996E-2</v>
      </c>
      <c r="V110" s="157">
        <f>ROUND(E110*U110,2)</f>
        <v>3.51</v>
      </c>
      <c r="W110" s="157"/>
      <c r="X110" s="157" t="s">
        <v>196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5">
      <c r="A111" s="168" t="s">
        <v>190</v>
      </c>
      <c r="B111" s="169" t="s">
        <v>152</v>
      </c>
      <c r="C111" s="188" t="s">
        <v>153</v>
      </c>
      <c r="D111" s="170"/>
      <c r="E111" s="171"/>
      <c r="F111" s="172"/>
      <c r="G111" s="173">
        <f>SUMIF(AG112:AG112,"&lt;&gt;NOR",G112:G112)</f>
        <v>0</v>
      </c>
      <c r="H111" s="167"/>
      <c r="I111" s="167">
        <f>SUM(I112:I112)</f>
        <v>0</v>
      </c>
      <c r="J111" s="167"/>
      <c r="K111" s="167">
        <f>SUM(K112:K112)</f>
        <v>0</v>
      </c>
      <c r="L111" s="167"/>
      <c r="M111" s="167">
        <f>SUM(M112:M112)</f>
        <v>0</v>
      </c>
      <c r="N111" s="167"/>
      <c r="O111" s="167">
        <f>SUM(O112:O112)</f>
        <v>0</v>
      </c>
      <c r="P111" s="167"/>
      <c r="Q111" s="167">
        <f>SUM(Q112:Q112)</f>
        <v>0</v>
      </c>
      <c r="R111" s="167"/>
      <c r="S111" s="167"/>
      <c r="T111" s="167"/>
      <c r="U111" s="167"/>
      <c r="V111" s="167">
        <f>SUM(V112:V112)</f>
        <v>5.8</v>
      </c>
      <c r="W111" s="167"/>
      <c r="X111" s="167"/>
      <c r="AG111" t="s">
        <v>191</v>
      </c>
    </row>
    <row r="112" spans="1:60" outlineLevel="1" x14ac:dyDescent="0.25">
      <c r="A112" s="180">
        <v>78</v>
      </c>
      <c r="B112" s="181" t="s">
        <v>2107</v>
      </c>
      <c r="C112" s="194" t="s">
        <v>2108</v>
      </c>
      <c r="D112" s="182" t="s">
        <v>239</v>
      </c>
      <c r="E112" s="183">
        <v>5</v>
      </c>
      <c r="F112" s="184"/>
      <c r="G112" s="185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573</v>
      </c>
      <c r="T112" s="157" t="s">
        <v>574</v>
      </c>
      <c r="U112" s="157">
        <v>1.1599999999999999</v>
      </c>
      <c r="V112" s="157">
        <f>ROUND(E112*U112,2)</f>
        <v>5.8</v>
      </c>
      <c r="W112" s="157"/>
      <c r="X112" s="157" t="s">
        <v>196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197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5">
      <c r="A113" s="168" t="s">
        <v>190</v>
      </c>
      <c r="B113" s="169" t="s">
        <v>150</v>
      </c>
      <c r="C113" s="188" t="s">
        <v>151</v>
      </c>
      <c r="D113" s="170"/>
      <c r="E113" s="171"/>
      <c r="F113" s="172"/>
      <c r="G113" s="173">
        <f>SUMIF(AG114:AG114,"&lt;&gt;NOR",G114:G114)</f>
        <v>0</v>
      </c>
      <c r="H113" s="167"/>
      <c r="I113" s="167">
        <f>SUM(I114:I114)</f>
        <v>0</v>
      </c>
      <c r="J113" s="167"/>
      <c r="K113" s="167">
        <f>SUM(K114:K114)</f>
        <v>0</v>
      </c>
      <c r="L113" s="167"/>
      <c r="M113" s="167">
        <f>SUM(M114:M114)</f>
        <v>0</v>
      </c>
      <c r="N113" s="167"/>
      <c r="O113" s="167">
        <f>SUM(O114:O114)</f>
        <v>0</v>
      </c>
      <c r="P113" s="167"/>
      <c r="Q113" s="167">
        <f>SUM(Q114:Q114)</f>
        <v>0</v>
      </c>
      <c r="R113" s="167"/>
      <c r="S113" s="167"/>
      <c r="T113" s="167"/>
      <c r="U113" s="167"/>
      <c r="V113" s="167">
        <f>SUM(V114:V114)</f>
        <v>0.32</v>
      </c>
      <c r="W113" s="167"/>
      <c r="X113" s="167"/>
      <c r="AG113" t="s">
        <v>191</v>
      </c>
    </row>
    <row r="114" spans="1:60" outlineLevel="1" x14ac:dyDescent="0.25">
      <c r="A114" s="180">
        <v>79</v>
      </c>
      <c r="B114" s="181" t="s">
        <v>2109</v>
      </c>
      <c r="C114" s="194" t="s">
        <v>2110</v>
      </c>
      <c r="D114" s="182" t="s">
        <v>239</v>
      </c>
      <c r="E114" s="183">
        <v>6</v>
      </c>
      <c r="F114" s="184"/>
      <c r="G114" s="185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573</v>
      </c>
      <c r="T114" s="157" t="s">
        <v>574</v>
      </c>
      <c r="U114" s="157">
        <v>5.3830000000000003E-2</v>
      </c>
      <c r="V114" s="157">
        <f>ROUND(E114*U114,2)</f>
        <v>0.32</v>
      </c>
      <c r="W114" s="157"/>
      <c r="X114" s="157" t="s">
        <v>196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197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5">
      <c r="A115" s="168" t="s">
        <v>190</v>
      </c>
      <c r="B115" s="169" t="s">
        <v>154</v>
      </c>
      <c r="C115" s="188" t="s">
        <v>155</v>
      </c>
      <c r="D115" s="170"/>
      <c r="E115" s="171"/>
      <c r="F115" s="172"/>
      <c r="G115" s="173">
        <f>SUMIF(AG116:AG122,"&lt;&gt;NOR",G116:G122)</f>
        <v>0</v>
      </c>
      <c r="H115" s="167"/>
      <c r="I115" s="167">
        <f>SUM(I116:I122)</f>
        <v>0</v>
      </c>
      <c r="J115" s="167"/>
      <c r="K115" s="167">
        <f>SUM(K116:K122)</f>
        <v>0</v>
      </c>
      <c r="L115" s="167"/>
      <c r="M115" s="167">
        <f>SUM(M116:M122)</f>
        <v>0</v>
      </c>
      <c r="N115" s="167"/>
      <c r="O115" s="167">
        <f>SUM(O116:O122)</f>
        <v>0</v>
      </c>
      <c r="P115" s="167"/>
      <c r="Q115" s="167">
        <f>SUM(Q116:Q122)</f>
        <v>0</v>
      </c>
      <c r="R115" s="167"/>
      <c r="S115" s="167"/>
      <c r="T115" s="167"/>
      <c r="U115" s="167"/>
      <c r="V115" s="167">
        <f>SUM(V116:V122)</f>
        <v>9.66</v>
      </c>
      <c r="W115" s="167"/>
      <c r="X115" s="167"/>
      <c r="AG115" t="s">
        <v>191</v>
      </c>
    </row>
    <row r="116" spans="1:60" outlineLevel="1" x14ac:dyDescent="0.25">
      <c r="A116" s="180">
        <v>80</v>
      </c>
      <c r="B116" s="181" t="s">
        <v>2111</v>
      </c>
      <c r="C116" s="194" t="s">
        <v>2112</v>
      </c>
      <c r="D116" s="182" t="s">
        <v>239</v>
      </c>
      <c r="E116" s="183">
        <v>5</v>
      </c>
      <c r="F116" s="184"/>
      <c r="G116" s="185">
        <f t="shared" ref="G116:G122" si="35">ROUND(E116*F116,2)</f>
        <v>0</v>
      </c>
      <c r="H116" s="158"/>
      <c r="I116" s="157">
        <f t="shared" ref="I116:I122" si="36">ROUND(E116*H116,2)</f>
        <v>0</v>
      </c>
      <c r="J116" s="158"/>
      <c r="K116" s="157">
        <f t="shared" ref="K116:K122" si="37">ROUND(E116*J116,2)</f>
        <v>0</v>
      </c>
      <c r="L116" s="157">
        <v>21</v>
      </c>
      <c r="M116" s="157">
        <f t="shared" ref="M116:M122" si="38">G116*(1+L116/100)</f>
        <v>0</v>
      </c>
      <c r="N116" s="157">
        <v>0</v>
      </c>
      <c r="O116" s="157">
        <f t="shared" ref="O116:O122" si="39">ROUND(E116*N116,2)</f>
        <v>0</v>
      </c>
      <c r="P116" s="157">
        <v>0</v>
      </c>
      <c r="Q116" s="157">
        <f t="shared" ref="Q116:Q122" si="40">ROUND(E116*P116,2)</f>
        <v>0</v>
      </c>
      <c r="R116" s="157"/>
      <c r="S116" s="157" t="s">
        <v>573</v>
      </c>
      <c r="T116" s="157" t="s">
        <v>574</v>
      </c>
      <c r="U116" s="157">
        <v>0.35</v>
      </c>
      <c r="V116" s="157">
        <f t="shared" ref="V116:V122" si="41">ROUND(E116*U116,2)</f>
        <v>1.75</v>
      </c>
      <c r="W116" s="157"/>
      <c r="X116" s="157" t="s">
        <v>196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0">
        <v>81</v>
      </c>
      <c r="B117" s="181" t="s">
        <v>2113</v>
      </c>
      <c r="C117" s="194" t="s">
        <v>2114</v>
      </c>
      <c r="D117" s="182" t="s">
        <v>239</v>
      </c>
      <c r="E117" s="183">
        <v>1</v>
      </c>
      <c r="F117" s="184"/>
      <c r="G117" s="185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21</v>
      </c>
      <c r="M117" s="157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7"/>
      <c r="S117" s="157" t="s">
        <v>573</v>
      </c>
      <c r="T117" s="157" t="s">
        <v>574</v>
      </c>
      <c r="U117" s="157">
        <v>0.38333</v>
      </c>
      <c r="V117" s="157">
        <f t="shared" si="41"/>
        <v>0.38</v>
      </c>
      <c r="W117" s="157"/>
      <c r="X117" s="157" t="s">
        <v>196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197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0">
        <v>82</v>
      </c>
      <c r="B118" s="181" t="s">
        <v>2115</v>
      </c>
      <c r="C118" s="194" t="s">
        <v>2116</v>
      </c>
      <c r="D118" s="182" t="s">
        <v>239</v>
      </c>
      <c r="E118" s="183">
        <v>3</v>
      </c>
      <c r="F118" s="184"/>
      <c r="G118" s="185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21</v>
      </c>
      <c r="M118" s="157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7"/>
      <c r="S118" s="157" t="s">
        <v>573</v>
      </c>
      <c r="T118" s="157" t="s">
        <v>574</v>
      </c>
      <c r="U118" s="157">
        <v>0.35</v>
      </c>
      <c r="V118" s="157">
        <f t="shared" si="41"/>
        <v>1.05</v>
      </c>
      <c r="W118" s="157"/>
      <c r="X118" s="157" t="s">
        <v>196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0">
        <v>83</v>
      </c>
      <c r="B119" s="181" t="s">
        <v>2117</v>
      </c>
      <c r="C119" s="194" t="s">
        <v>2118</v>
      </c>
      <c r="D119" s="182" t="s">
        <v>239</v>
      </c>
      <c r="E119" s="183">
        <v>4</v>
      </c>
      <c r="F119" s="184"/>
      <c r="G119" s="185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7"/>
      <c r="S119" s="157" t="s">
        <v>573</v>
      </c>
      <c r="T119" s="157" t="s">
        <v>574</v>
      </c>
      <c r="U119" s="157">
        <v>0.20882999999999999</v>
      </c>
      <c r="V119" s="157">
        <f t="shared" si="41"/>
        <v>0.84</v>
      </c>
      <c r="W119" s="157"/>
      <c r="X119" s="157" t="s">
        <v>196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197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0">
        <v>84</v>
      </c>
      <c r="B120" s="181" t="s">
        <v>2119</v>
      </c>
      <c r="C120" s="194" t="s">
        <v>2120</v>
      </c>
      <c r="D120" s="182" t="s">
        <v>239</v>
      </c>
      <c r="E120" s="183">
        <v>2</v>
      </c>
      <c r="F120" s="184"/>
      <c r="G120" s="185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7"/>
      <c r="S120" s="157" t="s">
        <v>573</v>
      </c>
      <c r="T120" s="157" t="s">
        <v>574</v>
      </c>
      <c r="U120" s="157">
        <v>0.59133000000000002</v>
      </c>
      <c r="V120" s="157">
        <f t="shared" si="41"/>
        <v>1.18</v>
      </c>
      <c r="W120" s="157"/>
      <c r="X120" s="157" t="s">
        <v>196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0">
        <v>85</v>
      </c>
      <c r="B121" s="181" t="s">
        <v>2121</v>
      </c>
      <c r="C121" s="194" t="s">
        <v>2122</v>
      </c>
      <c r="D121" s="182" t="s">
        <v>239</v>
      </c>
      <c r="E121" s="183">
        <v>1</v>
      </c>
      <c r="F121" s="184"/>
      <c r="G121" s="185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7"/>
      <c r="S121" s="157" t="s">
        <v>573</v>
      </c>
      <c r="T121" s="157" t="s">
        <v>574</v>
      </c>
      <c r="U121" s="157">
        <v>0.46300000000000002</v>
      </c>
      <c r="V121" s="157">
        <f t="shared" si="41"/>
        <v>0.46</v>
      </c>
      <c r="W121" s="157"/>
      <c r="X121" s="157" t="s">
        <v>196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197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80">
        <v>86</v>
      </c>
      <c r="B122" s="181" t="s">
        <v>2123</v>
      </c>
      <c r="C122" s="194" t="s">
        <v>2124</v>
      </c>
      <c r="D122" s="182" t="s">
        <v>2125</v>
      </c>
      <c r="E122" s="183">
        <v>4</v>
      </c>
      <c r="F122" s="184"/>
      <c r="G122" s="185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7">
        <v>0</v>
      </c>
      <c r="O122" s="157">
        <f t="shared" si="39"/>
        <v>0</v>
      </c>
      <c r="P122" s="157">
        <v>0</v>
      </c>
      <c r="Q122" s="157">
        <f t="shared" si="40"/>
        <v>0</v>
      </c>
      <c r="R122" s="157"/>
      <c r="S122" s="157" t="s">
        <v>573</v>
      </c>
      <c r="T122" s="157" t="s">
        <v>574</v>
      </c>
      <c r="U122" s="157">
        <v>1</v>
      </c>
      <c r="V122" s="157">
        <f t="shared" si="41"/>
        <v>4</v>
      </c>
      <c r="W122" s="157"/>
      <c r="X122" s="157" t="s">
        <v>196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197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5">
      <c r="A123" s="168" t="s">
        <v>190</v>
      </c>
      <c r="B123" s="169" t="s">
        <v>156</v>
      </c>
      <c r="C123" s="188" t="s">
        <v>157</v>
      </c>
      <c r="D123" s="170"/>
      <c r="E123" s="171"/>
      <c r="F123" s="172"/>
      <c r="G123" s="173">
        <f>SUMIF(AG124:AG125,"&lt;&gt;NOR",G124:G125)</f>
        <v>0</v>
      </c>
      <c r="H123" s="167"/>
      <c r="I123" s="167">
        <f>SUM(I124:I125)</f>
        <v>0</v>
      </c>
      <c r="J123" s="167"/>
      <c r="K123" s="167">
        <f>SUM(K124:K125)</f>
        <v>0</v>
      </c>
      <c r="L123" s="167"/>
      <c r="M123" s="167">
        <f>SUM(M124:M125)</f>
        <v>0</v>
      </c>
      <c r="N123" s="167"/>
      <c r="O123" s="167">
        <f>SUM(O124:O125)</f>
        <v>0</v>
      </c>
      <c r="P123" s="167"/>
      <c r="Q123" s="167">
        <f>SUM(Q124:Q125)</f>
        <v>0</v>
      </c>
      <c r="R123" s="167"/>
      <c r="S123" s="167"/>
      <c r="T123" s="167"/>
      <c r="U123" s="167"/>
      <c r="V123" s="167">
        <f>SUM(V124:V125)</f>
        <v>0.73</v>
      </c>
      <c r="W123" s="167"/>
      <c r="X123" s="167"/>
      <c r="AG123" t="s">
        <v>191</v>
      </c>
    </row>
    <row r="124" spans="1:60" outlineLevel="1" x14ac:dyDescent="0.25">
      <c r="A124" s="180">
        <v>87</v>
      </c>
      <c r="B124" s="181" t="s">
        <v>2126</v>
      </c>
      <c r="C124" s="194" t="s">
        <v>2127</v>
      </c>
      <c r="D124" s="182" t="s">
        <v>239</v>
      </c>
      <c r="E124" s="183">
        <v>2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573</v>
      </c>
      <c r="T124" s="157" t="s">
        <v>574</v>
      </c>
      <c r="U124" s="157">
        <v>0.20166999999999999</v>
      </c>
      <c r="V124" s="157">
        <f>ROUND(E124*U124,2)</f>
        <v>0.4</v>
      </c>
      <c r="W124" s="157"/>
      <c r="X124" s="157" t="s">
        <v>196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0">
        <v>88</v>
      </c>
      <c r="B125" s="181" t="s">
        <v>2128</v>
      </c>
      <c r="C125" s="194" t="s">
        <v>2129</v>
      </c>
      <c r="D125" s="182" t="s">
        <v>239</v>
      </c>
      <c r="E125" s="183">
        <v>3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573</v>
      </c>
      <c r="T125" s="157" t="s">
        <v>574</v>
      </c>
      <c r="U125" s="157">
        <v>0.1115</v>
      </c>
      <c r="V125" s="157">
        <f>ROUND(E125*U125,2)</f>
        <v>0.33</v>
      </c>
      <c r="W125" s="157"/>
      <c r="X125" s="157" t="s">
        <v>196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168" t="s">
        <v>190</v>
      </c>
      <c r="B126" s="169" t="s">
        <v>150</v>
      </c>
      <c r="C126" s="188" t="s">
        <v>151</v>
      </c>
      <c r="D126" s="170"/>
      <c r="E126" s="171"/>
      <c r="F126" s="172"/>
      <c r="G126" s="173">
        <f>SUMIF(AG127:AG131,"&lt;&gt;NOR",G127:G131)</f>
        <v>0</v>
      </c>
      <c r="H126" s="167"/>
      <c r="I126" s="167">
        <f>SUM(I127:I131)</f>
        <v>0</v>
      </c>
      <c r="J126" s="167"/>
      <c r="K126" s="167">
        <f>SUM(K127:K131)</f>
        <v>0</v>
      </c>
      <c r="L126" s="167"/>
      <c r="M126" s="167">
        <f>SUM(M127:M131)</f>
        <v>0</v>
      </c>
      <c r="N126" s="167"/>
      <c r="O126" s="167">
        <f>SUM(O127:O131)</f>
        <v>0</v>
      </c>
      <c r="P126" s="167"/>
      <c r="Q126" s="167">
        <f>SUM(Q127:Q131)</f>
        <v>0</v>
      </c>
      <c r="R126" s="167"/>
      <c r="S126" s="167"/>
      <c r="T126" s="167"/>
      <c r="U126" s="167"/>
      <c r="V126" s="167">
        <f>SUM(V127:V131)</f>
        <v>6.8599999999999994</v>
      </c>
      <c r="W126" s="167"/>
      <c r="X126" s="167"/>
      <c r="AG126" t="s">
        <v>191</v>
      </c>
    </row>
    <row r="127" spans="1:60" outlineLevel="1" x14ac:dyDescent="0.25">
      <c r="A127" s="180">
        <v>89</v>
      </c>
      <c r="B127" s="181" t="s">
        <v>2130</v>
      </c>
      <c r="C127" s="194" t="s">
        <v>2131</v>
      </c>
      <c r="D127" s="182" t="s">
        <v>239</v>
      </c>
      <c r="E127" s="183">
        <v>3</v>
      </c>
      <c r="F127" s="184"/>
      <c r="G127" s="185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7"/>
      <c r="S127" s="157" t="s">
        <v>573</v>
      </c>
      <c r="T127" s="157" t="s">
        <v>574</v>
      </c>
      <c r="U127" s="157">
        <v>0.86882999999999999</v>
      </c>
      <c r="V127" s="157">
        <f>ROUND(E127*U127,2)</f>
        <v>2.61</v>
      </c>
      <c r="W127" s="157"/>
      <c r="X127" s="157" t="s">
        <v>196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197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0">
        <v>90</v>
      </c>
      <c r="B128" s="181" t="s">
        <v>2132</v>
      </c>
      <c r="C128" s="194" t="s">
        <v>2133</v>
      </c>
      <c r="D128" s="182" t="s">
        <v>239</v>
      </c>
      <c r="E128" s="183">
        <v>1</v>
      </c>
      <c r="F128" s="184"/>
      <c r="G128" s="185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573</v>
      </c>
      <c r="T128" s="157" t="s">
        <v>574</v>
      </c>
      <c r="U128" s="157">
        <v>1.25</v>
      </c>
      <c r="V128" s="157">
        <f>ROUND(E128*U128,2)</f>
        <v>1.25</v>
      </c>
      <c r="W128" s="157"/>
      <c r="X128" s="157" t="s">
        <v>196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0">
        <v>91</v>
      </c>
      <c r="B129" s="181" t="s">
        <v>2134</v>
      </c>
      <c r="C129" s="194" t="s">
        <v>2135</v>
      </c>
      <c r="D129" s="182" t="s">
        <v>2125</v>
      </c>
      <c r="E129" s="183">
        <v>3</v>
      </c>
      <c r="F129" s="184"/>
      <c r="G129" s="185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7"/>
      <c r="S129" s="157" t="s">
        <v>573</v>
      </c>
      <c r="T129" s="157" t="s">
        <v>574</v>
      </c>
      <c r="U129" s="157">
        <v>1</v>
      </c>
      <c r="V129" s="157">
        <f>ROUND(E129*U129,2)</f>
        <v>3</v>
      </c>
      <c r="W129" s="157"/>
      <c r="X129" s="157" t="s">
        <v>196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80">
        <v>92</v>
      </c>
      <c r="B130" s="181" t="s">
        <v>2136</v>
      </c>
      <c r="C130" s="194" t="s">
        <v>2137</v>
      </c>
      <c r="D130" s="182" t="s">
        <v>1557</v>
      </c>
      <c r="E130" s="183">
        <v>3</v>
      </c>
      <c r="F130" s="184"/>
      <c r="G130" s="185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7"/>
      <c r="S130" s="157" t="s">
        <v>573</v>
      </c>
      <c r="T130" s="157" t="s">
        <v>574</v>
      </c>
      <c r="U130" s="157">
        <v>0</v>
      </c>
      <c r="V130" s="157">
        <f>ROUND(E130*U130,2)</f>
        <v>0</v>
      </c>
      <c r="W130" s="157"/>
      <c r="X130" s="157" t="s">
        <v>227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80">
        <v>93</v>
      </c>
      <c r="B131" s="181" t="s">
        <v>2138</v>
      </c>
      <c r="C131" s="194" t="s">
        <v>2139</v>
      </c>
      <c r="D131" s="182" t="s">
        <v>1557</v>
      </c>
      <c r="E131" s="183">
        <v>3</v>
      </c>
      <c r="F131" s="184"/>
      <c r="G131" s="185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7"/>
      <c r="S131" s="157" t="s">
        <v>573</v>
      </c>
      <c r="T131" s="157" t="s">
        <v>574</v>
      </c>
      <c r="U131" s="157">
        <v>0</v>
      </c>
      <c r="V131" s="157">
        <f>ROUND(E131*U131,2)</f>
        <v>0</v>
      </c>
      <c r="W131" s="157"/>
      <c r="X131" s="157" t="s">
        <v>227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5">
      <c r="A132" s="168" t="s">
        <v>190</v>
      </c>
      <c r="B132" s="169" t="s">
        <v>158</v>
      </c>
      <c r="C132" s="188" t="s">
        <v>159</v>
      </c>
      <c r="D132" s="170"/>
      <c r="E132" s="171"/>
      <c r="F132" s="172"/>
      <c r="G132" s="173">
        <f>SUMIF(AG133:AG133,"&lt;&gt;NOR",G133:G133)</f>
        <v>0</v>
      </c>
      <c r="H132" s="167"/>
      <c r="I132" s="167">
        <f>SUM(I133:I133)</f>
        <v>0</v>
      </c>
      <c r="J132" s="167"/>
      <c r="K132" s="167">
        <f>SUM(K133:K133)</f>
        <v>0</v>
      </c>
      <c r="L132" s="167"/>
      <c r="M132" s="167">
        <f>SUM(M133:M133)</f>
        <v>0</v>
      </c>
      <c r="N132" s="167"/>
      <c r="O132" s="167">
        <f>SUM(O133:O133)</f>
        <v>0</v>
      </c>
      <c r="P132" s="167"/>
      <c r="Q132" s="167">
        <f>SUM(Q133:Q133)</f>
        <v>0</v>
      </c>
      <c r="R132" s="167"/>
      <c r="S132" s="167"/>
      <c r="T132" s="167"/>
      <c r="U132" s="167"/>
      <c r="V132" s="167">
        <f>SUM(V133:V133)</f>
        <v>0</v>
      </c>
      <c r="W132" s="167"/>
      <c r="X132" s="167"/>
      <c r="AG132" t="s">
        <v>191</v>
      </c>
    </row>
    <row r="133" spans="1:60" outlineLevel="1" x14ac:dyDescent="0.25">
      <c r="A133" s="180">
        <v>94</v>
      </c>
      <c r="B133" s="181" t="s">
        <v>2140</v>
      </c>
      <c r="C133" s="194" t="s">
        <v>2141</v>
      </c>
      <c r="D133" s="182" t="s">
        <v>232</v>
      </c>
      <c r="E133" s="183">
        <v>50</v>
      </c>
      <c r="F133" s="184"/>
      <c r="G133" s="185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7"/>
      <c r="S133" s="157" t="s">
        <v>573</v>
      </c>
      <c r="T133" s="157" t="s">
        <v>574</v>
      </c>
      <c r="U133" s="157">
        <v>0</v>
      </c>
      <c r="V133" s="157">
        <f>ROUND(E133*U133,2)</f>
        <v>0</v>
      </c>
      <c r="W133" s="157"/>
      <c r="X133" s="157" t="s">
        <v>227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8" t="s">
        <v>190</v>
      </c>
      <c r="B134" s="169" t="s">
        <v>152</v>
      </c>
      <c r="C134" s="188" t="s">
        <v>153</v>
      </c>
      <c r="D134" s="170"/>
      <c r="E134" s="171"/>
      <c r="F134" s="172"/>
      <c r="G134" s="173">
        <f>SUMIF(AG135:AG135,"&lt;&gt;NOR",G135:G135)</f>
        <v>0</v>
      </c>
      <c r="H134" s="167"/>
      <c r="I134" s="167">
        <f>SUM(I135:I135)</f>
        <v>0</v>
      </c>
      <c r="J134" s="167"/>
      <c r="K134" s="167">
        <f>SUM(K135:K135)</f>
        <v>0</v>
      </c>
      <c r="L134" s="167"/>
      <c r="M134" s="167">
        <f>SUM(M135:M135)</f>
        <v>0</v>
      </c>
      <c r="N134" s="167"/>
      <c r="O134" s="167">
        <f>SUM(O135:O135)</f>
        <v>0</v>
      </c>
      <c r="P134" s="167"/>
      <c r="Q134" s="167">
        <f>SUM(Q135:Q135)</f>
        <v>0</v>
      </c>
      <c r="R134" s="167"/>
      <c r="S134" s="167"/>
      <c r="T134" s="167"/>
      <c r="U134" s="167"/>
      <c r="V134" s="167">
        <f>SUM(V135:V135)</f>
        <v>0</v>
      </c>
      <c r="W134" s="167"/>
      <c r="X134" s="167"/>
      <c r="AG134" t="s">
        <v>191</v>
      </c>
    </row>
    <row r="135" spans="1:60" ht="30.6" outlineLevel="1" x14ac:dyDescent="0.25">
      <c r="A135" s="180">
        <v>95</v>
      </c>
      <c r="B135" s="181" t="s">
        <v>2142</v>
      </c>
      <c r="C135" s="194" t="s">
        <v>2143</v>
      </c>
      <c r="D135" s="182" t="s">
        <v>1557</v>
      </c>
      <c r="E135" s="183">
        <v>1</v>
      </c>
      <c r="F135" s="184"/>
      <c r="G135" s="18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0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573</v>
      </c>
      <c r="T135" s="157" t="s">
        <v>574</v>
      </c>
      <c r="U135" s="157">
        <v>0</v>
      </c>
      <c r="V135" s="157">
        <f>ROUND(E135*U135,2)</f>
        <v>0</v>
      </c>
      <c r="W135" s="157"/>
      <c r="X135" s="157" t="s">
        <v>227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228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5">
      <c r="A136" s="168" t="s">
        <v>190</v>
      </c>
      <c r="B136" s="169" t="s">
        <v>154</v>
      </c>
      <c r="C136" s="188" t="s">
        <v>155</v>
      </c>
      <c r="D136" s="170"/>
      <c r="E136" s="171"/>
      <c r="F136" s="172"/>
      <c r="G136" s="173">
        <f>SUMIF(AG137:AG144,"&lt;&gt;NOR",G137:G144)</f>
        <v>0</v>
      </c>
      <c r="H136" s="167"/>
      <c r="I136" s="167">
        <f>SUM(I137:I144)</f>
        <v>0</v>
      </c>
      <c r="J136" s="167"/>
      <c r="K136" s="167">
        <f>SUM(K137:K144)</f>
        <v>0</v>
      </c>
      <c r="L136" s="167"/>
      <c r="M136" s="167">
        <f>SUM(M137:M144)</f>
        <v>0</v>
      </c>
      <c r="N136" s="167"/>
      <c r="O136" s="167">
        <f>SUM(O137:O144)</f>
        <v>0.01</v>
      </c>
      <c r="P136" s="167"/>
      <c r="Q136" s="167">
        <f>SUM(Q137:Q144)</f>
        <v>0</v>
      </c>
      <c r="R136" s="167"/>
      <c r="S136" s="167"/>
      <c r="T136" s="167"/>
      <c r="U136" s="167"/>
      <c r="V136" s="167">
        <f>SUM(V137:V144)</f>
        <v>0</v>
      </c>
      <c r="W136" s="167"/>
      <c r="X136" s="167"/>
      <c r="AG136" t="s">
        <v>191</v>
      </c>
    </row>
    <row r="137" spans="1:60" ht="20.399999999999999" outlineLevel="1" x14ac:dyDescent="0.25">
      <c r="A137" s="180">
        <v>96</v>
      </c>
      <c r="B137" s="181" t="s">
        <v>2144</v>
      </c>
      <c r="C137" s="194" t="s">
        <v>2145</v>
      </c>
      <c r="D137" s="182" t="s">
        <v>2146</v>
      </c>
      <c r="E137" s="183">
        <v>5</v>
      </c>
      <c r="F137" s="184"/>
      <c r="G137" s="185">
        <f t="shared" ref="G137:G144" si="42">ROUND(E137*F137,2)</f>
        <v>0</v>
      </c>
      <c r="H137" s="158"/>
      <c r="I137" s="157">
        <f t="shared" ref="I137:I144" si="43">ROUND(E137*H137,2)</f>
        <v>0</v>
      </c>
      <c r="J137" s="158"/>
      <c r="K137" s="157">
        <f t="shared" ref="K137:K144" si="44">ROUND(E137*J137,2)</f>
        <v>0</v>
      </c>
      <c r="L137" s="157">
        <v>21</v>
      </c>
      <c r="M137" s="157">
        <f t="shared" ref="M137:M144" si="45">G137*(1+L137/100)</f>
        <v>0</v>
      </c>
      <c r="N137" s="157">
        <v>0</v>
      </c>
      <c r="O137" s="157">
        <f t="shared" ref="O137:O144" si="46">ROUND(E137*N137,2)</f>
        <v>0</v>
      </c>
      <c r="P137" s="157">
        <v>0</v>
      </c>
      <c r="Q137" s="157">
        <f t="shared" ref="Q137:Q144" si="47">ROUND(E137*P137,2)</f>
        <v>0</v>
      </c>
      <c r="R137" s="157"/>
      <c r="S137" s="157" t="s">
        <v>573</v>
      </c>
      <c r="T137" s="157" t="s">
        <v>574</v>
      </c>
      <c r="U137" s="157">
        <v>0</v>
      </c>
      <c r="V137" s="157">
        <f t="shared" ref="V137:V144" si="48">ROUND(E137*U137,2)</f>
        <v>0</v>
      </c>
      <c r="W137" s="157"/>
      <c r="X137" s="157" t="s">
        <v>227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30.6" outlineLevel="1" x14ac:dyDescent="0.25">
      <c r="A138" s="180">
        <v>97</v>
      </c>
      <c r="B138" s="181" t="s">
        <v>2147</v>
      </c>
      <c r="C138" s="194" t="s">
        <v>2148</v>
      </c>
      <c r="D138" s="182" t="s">
        <v>2146</v>
      </c>
      <c r="E138" s="183">
        <v>1</v>
      </c>
      <c r="F138" s="184"/>
      <c r="G138" s="185">
        <f t="shared" si="42"/>
        <v>0</v>
      </c>
      <c r="H138" s="158"/>
      <c r="I138" s="157">
        <f t="shared" si="43"/>
        <v>0</v>
      </c>
      <c r="J138" s="158"/>
      <c r="K138" s="157">
        <f t="shared" si="44"/>
        <v>0</v>
      </c>
      <c r="L138" s="157">
        <v>21</v>
      </c>
      <c r="M138" s="157">
        <f t="shared" si="45"/>
        <v>0</v>
      </c>
      <c r="N138" s="157">
        <v>0</v>
      </c>
      <c r="O138" s="157">
        <f t="shared" si="46"/>
        <v>0</v>
      </c>
      <c r="P138" s="157">
        <v>0</v>
      </c>
      <c r="Q138" s="157">
        <f t="shared" si="47"/>
        <v>0</v>
      </c>
      <c r="R138" s="157"/>
      <c r="S138" s="157" t="s">
        <v>573</v>
      </c>
      <c r="T138" s="157" t="s">
        <v>574</v>
      </c>
      <c r="U138" s="157">
        <v>0</v>
      </c>
      <c r="V138" s="157">
        <f t="shared" si="48"/>
        <v>0</v>
      </c>
      <c r="W138" s="157"/>
      <c r="X138" s="157" t="s">
        <v>227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228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 x14ac:dyDescent="0.25">
      <c r="A139" s="180">
        <v>98</v>
      </c>
      <c r="B139" s="181" t="s">
        <v>2149</v>
      </c>
      <c r="C139" s="194" t="s">
        <v>2150</v>
      </c>
      <c r="D139" s="182" t="s">
        <v>2146</v>
      </c>
      <c r="E139" s="183">
        <v>2</v>
      </c>
      <c r="F139" s="184"/>
      <c r="G139" s="185">
        <f t="shared" si="42"/>
        <v>0</v>
      </c>
      <c r="H139" s="158"/>
      <c r="I139" s="157">
        <f t="shared" si="43"/>
        <v>0</v>
      </c>
      <c r="J139" s="158"/>
      <c r="K139" s="157">
        <f t="shared" si="44"/>
        <v>0</v>
      </c>
      <c r="L139" s="157">
        <v>21</v>
      </c>
      <c r="M139" s="157">
        <f t="shared" si="45"/>
        <v>0</v>
      </c>
      <c r="N139" s="157">
        <v>0</v>
      </c>
      <c r="O139" s="157">
        <f t="shared" si="46"/>
        <v>0</v>
      </c>
      <c r="P139" s="157">
        <v>0</v>
      </c>
      <c r="Q139" s="157">
        <f t="shared" si="47"/>
        <v>0</v>
      </c>
      <c r="R139" s="157"/>
      <c r="S139" s="157" t="s">
        <v>573</v>
      </c>
      <c r="T139" s="157" t="s">
        <v>574</v>
      </c>
      <c r="U139" s="157">
        <v>0</v>
      </c>
      <c r="V139" s="157">
        <f t="shared" si="48"/>
        <v>0</v>
      </c>
      <c r="W139" s="157"/>
      <c r="X139" s="157" t="s">
        <v>227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228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0.6" outlineLevel="1" x14ac:dyDescent="0.25">
      <c r="A140" s="180">
        <v>99</v>
      </c>
      <c r="B140" s="181" t="s">
        <v>2151</v>
      </c>
      <c r="C140" s="194" t="s">
        <v>2152</v>
      </c>
      <c r="D140" s="182" t="s">
        <v>2146</v>
      </c>
      <c r="E140" s="183">
        <v>4</v>
      </c>
      <c r="F140" s="184"/>
      <c r="G140" s="185">
        <f t="shared" si="42"/>
        <v>0</v>
      </c>
      <c r="H140" s="158"/>
      <c r="I140" s="157">
        <f t="shared" si="43"/>
        <v>0</v>
      </c>
      <c r="J140" s="158"/>
      <c r="K140" s="157">
        <f t="shared" si="44"/>
        <v>0</v>
      </c>
      <c r="L140" s="157">
        <v>21</v>
      </c>
      <c r="M140" s="157">
        <f t="shared" si="45"/>
        <v>0</v>
      </c>
      <c r="N140" s="157">
        <v>0</v>
      </c>
      <c r="O140" s="157">
        <f t="shared" si="46"/>
        <v>0</v>
      </c>
      <c r="P140" s="157">
        <v>0</v>
      </c>
      <c r="Q140" s="157">
        <f t="shared" si="47"/>
        <v>0</v>
      </c>
      <c r="R140" s="157"/>
      <c r="S140" s="157" t="s">
        <v>573</v>
      </c>
      <c r="T140" s="157" t="s">
        <v>574</v>
      </c>
      <c r="U140" s="157">
        <v>0</v>
      </c>
      <c r="V140" s="157">
        <f t="shared" si="48"/>
        <v>0</v>
      </c>
      <c r="W140" s="157"/>
      <c r="X140" s="157" t="s">
        <v>227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228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40.799999999999997" outlineLevel="1" x14ac:dyDescent="0.25">
      <c r="A141" s="180">
        <v>100</v>
      </c>
      <c r="B141" s="181" t="s">
        <v>2153</v>
      </c>
      <c r="C141" s="194" t="s">
        <v>2154</v>
      </c>
      <c r="D141" s="182" t="s">
        <v>2146</v>
      </c>
      <c r="E141" s="183">
        <v>3</v>
      </c>
      <c r="F141" s="184"/>
      <c r="G141" s="185">
        <f t="shared" si="42"/>
        <v>0</v>
      </c>
      <c r="H141" s="158"/>
      <c r="I141" s="157">
        <f t="shared" si="43"/>
        <v>0</v>
      </c>
      <c r="J141" s="158"/>
      <c r="K141" s="157">
        <f t="shared" si="44"/>
        <v>0</v>
      </c>
      <c r="L141" s="157">
        <v>21</v>
      </c>
      <c r="M141" s="157">
        <f t="shared" si="45"/>
        <v>0</v>
      </c>
      <c r="N141" s="157">
        <v>0</v>
      </c>
      <c r="O141" s="157">
        <f t="shared" si="46"/>
        <v>0</v>
      </c>
      <c r="P141" s="157">
        <v>0</v>
      </c>
      <c r="Q141" s="157">
        <f t="shared" si="47"/>
        <v>0</v>
      </c>
      <c r="R141" s="157"/>
      <c r="S141" s="157" t="s">
        <v>573</v>
      </c>
      <c r="T141" s="157" t="s">
        <v>574</v>
      </c>
      <c r="U141" s="157">
        <v>0</v>
      </c>
      <c r="V141" s="157">
        <f t="shared" si="48"/>
        <v>0</v>
      </c>
      <c r="W141" s="157"/>
      <c r="X141" s="157" t="s">
        <v>227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228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0.6" outlineLevel="1" x14ac:dyDescent="0.25">
      <c r="A142" s="180">
        <v>101</v>
      </c>
      <c r="B142" s="181" t="s">
        <v>2155</v>
      </c>
      <c r="C142" s="194" t="s">
        <v>2156</v>
      </c>
      <c r="D142" s="182" t="s">
        <v>2146</v>
      </c>
      <c r="E142" s="183">
        <v>1</v>
      </c>
      <c r="F142" s="184"/>
      <c r="G142" s="185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21</v>
      </c>
      <c r="M142" s="157">
        <f t="shared" si="45"/>
        <v>0</v>
      </c>
      <c r="N142" s="157">
        <v>0</v>
      </c>
      <c r="O142" s="157">
        <f t="shared" si="46"/>
        <v>0</v>
      </c>
      <c r="P142" s="157">
        <v>0</v>
      </c>
      <c r="Q142" s="157">
        <f t="shared" si="47"/>
        <v>0</v>
      </c>
      <c r="R142" s="157"/>
      <c r="S142" s="157" t="s">
        <v>573</v>
      </c>
      <c r="T142" s="157" t="s">
        <v>574</v>
      </c>
      <c r="U142" s="157">
        <v>0</v>
      </c>
      <c r="V142" s="157">
        <f t="shared" si="48"/>
        <v>0</v>
      </c>
      <c r="W142" s="157"/>
      <c r="X142" s="157" t="s">
        <v>227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228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0.399999999999999" outlineLevel="1" x14ac:dyDescent="0.25">
      <c r="A143" s="180">
        <v>102</v>
      </c>
      <c r="B143" s="181" t="s">
        <v>2157</v>
      </c>
      <c r="C143" s="194" t="s">
        <v>2158</v>
      </c>
      <c r="D143" s="182" t="s">
        <v>2146</v>
      </c>
      <c r="E143" s="183">
        <v>1</v>
      </c>
      <c r="F143" s="184"/>
      <c r="G143" s="185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21</v>
      </c>
      <c r="M143" s="157">
        <f t="shared" si="45"/>
        <v>0</v>
      </c>
      <c r="N143" s="157">
        <v>0</v>
      </c>
      <c r="O143" s="157">
        <f t="shared" si="46"/>
        <v>0</v>
      </c>
      <c r="P143" s="157">
        <v>0</v>
      </c>
      <c r="Q143" s="157">
        <f t="shared" si="47"/>
        <v>0</v>
      </c>
      <c r="R143" s="157"/>
      <c r="S143" s="157" t="s">
        <v>573</v>
      </c>
      <c r="T143" s="157" t="s">
        <v>574</v>
      </c>
      <c r="U143" s="157">
        <v>0</v>
      </c>
      <c r="V143" s="157">
        <f t="shared" si="48"/>
        <v>0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0">
        <v>103</v>
      </c>
      <c r="B144" s="181" t="s">
        <v>2159</v>
      </c>
      <c r="C144" s="194" t="s">
        <v>2160</v>
      </c>
      <c r="D144" s="182" t="s">
        <v>232</v>
      </c>
      <c r="E144" s="183">
        <v>250</v>
      </c>
      <c r="F144" s="184"/>
      <c r="G144" s="185">
        <f t="shared" si="42"/>
        <v>0</v>
      </c>
      <c r="H144" s="158"/>
      <c r="I144" s="157">
        <f t="shared" si="43"/>
        <v>0</v>
      </c>
      <c r="J144" s="158"/>
      <c r="K144" s="157">
        <f t="shared" si="44"/>
        <v>0</v>
      </c>
      <c r="L144" s="157">
        <v>21</v>
      </c>
      <c r="M144" s="157">
        <f t="shared" si="45"/>
        <v>0</v>
      </c>
      <c r="N144" s="157">
        <v>4.0000000000000003E-5</v>
      </c>
      <c r="O144" s="157">
        <f t="shared" si="46"/>
        <v>0.01</v>
      </c>
      <c r="P144" s="157">
        <v>0</v>
      </c>
      <c r="Q144" s="157">
        <f t="shared" si="47"/>
        <v>0</v>
      </c>
      <c r="R144" s="157"/>
      <c r="S144" s="157" t="s">
        <v>573</v>
      </c>
      <c r="T144" s="157" t="s">
        <v>574</v>
      </c>
      <c r="U144" s="157">
        <v>0</v>
      </c>
      <c r="V144" s="157">
        <f t="shared" si="48"/>
        <v>0</v>
      </c>
      <c r="W144" s="157"/>
      <c r="X144" s="157" t="s">
        <v>227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228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5">
      <c r="A145" s="168" t="s">
        <v>190</v>
      </c>
      <c r="B145" s="169" t="s">
        <v>152</v>
      </c>
      <c r="C145" s="188" t="s">
        <v>153</v>
      </c>
      <c r="D145" s="170"/>
      <c r="E145" s="171"/>
      <c r="F145" s="172"/>
      <c r="G145" s="173">
        <f>SUMIF(AG146:AG147,"&lt;&gt;NOR",G146:G147)</f>
        <v>0</v>
      </c>
      <c r="H145" s="167"/>
      <c r="I145" s="167">
        <f>SUM(I146:I147)</f>
        <v>0</v>
      </c>
      <c r="J145" s="167"/>
      <c r="K145" s="167">
        <f>SUM(K146:K147)</f>
        <v>0</v>
      </c>
      <c r="L145" s="167"/>
      <c r="M145" s="167">
        <f>SUM(M146:M147)</f>
        <v>0</v>
      </c>
      <c r="N145" s="167"/>
      <c r="O145" s="167">
        <f>SUM(O146:O147)</f>
        <v>0</v>
      </c>
      <c r="P145" s="167"/>
      <c r="Q145" s="167">
        <f>SUM(Q146:Q147)</f>
        <v>0</v>
      </c>
      <c r="R145" s="167"/>
      <c r="S145" s="167"/>
      <c r="T145" s="167"/>
      <c r="U145" s="167"/>
      <c r="V145" s="167">
        <f>SUM(V146:V147)</f>
        <v>0</v>
      </c>
      <c r="W145" s="167"/>
      <c r="X145" s="167"/>
      <c r="AG145" t="s">
        <v>191</v>
      </c>
    </row>
    <row r="146" spans="1:60" outlineLevel="1" x14ac:dyDescent="0.25">
      <c r="A146" s="180">
        <v>104</v>
      </c>
      <c r="B146" s="181" t="s">
        <v>2161</v>
      </c>
      <c r="C146" s="194" t="s">
        <v>2162</v>
      </c>
      <c r="D146" s="182" t="s">
        <v>232</v>
      </c>
      <c r="E146" s="183">
        <v>400</v>
      </c>
      <c r="F146" s="184"/>
      <c r="G146" s="185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573</v>
      </c>
      <c r="T146" s="157" t="s">
        <v>574</v>
      </c>
      <c r="U146" s="157">
        <v>0</v>
      </c>
      <c r="V146" s="157">
        <f>ROUND(E146*U146,2)</f>
        <v>0</v>
      </c>
      <c r="W146" s="157"/>
      <c r="X146" s="157" t="s">
        <v>227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228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80">
        <v>105</v>
      </c>
      <c r="B147" s="181" t="s">
        <v>2163</v>
      </c>
      <c r="C147" s="194" t="s">
        <v>2164</v>
      </c>
      <c r="D147" s="182" t="s">
        <v>239</v>
      </c>
      <c r="E147" s="183">
        <v>22</v>
      </c>
      <c r="F147" s="184"/>
      <c r="G147" s="185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573</v>
      </c>
      <c r="T147" s="157" t="s">
        <v>574</v>
      </c>
      <c r="U147" s="157">
        <v>0</v>
      </c>
      <c r="V147" s="157">
        <f>ROUND(E147*U147,2)</f>
        <v>0</v>
      </c>
      <c r="W147" s="157"/>
      <c r="X147" s="157" t="s">
        <v>227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168" t="s">
        <v>190</v>
      </c>
      <c r="B148" s="169" t="s">
        <v>150</v>
      </c>
      <c r="C148" s="188" t="s">
        <v>151</v>
      </c>
      <c r="D148" s="170"/>
      <c r="E148" s="171"/>
      <c r="F148" s="172"/>
      <c r="G148" s="173">
        <f>SUMIF(AG149:AG149,"&lt;&gt;NOR",G149:G149)</f>
        <v>0</v>
      </c>
      <c r="H148" s="167"/>
      <c r="I148" s="167">
        <f>SUM(I149:I149)</f>
        <v>0</v>
      </c>
      <c r="J148" s="167"/>
      <c r="K148" s="167">
        <f>SUM(K149:K149)</f>
        <v>0</v>
      </c>
      <c r="L148" s="167"/>
      <c r="M148" s="167">
        <f>SUM(M149:M149)</f>
        <v>0</v>
      </c>
      <c r="N148" s="167"/>
      <c r="O148" s="167">
        <f>SUM(O149:O149)</f>
        <v>0</v>
      </c>
      <c r="P148" s="167"/>
      <c r="Q148" s="167">
        <f>SUM(Q149:Q149)</f>
        <v>0</v>
      </c>
      <c r="R148" s="167"/>
      <c r="S148" s="167"/>
      <c r="T148" s="167"/>
      <c r="U148" s="167"/>
      <c r="V148" s="167">
        <f>SUM(V149:V149)</f>
        <v>0</v>
      </c>
      <c r="W148" s="167"/>
      <c r="X148" s="167"/>
      <c r="AG148" t="s">
        <v>191</v>
      </c>
    </row>
    <row r="149" spans="1:60" outlineLevel="1" x14ac:dyDescent="0.25">
      <c r="A149" s="180">
        <v>106</v>
      </c>
      <c r="B149" s="181" t="s">
        <v>2165</v>
      </c>
      <c r="C149" s="194" t="s">
        <v>2166</v>
      </c>
      <c r="D149" s="182" t="s">
        <v>239</v>
      </c>
      <c r="E149" s="183">
        <v>6</v>
      </c>
      <c r="F149" s="184"/>
      <c r="G149" s="185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7"/>
      <c r="S149" s="157" t="s">
        <v>573</v>
      </c>
      <c r="T149" s="157" t="s">
        <v>574</v>
      </c>
      <c r="U149" s="157">
        <v>0</v>
      </c>
      <c r="V149" s="157">
        <f>ROUND(E149*U149,2)</f>
        <v>0</v>
      </c>
      <c r="W149" s="157"/>
      <c r="X149" s="157" t="s">
        <v>227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228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5">
      <c r="A150" s="168" t="s">
        <v>190</v>
      </c>
      <c r="B150" s="169" t="s">
        <v>152</v>
      </c>
      <c r="C150" s="188" t="s">
        <v>153</v>
      </c>
      <c r="D150" s="170"/>
      <c r="E150" s="171"/>
      <c r="F150" s="172"/>
      <c r="G150" s="173">
        <f>SUMIF(AG151:AG152,"&lt;&gt;NOR",G151:G152)</f>
        <v>0</v>
      </c>
      <c r="H150" s="167"/>
      <c r="I150" s="167">
        <f>SUM(I151:I152)</f>
        <v>0</v>
      </c>
      <c r="J150" s="167"/>
      <c r="K150" s="167">
        <f>SUM(K151:K152)</f>
        <v>0</v>
      </c>
      <c r="L150" s="167"/>
      <c r="M150" s="167">
        <f>SUM(M151:M152)</f>
        <v>0</v>
      </c>
      <c r="N150" s="167"/>
      <c r="O150" s="167">
        <f>SUM(O151:O152)</f>
        <v>0</v>
      </c>
      <c r="P150" s="167"/>
      <c r="Q150" s="167">
        <f>SUM(Q151:Q152)</f>
        <v>0</v>
      </c>
      <c r="R150" s="167"/>
      <c r="S150" s="167"/>
      <c r="T150" s="167"/>
      <c r="U150" s="167"/>
      <c r="V150" s="167">
        <f>SUM(V151:V152)</f>
        <v>0</v>
      </c>
      <c r="W150" s="167"/>
      <c r="X150" s="167"/>
      <c r="AG150" t="s">
        <v>191</v>
      </c>
    </row>
    <row r="151" spans="1:60" outlineLevel="1" x14ac:dyDescent="0.25">
      <c r="A151" s="180">
        <v>107</v>
      </c>
      <c r="B151" s="181" t="s">
        <v>2167</v>
      </c>
      <c r="C151" s="194" t="s">
        <v>2168</v>
      </c>
      <c r="D151" s="182" t="s">
        <v>2082</v>
      </c>
      <c r="E151" s="183">
        <v>11</v>
      </c>
      <c r="F151" s="184"/>
      <c r="G151" s="185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7"/>
      <c r="S151" s="157" t="s">
        <v>573</v>
      </c>
      <c r="T151" s="157" t="s">
        <v>574</v>
      </c>
      <c r="U151" s="157">
        <v>0</v>
      </c>
      <c r="V151" s="157">
        <f>ROUND(E151*U151,2)</f>
        <v>0</v>
      </c>
      <c r="W151" s="157"/>
      <c r="X151" s="157" t="s">
        <v>227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228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80">
        <v>108</v>
      </c>
      <c r="B152" s="181" t="s">
        <v>2169</v>
      </c>
      <c r="C152" s="194" t="s">
        <v>2170</v>
      </c>
      <c r="D152" s="182" t="s">
        <v>2171</v>
      </c>
      <c r="E152" s="183">
        <v>11</v>
      </c>
      <c r="F152" s="184"/>
      <c r="G152" s="185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573</v>
      </c>
      <c r="T152" s="157" t="s">
        <v>574</v>
      </c>
      <c r="U152" s="157">
        <v>0</v>
      </c>
      <c r="V152" s="157">
        <f>ROUND(E152*U152,2)</f>
        <v>0</v>
      </c>
      <c r="W152" s="157"/>
      <c r="X152" s="157" t="s">
        <v>227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228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5">
      <c r="A153" s="168" t="s">
        <v>190</v>
      </c>
      <c r="B153" s="169" t="s">
        <v>156</v>
      </c>
      <c r="C153" s="188" t="s">
        <v>157</v>
      </c>
      <c r="D153" s="170"/>
      <c r="E153" s="171"/>
      <c r="F153" s="172"/>
      <c r="G153" s="173">
        <f>SUMIF(AG154:AG154,"&lt;&gt;NOR",G154:G154)</f>
        <v>0</v>
      </c>
      <c r="H153" s="167"/>
      <c r="I153" s="167">
        <f>SUM(I154:I154)</f>
        <v>0</v>
      </c>
      <c r="J153" s="167"/>
      <c r="K153" s="167">
        <f>SUM(K154:K154)</f>
        <v>0</v>
      </c>
      <c r="L153" s="167"/>
      <c r="M153" s="167">
        <f>SUM(M154:M154)</f>
        <v>0</v>
      </c>
      <c r="N153" s="167"/>
      <c r="O153" s="167">
        <f>SUM(O154:O154)</f>
        <v>0</v>
      </c>
      <c r="P153" s="167"/>
      <c r="Q153" s="167">
        <f>SUM(Q154:Q154)</f>
        <v>0</v>
      </c>
      <c r="R153" s="167"/>
      <c r="S153" s="167"/>
      <c r="T153" s="167"/>
      <c r="U153" s="167"/>
      <c r="V153" s="167">
        <f>SUM(V154:V154)</f>
        <v>0</v>
      </c>
      <c r="W153" s="167"/>
      <c r="X153" s="167"/>
      <c r="AG153" t="s">
        <v>191</v>
      </c>
    </row>
    <row r="154" spans="1:60" ht="20.399999999999999" outlineLevel="1" x14ac:dyDescent="0.25">
      <c r="A154" s="180">
        <v>109</v>
      </c>
      <c r="B154" s="181" t="s">
        <v>2172</v>
      </c>
      <c r="C154" s="194" t="s">
        <v>2173</v>
      </c>
      <c r="D154" s="182" t="s">
        <v>2174</v>
      </c>
      <c r="E154" s="183">
        <v>50</v>
      </c>
      <c r="F154" s="184"/>
      <c r="G154" s="185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7">
        <v>0</v>
      </c>
      <c r="O154" s="157">
        <f>ROUND(E154*N154,2)</f>
        <v>0</v>
      </c>
      <c r="P154" s="157">
        <v>0</v>
      </c>
      <c r="Q154" s="157">
        <f>ROUND(E154*P154,2)</f>
        <v>0</v>
      </c>
      <c r="R154" s="157"/>
      <c r="S154" s="157" t="s">
        <v>573</v>
      </c>
      <c r="T154" s="157" t="s">
        <v>574</v>
      </c>
      <c r="U154" s="157">
        <v>0</v>
      </c>
      <c r="V154" s="157">
        <f>ROUND(E154*U154,2)</f>
        <v>0</v>
      </c>
      <c r="W154" s="157"/>
      <c r="X154" s="157" t="s">
        <v>227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228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5">
      <c r="A155" s="168" t="s">
        <v>190</v>
      </c>
      <c r="B155" s="169" t="s">
        <v>158</v>
      </c>
      <c r="C155" s="188" t="s">
        <v>159</v>
      </c>
      <c r="D155" s="170"/>
      <c r="E155" s="171"/>
      <c r="F155" s="172"/>
      <c r="G155" s="173">
        <f>SUMIF(AG156:AG156,"&lt;&gt;NOR",G156:G156)</f>
        <v>0</v>
      </c>
      <c r="H155" s="167"/>
      <c r="I155" s="167">
        <f>SUM(I156:I156)</f>
        <v>0</v>
      </c>
      <c r="J155" s="167"/>
      <c r="K155" s="167">
        <f>SUM(K156:K156)</f>
        <v>0</v>
      </c>
      <c r="L155" s="167"/>
      <c r="M155" s="167">
        <f>SUM(M156:M156)</f>
        <v>0</v>
      </c>
      <c r="N155" s="167"/>
      <c r="O155" s="167">
        <f>SUM(O156:O156)</f>
        <v>0</v>
      </c>
      <c r="P155" s="167"/>
      <c r="Q155" s="167">
        <f>SUM(Q156:Q156)</f>
        <v>0</v>
      </c>
      <c r="R155" s="167"/>
      <c r="S155" s="167"/>
      <c r="T155" s="167"/>
      <c r="U155" s="167"/>
      <c r="V155" s="167">
        <f>SUM(V156:V156)</f>
        <v>0</v>
      </c>
      <c r="W155" s="167"/>
      <c r="X155" s="167"/>
      <c r="AG155" t="s">
        <v>191</v>
      </c>
    </row>
    <row r="156" spans="1:60" ht="20.399999999999999" outlineLevel="1" x14ac:dyDescent="0.25">
      <c r="A156" s="180">
        <v>110</v>
      </c>
      <c r="B156" s="181" t="s">
        <v>2175</v>
      </c>
      <c r="C156" s="194" t="s">
        <v>2176</v>
      </c>
      <c r="D156" s="182" t="s">
        <v>2171</v>
      </c>
      <c r="E156" s="183">
        <v>1</v>
      </c>
      <c r="F156" s="184"/>
      <c r="G156" s="18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573</v>
      </c>
      <c r="T156" s="157" t="s">
        <v>574</v>
      </c>
      <c r="U156" s="157">
        <v>0</v>
      </c>
      <c r="V156" s="157">
        <f>ROUND(E156*U156,2)</f>
        <v>0</v>
      </c>
      <c r="W156" s="157"/>
      <c r="X156" s="157" t="s">
        <v>227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5">
      <c r="A157" s="168" t="s">
        <v>190</v>
      </c>
      <c r="B157" s="169" t="s">
        <v>144</v>
      </c>
      <c r="C157" s="188" t="s">
        <v>145</v>
      </c>
      <c r="D157" s="170"/>
      <c r="E157" s="171"/>
      <c r="F157" s="172"/>
      <c r="G157" s="173">
        <f>SUMIF(AG158:AG160,"&lt;&gt;NOR",G158:G160)</f>
        <v>0</v>
      </c>
      <c r="H157" s="167"/>
      <c r="I157" s="167">
        <f>SUM(I158:I160)</f>
        <v>0</v>
      </c>
      <c r="J157" s="167"/>
      <c r="K157" s="167">
        <f>SUM(K158:K160)</f>
        <v>0</v>
      </c>
      <c r="L157" s="167"/>
      <c r="M157" s="167">
        <f>SUM(M158:M160)</f>
        <v>0</v>
      </c>
      <c r="N157" s="167"/>
      <c r="O157" s="167">
        <f>SUM(O158:O160)</f>
        <v>0.13</v>
      </c>
      <c r="P157" s="167"/>
      <c r="Q157" s="167">
        <f>SUM(Q158:Q160)</f>
        <v>0</v>
      </c>
      <c r="R157" s="167"/>
      <c r="S157" s="167"/>
      <c r="T157" s="167"/>
      <c r="U157" s="167"/>
      <c r="V157" s="167">
        <f>SUM(V158:V160)</f>
        <v>24.830000000000002</v>
      </c>
      <c r="W157" s="167"/>
      <c r="X157" s="167"/>
      <c r="AG157" t="s">
        <v>191</v>
      </c>
    </row>
    <row r="158" spans="1:60" ht="20.399999999999999" outlineLevel="1" x14ac:dyDescent="0.25">
      <c r="A158" s="180">
        <v>111</v>
      </c>
      <c r="B158" s="181" t="s">
        <v>2177</v>
      </c>
      <c r="C158" s="194" t="s">
        <v>2178</v>
      </c>
      <c r="D158" s="182" t="s">
        <v>239</v>
      </c>
      <c r="E158" s="183">
        <v>15</v>
      </c>
      <c r="F158" s="184"/>
      <c r="G158" s="18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5.6499999999999996E-3</v>
      </c>
      <c r="O158" s="157">
        <f>ROUND(E158*N158,2)</f>
        <v>0.08</v>
      </c>
      <c r="P158" s="157">
        <v>0</v>
      </c>
      <c r="Q158" s="157">
        <f>ROUND(E158*P158,2)</f>
        <v>0</v>
      </c>
      <c r="R158" s="157"/>
      <c r="S158" s="157" t="s">
        <v>573</v>
      </c>
      <c r="T158" s="157" t="s">
        <v>574</v>
      </c>
      <c r="U158" s="157">
        <v>0.71599999999999997</v>
      </c>
      <c r="V158" s="157">
        <f>ROUND(E158*U158,2)</f>
        <v>10.74</v>
      </c>
      <c r="W158" s="157"/>
      <c r="X158" s="157" t="s">
        <v>196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197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80">
        <v>112</v>
      </c>
      <c r="B159" s="181" t="s">
        <v>2179</v>
      </c>
      <c r="C159" s="194" t="s">
        <v>2180</v>
      </c>
      <c r="D159" s="182" t="s">
        <v>239</v>
      </c>
      <c r="E159" s="183">
        <v>5</v>
      </c>
      <c r="F159" s="184"/>
      <c r="G159" s="185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7">
        <v>7.79E-3</v>
      </c>
      <c r="O159" s="157">
        <f>ROUND(E159*N159,2)</f>
        <v>0.04</v>
      </c>
      <c r="P159" s="157">
        <v>0</v>
      </c>
      <c r="Q159" s="157">
        <f>ROUND(E159*P159,2)</f>
        <v>0</v>
      </c>
      <c r="R159" s="157"/>
      <c r="S159" s="157" t="s">
        <v>573</v>
      </c>
      <c r="T159" s="157" t="s">
        <v>574</v>
      </c>
      <c r="U159" s="157">
        <v>1.921</v>
      </c>
      <c r="V159" s="157">
        <f>ROUND(E159*U159,2)</f>
        <v>9.61</v>
      </c>
      <c r="W159" s="157"/>
      <c r="X159" s="157" t="s">
        <v>196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80">
        <v>113</v>
      </c>
      <c r="B160" s="181" t="s">
        <v>2181</v>
      </c>
      <c r="C160" s="194" t="s">
        <v>2182</v>
      </c>
      <c r="D160" s="182" t="s">
        <v>239</v>
      </c>
      <c r="E160" s="183">
        <v>1</v>
      </c>
      <c r="F160" s="184"/>
      <c r="G160" s="185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8.7100000000000007E-3</v>
      </c>
      <c r="O160" s="157">
        <f>ROUND(E160*N160,2)</f>
        <v>0.01</v>
      </c>
      <c r="P160" s="157">
        <v>0</v>
      </c>
      <c r="Q160" s="157">
        <f>ROUND(E160*P160,2)</f>
        <v>0</v>
      </c>
      <c r="R160" s="157"/>
      <c r="S160" s="157" t="s">
        <v>573</v>
      </c>
      <c r="T160" s="157" t="s">
        <v>574</v>
      </c>
      <c r="U160" s="157">
        <v>4.4749999999999996</v>
      </c>
      <c r="V160" s="157">
        <f>ROUND(E160*U160,2)</f>
        <v>4.4800000000000004</v>
      </c>
      <c r="W160" s="157"/>
      <c r="X160" s="157" t="s">
        <v>196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197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5">
      <c r="A161" s="168" t="s">
        <v>190</v>
      </c>
      <c r="B161" s="169" t="s">
        <v>146</v>
      </c>
      <c r="C161" s="188" t="s">
        <v>147</v>
      </c>
      <c r="D161" s="170"/>
      <c r="E161" s="171"/>
      <c r="F161" s="172"/>
      <c r="G161" s="173">
        <f>SUMIF(AG162:AG162,"&lt;&gt;NOR",G162:G162)</f>
        <v>0</v>
      </c>
      <c r="H161" s="167"/>
      <c r="I161" s="167">
        <f>SUM(I162:I162)</f>
        <v>0</v>
      </c>
      <c r="J161" s="167"/>
      <c r="K161" s="167">
        <f>SUM(K162:K162)</f>
        <v>0</v>
      </c>
      <c r="L161" s="167"/>
      <c r="M161" s="167">
        <f>SUM(M162:M162)</f>
        <v>0</v>
      </c>
      <c r="N161" s="167"/>
      <c r="O161" s="167">
        <f>SUM(O162:O162)</f>
        <v>0</v>
      </c>
      <c r="P161" s="167"/>
      <c r="Q161" s="167">
        <f>SUM(Q162:Q162)</f>
        <v>0</v>
      </c>
      <c r="R161" s="167"/>
      <c r="S161" s="167"/>
      <c r="T161" s="167"/>
      <c r="U161" s="167"/>
      <c r="V161" s="167">
        <f>SUM(V162:V162)</f>
        <v>12.91</v>
      </c>
      <c r="W161" s="167"/>
      <c r="X161" s="167"/>
      <c r="AG161" t="s">
        <v>191</v>
      </c>
    </row>
    <row r="162" spans="1:60" outlineLevel="1" x14ac:dyDescent="0.25">
      <c r="A162" s="180">
        <v>114</v>
      </c>
      <c r="B162" s="181" t="s">
        <v>2183</v>
      </c>
      <c r="C162" s="194" t="s">
        <v>2184</v>
      </c>
      <c r="D162" s="182" t="s">
        <v>239</v>
      </c>
      <c r="E162" s="183">
        <v>29</v>
      </c>
      <c r="F162" s="184"/>
      <c r="G162" s="185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573</v>
      </c>
      <c r="T162" s="157" t="s">
        <v>574</v>
      </c>
      <c r="U162" s="157">
        <v>0.44500000000000001</v>
      </c>
      <c r="V162" s="157">
        <f>ROUND(E162*U162,2)</f>
        <v>12.91</v>
      </c>
      <c r="W162" s="157"/>
      <c r="X162" s="157" t="s">
        <v>196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5">
      <c r="A163" s="168" t="s">
        <v>190</v>
      </c>
      <c r="B163" s="169" t="s">
        <v>144</v>
      </c>
      <c r="C163" s="188" t="s">
        <v>145</v>
      </c>
      <c r="D163" s="170"/>
      <c r="E163" s="171"/>
      <c r="F163" s="172"/>
      <c r="G163" s="173">
        <f>SUMIF(AG164:AG164,"&lt;&gt;NOR",G164:G164)</f>
        <v>0</v>
      </c>
      <c r="H163" s="167"/>
      <c r="I163" s="167">
        <f>SUM(I164:I164)</f>
        <v>0</v>
      </c>
      <c r="J163" s="167"/>
      <c r="K163" s="167">
        <f>SUM(K164:K164)</f>
        <v>0</v>
      </c>
      <c r="L163" s="167"/>
      <c r="M163" s="167">
        <f>SUM(M164:M164)</f>
        <v>0</v>
      </c>
      <c r="N163" s="167"/>
      <c r="O163" s="167">
        <f>SUM(O164:O164)</f>
        <v>0</v>
      </c>
      <c r="P163" s="167"/>
      <c r="Q163" s="167">
        <f>SUM(Q164:Q164)</f>
        <v>0</v>
      </c>
      <c r="R163" s="167"/>
      <c r="S163" s="167"/>
      <c r="T163" s="167"/>
      <c r="U163" s="167"/>
      <c r="V163" s="167">
        <f>SUM(V164:V164)</f>
        <v>0.59</v>
      </c>
      <c r="W163" s="167"/>
      <c r="X163" s="167"/>
      <c r="AG163" t="s">
        <v>191</v>
      </c>
    </row>
    <row r="164" spans="1:60" ht="20.399999999999999" outlineLevel="1" x14ac:dyDescent="0.25">
      <c r="A164" s="180">
        <v>115</v>
      </c>
      <c r="B164" s="181" t="s">
        <v>2185</v>
      </c>
      <c r="C164" s="194" t="s">
        <v>2186</v>
      </c>
      <c r="D164" s="182" t="s">
        <v>225</v>
      </c>
      <c r="E164" s="183">
        <v>1.2</v>
      </c>
      <c r="F164" s="184"/>
      <c r="G164" s="185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573</v>
      </c>
      <c r="T164" s="157" t="s">
        <v>574</v>
      </c>
      <c r="U164" s="157">
        <v>0.49</v>
      </c>
      <c r="V164" s="157">
        <f>ROUND(E164*U164,2)</f>
        <v>0.59</v>
      </c>
      <c r="W164" s="157"/>
      <c r="X164" s="157" t="s">
        <v>196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1973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x14ac:dyDescent="0.25">
      <c r="A165" s="168" t="s">
        <v>190</v>
      </c>
      <c r="B165" s="169" t="s">
        <v>163</v>
      </c>
      <c r="C165" s="188" t="s">
        <v>30</v>
      </c>
      <c r="D165" s="170"/>
      <c r="E165" s="171"/>
      <c r="F165" s="172"/>
      <c r="G165" s="173">
        <f>SUMIF(AG166:AG168,"&lt;&gt;NOR",G166:G168)</f>
        <v>0</v>
      </c>
      <c r="H165" s="167"/>
      <c r="I165" s="167">
        <f>SUM(I166:I168)</f>
        <v>0</v>
      </c>
      <c r="J165" s="167"/>
      <c r="K165" s="167">
        <f>SUM(K166:K168)</f>
        <v>0</v>
      </c>
      <c r="L165" s="167"/>
      <c r="M165" s="167">
        <f>SUM(M166:M168)</f>
        <v>0</v>
      </c>
      <c r="N165" s="167"/>
      <c r="O165" s="167">
        <f>SUM(O166:O168)</f>
        <v>0</v>
      </c>
      <c r="P165" s="167"/>
      <c r="Q165" s="167">
        <f>SUM(Q166:Q168)</f>
        <v>0</v>
      </c>
      <c r="R165" s="167"/>
      <c r="S165" s="167"/>
      <c r="T165" s="167"/>
      <c r="U165" s="167"/>
      <c r="V165" s="167">
        <f>SUM(V166:V168)</f>
        <v>0</v>
      </c>
      <c r="W165" s="167"/>
      <c r="X165" s="167"/>
      <c r="AG165" t="s">
        <v>191</v>
      </c>
    </row>
    <row r="166" spans="1:60" outlineLevel="1" x14ac:dyDescent="0.25">
      <c r="A166" s="180">
        <v>116</v>
      </c>
      <c r="B166" s="181" t="s">
        <v>2187</v>
      </c>
      <c r="C166" s="194" t="s">
        <v>2188</v>
      </c>
      <c r="D166" s="182" t="s">
        <v>2189</v>
      </c>
      <c r="E166" s="183">
        <v>1</v>
      </c>
      <c r="F166" s="184"/>
      <c r="G166" s="185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7">
        <v>0</v>
      </c>
      <c r="O166" s="157">
        <f>ROUND(E166*N166,2)</f>
        <v>0</v>
      </c>
      <c r="P166" s="157">
        <v>0</v>
      </c>
      <c r="Q166" s="157">
        <f>ROUND(E166*P166,2)</f>
        <v>0</v>
      </c>
      <c r="R166" s="157"/>
      <c r="S166" s="157" t="s">
        <v>573</v>
      </c>
      <c r="T166" s="157" t="s">
        <v>574</v>
      </c>
      <c r="U166" s="157">
        <v>0</v>
      </c>
      <c r="V166" s="157">
        <f>ROUND(E166*U166,2)</f>
        <v>0</v>
      </c>
      <c r="W166" s="157"/>
      <c r="X166" s="157" t="s">
        <v>2190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2191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80">
        <v>117</v>
      </c>
      <c r="B167" s="181" t="s">
        <v>2192</v>
      </c>
      <c r="C167" s="194" t="s">
        <v>2193</v>
      </c>
      <c r="D167" s="182" t="s">
        <v>2146</v>
      </c>
      <c r="E167" s="183">
        <v>1</v>
      </c>
      <c r="F167" s="184"/>
      <c r="G167" s="185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7"/>
      <c r="S167" s="157" t="s">
        <v>573</v>
      </c>
      <c r="T167" s="157" t="s">
        <v>574</v>
      </c>
      <c r="U167" s="157">
        <v>0</v>
      </c>
      <c r="V167" s="157">
        <f>ROUND(E167*U167,2)</f>
        <v>0</v>
      </c>
      <c r="W167" s="157"/>
      <c r="X167" s="157" t="s">
        <v>2190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2191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4">
        <v>118</v>
      </c>
      <c r="B168" s="175" t="s">
        <v>2194</v>
      </c>
      <c r="C168" s="189" t="s">
        <v>2195</v>
      </c>
      <c r="D168" s="176" t="s">
        <v>2146</v>
      </c>
      <c r="E168" s="177">
        <v>1</v>
      </c>
      <c r="F168" s="178"/>
      <c r="G168" s="179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573</v>
      </c>
      <c r="T168" s="157" t="s">
        <v>574</v>
      </c>
      <c r="U168" s="157">
        <v>0</v>
      </c>
      <c r="V168" s="157">
        <f>ROUND(E168*U168,2)</f>
        <v>0</v>
      </c>
      <c r="W168" s="157"/>
      <c r="X168" s="157" t="s">
        <v>2190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2191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5">
      <c r="A169" s="3"/>
      <c r="B169" s="4"/>
      <c r="C169" s="19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177</v>
      </c>
    </row>
    <row r="170" spans="1:60" x14ac:dyDescent="0.25">
      <c r="A170" s="150"/>
      <c r="B170" s="151" t="s">
        <v>31</v>
      </c>
      <c r="C170" s="198"/>
      <c r="D170" s="152"/>
      <c r="E170" s="153"/>
      <c r="F170" s="153"/>
      <c r="G170" s="187">
        <f>G8+G10+G18+G20+G22+G24+G26+G28+G30+G33+G42+G45+G55+G61+G64+G67+G80+G88+G90+G96+G98+G100+G102+G104+G106+G109+G111+G113+G115+G123+G126+G132+G134+G136+G145+G148+G150+G153+G155+G157+G161+G163+G165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1953</v>
      </c>
    </row>
    <row r="171" spans="1:60" x14ac:dyDescent="0.25">
      <c r="A171" s="3"/>
      <c r="B171" s="4"/>
      <c r="C171" s="19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60" x14ac:dyDescent="0.25">
      <c r="A172" s="3"/>
      <c r="B172" s="4"/>
      <c r="C172" s="197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60" x14ac:dyDescent="0.25">
      <c r="A173" s="275" t="s">
        <v>1954</v>
      </c>
      <c r="B173" s="275"/>
      <c r="C173" s="276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 x14ac:dyDescent="0.25">
      <c r="A174" s="256"/>
      <c r="B174" s="257"/>
      <c r="C174" s="258"/>
      <c r="D174" s="257"/>
      <c r="E174" s="257"/>
      <c r="F174" s="257"/>
      <c r="G174" s="259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G174" t="s">
        <v>1955</v>
      </c>
    </row>
    <row r="175" spans="1:60" x14ac:dyDescent="0.25">
      <c r="A175" s="260"/>
      <c r="B175" s="261"/>
      <c r="C175" s="262"/>
      <c r="D175" s="261"/>
      <c r="E175" s="261"/>
      <c r="F175" s="261"/>
      <c r="G175" s="26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 x14ac:dyDescent="0.25">
      <c r="A176" s="260"/>
      <c r="B176" s="261"/>
      <c r="C176" s="262"/>
      <c r="D176" s="261"/>
      <c r="E176" s="261"/>
      <c r="F176" s="261"/>
      <c r="G176" s="26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 x14ac:dyDescent="0.25">
      <c r="A177" s="260"/>
      <c r="B177" s="261"/>
      <c r="C177" s="262"/>
      <c r="D177" s="261"/>
      <c r="E177" s="261"/>
      <c r="F177" s="261"/>
      <c r="G177" s="26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5">
      <c r="A178" s="264"/>
      <c r="B178" s="265"/>
      <c r="C178" s="266"/>
      <c r="D178" s="265"/>
      <c r="E178" s="265"/>
      <c r="F178" s="265"/>
      <c r="G178" s="26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5">
      <c r="A179" s="3"/>
      <c r="B179" s="4"/>
      <c r="C179" s="19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C180" s="199"/>
      <c r="D180" s="10"/>
      <c r="AG180" t="s">
        <v>1956</v>
      </c>
    </row>
    <row r="181" spans="1:33" x14ac:dyDescent="0.25">
      <c r="D181" s="10"/>
    </row>
    <row r="182" spans="1:33" x14ac:dyDescent="0.25">
      <c r="D182" s="10"/>
    </row>
    <row r="183" spans="1:33" x14ac:dyDescent="0.25">
      <c r="D183" s="10"/>
    </row>
    <row r="184" spans="1:33" x14ac:dyDescent="0.25">
      <c r="D184" s="10"/>
    </row>
    <row r="185" spans="1:33" x14ac:dyDescent="0.25">
      <c r="D185" s="10"/>
    </row>
    <row r="186" spans="1:33" x14ac:dyDescent="0.25">
      <c r="D186" s="10"/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/>
  <mergeCells count="6">
    <mergeCell ref="A174:G178"/>
    <mergeCell ref="A1:G1"/>
    <mergeCell ref="C2:G2"/>
    <mergeCell ref="C3:G3"/>
    <mergeCell ref="C4:G4"/>
    <mergeCell ref="A173:C17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8" sqref="F18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 t="s">
        <v>52</v>
      </c>
      <c r="C4" s="272" t="s">
        <v>53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100</v>
      </c>
      <c r="C8" s="188" t="s">
        <v>101</v>
      </c>
      <c r="D8" s="170"/>
      <c r="E8" s="171"/>
      <c r="F8" s="172"/>
      <c r="G8" s="173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7"/>
      <c r="O8" s="167">
        <f>SUM(O9:O28)</f>
        <v>0.05</v>
      </c>
      <c r="P8" s="167"/>
      <c r="Q8" s="167">
        <f>SUM(Q9:Q28)</f>
        <v>0</v>
      </c>
      <c r="R8" s="167"/>
      <c r="S8" s="167"/>
      <c r="T8" s="167"/>
      <c r="U8" s="167"/>
      <c r="V8" s="167">
        <f>SUM(V9:V28)</f>
        <v>0</v>
      </c>
      <c r="W8" s="167"/>
      <c r="X8" s="167"/>
      <c r="AG8" t="s">
        <v>191</v>
      </c>
    </row>
    <row r="9" spans="1:60" ht="20.399999999999999" outlineLevel="1" x14ac:dyDescent="0.25">
      <c r="A9" s="174">
        <v>1</v>
      </c>
      <c r="B9" s="175" t="s">
        <v>2196</v>
      </c>
      <c r="C9" s="189" t="s">
        <v>2197</v>
      </c>
      <c r="D9" s="176" t="s">
        <v>232</v>
      </c>
      <c r="E9" s="177">
        <v>79.400000000000006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2198</v>
      </c>
      <c r="T9" s="157" t="s">
        <v>2199</v>
      </c>
      <c r="U9" s="157">
        <v>0</v>
      </c>
      <c r="V9" s="157">
        <f>ROUND(E9*U9,2)</f>
        <v>0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1759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90" t="s">
        <v>2200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90" t="s">
        <v>2201</v>
      </c>
      <c r="D11" s="159"/>
      <c r="E11" s="160">
        <v>79.400000000000006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74">
        <v>2</v>
      </c>
      <c r="B12" s="175" t="s">
        <v>2202</v>
      </c>
      <c r="C12" s="189" t="s">
        <v>2203</v>
      </c>
      <c r="D12" s="176" t="s">
        <v>232</v>
      </c>
      <c r="E12" s="177">
        <v>79.400000000000006</v>
      </c>
      <c r="F12" s="178"/>
      <c r="G12" s="179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7">
        <v>6.9999999999999994E-5</v>
      </c>
      <c r="O12" s="157">
        <f>ROUND(E12*N12,2)</f>
        <v>0.01</v>
      </c>
      <c r="P12" s="157">
        <v>0</v>
      </c>
      <c r="Q12" s="157">
        <f>ROUND(E12*P12,2)</f>
        <v>0</v>
      </c>
      <c r="R12" s="157"/>
      <c r="S12" s="157" t="s">
        <v>573</v>
      </c>
      <c r="T12" s="157" t="s">
        <v>574</v>
      </c>
      <c r="U12" s="157">
        <v>0</v>
      </c>
      <c r="V12" s="157">
        <f>ROUND(E12*U12,2)</f>
        <v>0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90" t="s">
        <v>2200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199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90" t="s">
        <v>2201</v>
      </c>
      <c r="D14" s="159"/>
      <c r="E14" s="160">
        <v>79.400000000000006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4">
        <v>3</v>
      </c>
      <c r="B15" s="175" t="s">
        <v>2205</v>
      </c>
      <c r="C15" s="189" t="s">
        <v>2206</v>
      </c>
      <c r="D15" s="176" t="s">
        <v>232</v>
      </c>
      <c r="E15" s="177">
        <v>113.2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1.9000000000000001E-4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2198</v>
      </c>
      <c r="T15" s="157" t="s">
        <v>2199</v>
      </c>
      <c r="U15" s="157">
        <v>0</v>
      </c>
      <c r="V15" s="157">
        <f>ROUND(E15*U15,2)</f>
        <v>0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1759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90" t="s">
        <v>2207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90" t="s">
        <v>2208</v>
      </c>
      <c r="D17" s="159"/>
      <c r="E17" s="160">
        <v>113.2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4">
        <v>4</v>
      </c>
      <c r="B18" s="175" t="s">
        <v>2209</v>
      </c>
      <c r="C18" s="189" t="s">
        <v>2210</v>
      </c>
      <c r="D18" s="176" t="s">
        <v>232</v>
      </c>
      <c r="E18" s="177">
        <v>63.2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2.3000000000000001E-4</v>
      </c>
      <c r="O18" s="157">
        <f>ROUND(E18*N18,2)</f>
        <v>0.01</v>
      </c>
      <c r="P18" s="157">
        <v>0</v>
      </c>
      <c r="Q18" s="157">
        <f>ROUND(E18*P18,2)</f>
        <v>0</v>
      </c>
      <c r="R18" s="157"/>
      <c r="S18" s="157" t="s">
        <v>2198</v>
      </c>
      <c r="T18" s="157" t="s">
        <v>2199</v>
      </c>
      <c r="U18" s="157">
        <v>0</v>
      </c>
      <c r="V18" s="157">
        <f>ROUND(E18*U18,2)</f>
        <v>0</v>
      </c>
      <c r="W18" s="157"/>
      <c r="X18" s="157" t="s">
        <v>227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90" t="s">
        <v>2211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90" t="s">
        <v>2212</v>
      </c>
      <c r="D20" s="159"/>
      <c r="E20" s="160">
        <v>63.2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74">
        <v>5</v>
      </c>
      <c r="B21" s="175" t="s">
        <v>2213</v>
      </c>
      <c r="C21" s="189" t="s">
        <v>2214</v>
      </c>
      <c r="D21" s="176" t="s">
        <v>232</v>
      </c>
      <c r="E21" s="177">
        <v>16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2.5000000000000001E-4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2198</v>
      </c>
      <c r="T21" s="157" t="s">
        <v>2199</v>
      </c>
      <c r="U21" s="157">
        <v>0</v>
      </c>
      <c r="V21" s="157">
        <f>ROUND(E21*U21,2)</f>
        <v>0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90" t="s">
        <v>2215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90" t="s">
        <v>2216</v>
      </c>
      <c r="D23" s="159"/>
      <c r="E23" s="160">
        <v>16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399999999999999" outlineLevel="1" x14ac:dyDescent="0.25">
      <c r="A24" s="174">
        <v>6</v>
      </c>
      <c r="B24" s="175" t="s">
        <v>2217</v>
      </c>
      <c r="C24" s="189" t="s">
        <v>2218</v>
      </c>
      <c r="D24" s="176" t="s">
        <v>232</v>
      </c>
      <c r="E24" s="177">
        <v>34</v>
      </c>
      <c r="F24" s="178"/>
      <c r="G24" s="179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2.7E-4</v>
      </c>
      <c r="O24" s="157">
        <f>ROUND(E24*N24,2)</f>
        <v>0.01</v>
      </c>
      <c r="P24" s="157">
        <v>0</v>
      </c>
      <c r="Q24" s="157">
        <f>ROUND(E24*P24,2)</f>
        <v>0</v>
      </c>
      <c r="R24" s="157"/>
      <c r="S24" s="157" t="s">
        <v>2198</v>
      </c>
      <c r="T24" s="157" t="s">
        <v>2199</v>
      </c>
      <c r="U24" s="157">
        <v>0</v>
      </c>
      <c r="V24" s="157">
        <f>ROUND(E24*U24,2)</f>
        <v>0</v>
      </c>
      <c r="W24" s="157"/>
      <c r="X24" s="157" t="s">
        <v>227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2204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190" t="s">
        <v>2219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199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90" t="s">
        <v>2220</v>
      </c>
      <c r="D26" s="159"/>
      <c r="E26" s="160">
        <v>34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199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80">
        <v>7</v>
      </c>
      <c r="B27" s="181" t="s">
        <v>2221</v>
      </c>
      <c r="C27" s="194" t="s">
        <v>2222</v>
      </c>
      <c r="D27" s="182" t="s">
        <v>225</v>
      </c>
      <c r="E27" s="183">
        <v>5.5E-2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2198</v>
      </c>
      <c r="T27" s="157" t="s">
        <v>2199</v>
      </c>
      <c r="U27" s="157">
        <v>0</v>
      </c>
      <c r="V27" s="157">
        <f>ROUND(E27*U27,2)</f>
        <v>0</v>
      </c>
      <c r="W27" s="157"/>
      <c r="X27" s="157" t="s">
        <v>196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1759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80">
        <v>8</v>
      </c>
      <c r="B28" s="181" t="s">
        <v>2223</v>
      </c>
      <c r="C28" s="194" t="s">
        <v>2224</v>
      </c>
      <c r="D28" s="182" t="s">
        <v>225</v>
      </c>
      <c r="E28" s="183">
        <v>5.5E-2</v>
      </c>
      <c r="F28" s="184"/>
      <c r="G28" s="18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2198</v>
      </c>
      <c r="T28" s="157" t="s">
        <v>2199</v>
      </c>
      <c r="U28" s="157">
        <v>0</v>
      </c>
      <c r="V28" s="157">
        <f>ROUND(E28*U28,2)</f>
        <v>0</v>
      </c>
      <c r="W28" s="157"/>
      <c r="X28" s="157" t="s">
        <v>196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1759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5">
      <c r="A29" s="168" t="s">
        <v>190</v>
      </c>
      <c r="B29" s="169" t="s">
        <v>108</v>
      </c>
      <c r="C29" s="188" t="s">
        <v>109</v>
      </c>
      <c r="D29" s="170"/>
      <c r="E29" s="171"/>
      <c r="F29" s="172"/>
      <c r="G29" s="173">
        <f>SUMIF(AG30:AG38,"&lt;&gt;NOR",G30:G38)</f>
        <v>0</v>
      </c>
      <c r="H29" s="167"/>
      <c r="I29" s="167">
        <f>SUM(I30:I38)</f>
        <v>0</v>
      </c>
      <c r="J29" s="167"/>
      <c r="K29" s="167">
        <f>SUM(K30:K38)</f>
        <v>0</v>
      </c>
      <c r="L29" s="167"/>
      <c r="M29" s="167">
        <f>SUM(M30:M38)</f>
        <v>0</v>
      </c>
      <c r="N29" s="167"/>
      <c r="O29" s="167">
        <f>SUM(O30:O38)</f>
        <v>0.1</v>
      </c>
      <c r="P29" s="167"/>
      <c r="Q29" s="167">
        <f>SUM(Q30:Q38)</f>
        <v>0</v>
      </c>
      <c r="R29" s="167"/>
      <c r="S29" s="167"/>
      <c r="T29" s="167"/>
      <c r="U29" s="167"/>
      <c r="V29" s="167">
        <f>SUM(V30:V38)</f>
        <v>0</v>
      </c>
      <c r="W29" s="167"/>
      <c r="X29" s="167"/>
      <c r="AG29" t="s">
        <v>191</v>
      </c>
    </row>
    <row r="30" spans="1:60" outlineLevel="1" x14ac:dyDescent="0.25">
      <c r="A30" s="174">
        <v>9</v>
      </c>
      <c r="B30" s="175" t="s">
        <v>2225</v>
      </c>
      <c r="C30" s="189" t="s">
        <v>2226</v>
      </c>
      <c r="D30" s="176" t="s">
        <v>232</v>
      </c>
      <c r="E30" s="177">
        <v>142.6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4.6999999999999999E-4</v>
      </c>
      <c r="O30" s="157">
        <f>ROUND(E30*N30,2)</f>
        <v>7.0000000000000007E-2</v>
      </c>
      <c r="P30" s="157">
        <v>0</v>
      </c>
      <c r="Q30" s="157">
        <f>ROUND(E30*P30,2)</f>
        <v>0</v>
      </c>
      <c r="R30" s="157"/>
      <c r="S30" s="157" t="s">
        <v>2198</v>
      </c>
      <c r="T30" s="157" t="s">
        <v>2199</v>
      </c>
      <c r="U30" s="157">
        <v>0</v>
      </c>
      <c r="V30" s="157">
        <f>ROUND(E30*U30,2)</f>
        <v>0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1759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90" t="s">
        <v>2227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90" t="s">
        <v>2228</v>
      </c>
      <c r="D32" s="159"/>
      <c r="E32" s="160">
        <v>142.6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4">
        <v>10</v>
      </c>
      <c r="B33" s="175" t="s">
        <v>2229</v>
      </c>
      <c r="C33" s="189" t="s">
        <v>2230</v>
      </c>
      <c r="D33" s="176" t="s">
        <v>232</v>
      </c>
      <c r="E33" s="177">
        <v>16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7.2000000000000005E-4</v>
      </c>
      <c r="O33" s="157">
        <f>ROUND(E33*N33,2)</f>
        <v>0.01</v>
      </c>
      <c r="P33" s="157">
        <v>0</v>
      </c>
      <c r="Q33" s="157">
        <f>ROUND(E33*P33,2)</f>
        <v>0</v>
      </c>
      <c r="R33" s="157"/>
      <c r="S33" s="157" t="s">
        <v>2198</v>
      </c>
      <c r="T33" s="157" t="s">
        <v>2199</v>
      </c>
      <c r="U33" s="157">
        <v>0</v>
      </c>
      <c r="V33" s="157">
        <f>ROUND(E33*U33,2)</f>
        <v>0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90" t="s">
        <v>2215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90" t="s">
        <v>2216</v>
      </c>
      <c r="D35" s="159"/>
      <c r="E35" s="160">
        <v>16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199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4">
        <v>11</v>
      </c>
      <c r="B36" s="175" t="s">
        <v>2231</v>
      </c>
      <c r="C36" s="189" t="s">
        <v>2232</v>
      </c>
      <c r="D36" s="176" t="s">
        <v>232</v>
      </c>
      <c r="E36" s="177">
        <v>34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7.1000000000000002E-4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2198</v>
      </c>
      <c r="T36" s="157" t="s">
        <v>2199</v>
      </c>
      <c r="U36" s="157">
        <v>0</v>
      </c>
      <c r="V36" s="157">
        <f>ROUND(E36*U36,2)</f>
        <v>0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1759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90" t="s">
        <v>2219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90" t="s">
        <v>2220</v>
      </c>
      <c r="D38" s="159"/>
      <c r="E38" s="160">
        <v>34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8" t="s">
        <v>190</v>
      </c>
      <c r="B39" s="169" t="s">
        <v>110</v>
      </c>
      <c r="C39" s="188" t="s">
        <v>111</v>
      </c>
      <c r="D39" s="170"/>
      <c r="E39" s="171"/>
      <c r="F39" s="172"/>
      <c r="G39" s="173">
        <f>SUMIF(AG40:AG41,"&lt;&gt;NOR",G40:G41)</f>
        <v>0</v>
      </c>
      <c r="H39" s="167"/>
      <c r="I39" s="167">
        <f>SUM(I40:I41)</f>
        <v>0</v>
      </c>
      <c r="J39" s="167"/>
      <c r="K39" s="167">
        <f>SUM(K40:K41)</f>
        <v>0</v>
      </c>
      <c r="L39" s="167"/>
      <c r="M39" s="167">
        <f>SUM(M40:M41)</f>
        <v>0</v>
      </c>
      <c r="N39" s="167"/>
      <c r="O39" s="167">
        <f>SUM(O40:O41)</f>
        <v>0.01</v>
      </c>
      <c r="P39" s="167"/>
      <c r="Q39" s="167">
        <f>SUM(Q40:Q41)</f>
        <v>0</v>
      </c>
      <c r="R39" s="167"/>
      <c r="S39" s="167"/>
      <c r="T39" s="167"/>
      <c r="U39" s="167"/>
      <c r="V39" s="167">
        <f>SUM(V40:V41)</f>
        <v>0</v>
      </c>
      <c r="W39" s="167"/>
      <c r="X39" s="167"/>
      <c r="AG39" t="s">
        <v>191</v>
      </c>
    </row>
    <row r="40" spans="1:60" ht="20.399999999999999" outlineLevel="1" x14ac:dyDescent="0.25">
      <c r="A40" s="180">
        <v>12</v>
      </c>
      <c r="B40" s="181" t="s">
        <v>2233</v>
      </c>
      <c r="C40" s="194" t="s">
        <v>2234</v>
      </c>
      <c r="D40" s="182" t="s">
        <v>239</v>
      </c>
      <c r="E40" s="183">
        <v>8</v>
      </c>
      <c r="F40" s="184"/>
      <c r="G40" s="18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1.3999999999999999E-4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2198</v>
      </c>
      <c r="T40" s="157" t="s">
        <v>2199</v>
      </c>
      <c r="U40" s="157">
        <v>0</v>
      </c>
      <c r="V40" s="157">
        <f>ROUND(E40*U40,2)</f>
        <v>0</v>
      </c>
      <c r="W40" s="157"/>
      <c r="X40" s="157" t="s">
        <v>196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80">
        <v>13</v>
      </c>
      <c r="B41" s="181" t="s">
        <v>2235</v>
      </c>
      <c r="C41" s="194" t="s">
        <v>2236</v>
      </c>
      <c r="D41" s="182" t="s">
        <v>239</v>
      </c>
      <c r="E41" s="183">
        <v>8</v>
      </c>
      <c r="F41" s="184"/>
      <c r="G41" s="185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7">
        <v>6.9999999999999999E-4</v>
      </c>
      <c r="O41" s="157">
        <f>ROUND(E41*N41,2)</f>
        <v>0.01</v>
      </c>
      <c r="P41" s="157">
        <v>0</v>
      </c>
      <c r="Q41" s="157">
        <f>ROUND(E41*P41,2)</f>
        <v>0</v>
      </c>
      <c r="R41" s="157"/>
      <c r="S41" s="157" t="s">
        <v>2198</v>
      </c>
      <c r="T41" s="157" t="s">
        <v>2199</v>
      </c>
      <c r="U41" s="157">
        <v>0</v>
      </c>
      <c r="V41" s="157">
        <f>ROUND(E41*U41,2)</f>
        <v>0</v>
      </c>
      <c r="W41" s="157"/>
      <c r="X41" s="157" t="s">
        <v>196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68" t="s">
        <v>190</v>
      </c>
      <c r="B42" s="169" t="s">
        <v>112</v>
      </c>
      <c r="C42" s="188" t="s">
        <v>113</v>
      </c>
      <c r="D42" s="170"/>
      <c r="E42" s="171"/>
      <c r="F42" s="172"/>
      <c r="G42" s="173">
        <f>SUMIF(AG43:AG54,"&lt;&gt;NOR",G43:G54)</f>
        <v>0</v>
      </c>
      <c r="H42" s="167"/>
      <c r="I42" s="167">
        <f>SUM(I43:I54)</f>
        <v>0</v>
      </c>
      <c r="J42" s="167"/>
      <c r="K42" s="167">
        <f>SUM(K43:K54)</f>
        <v>0</v>
      </c>
      <c r="L42" s="167"/>
      <c r="M42" s="167">
        <f>SUM(M43:M54)</f>
        <v>0</v>
      </c>
      <c r="N42" s="167"/>
      <c r="O42" s="167">
        <f>SUM(O43:O54)</f>
        <v>0.34</v>
      </c>
      <c r="P42" s="167"/>
      <c r="Q42" s="167">
        <f>SUM(Q43:Q54)</f>
        <v>0</v>
      </c>
      <c r="R42" s="167"/>
      <c r="S42" s="167"/>
      <c r="T42" s="167"/>
      <c r="U42" s="167"/>
      <c r="V42" s="167">
        <f>SUM(V43:V54)</f>
        <v>0</v>
      </c>
      <c r="W42" s="167"/>
      <c r="X42" s="167"/>
      <c r="AG42" t="s">
        <v>191</v>
      </c>
    </row>
    <row r="43" spans="1:60" ht="20.399999999999999" outlineLevel="1" x14ac:dyDescent="0.25">
      <c r="A43" s="174">
        <v>14</v>
      </c>
      <c r="B43" s="175" t="s">
        <v>2237</v>
      </c>
      <c r="C43" s="189" t="s">
        <v>2238</v>
      </c>
      <c r="D43" s="176" t="s">
        <v>239</v>
      </c>
      <c r="E43" s="177">
        <v>8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2198</v>
      </c>
      <c r="T43" s="157" t="s">
        <v>2199</v>
      </c>
      <c r="U43" s="157">
        <v>0</v>
      </c>
      <c r="V43" s="157">
        <f>ROUND(E43*U43,2)</f>
        <v>0</v>
      </c>
      <c r="W43" s="157"/>
      <c r="X43" s="157" t="s">
        <v>196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1759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90" t="s">
        <v>2239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199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90" t="s">
        <v>80</v>
      </c>
      <c r="D45" s="159"/>
      <c r="E45" s="160">
        <v>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199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80">
        <v>15</v>
      </c>
      <c r="B46" s="181" t="s">
        <v>2240</v>
      </c>
      <c r="C46" s="194" t="s">
        <v>2241</v>
      </c>
      <c r="D46" s="182" t="s">
        <v>239</v>
      </c>
      <c r="E46" s="183">
        <v>1</v>
      </c>
      <c r="F46" s="184"/>
      <c r="G46" s="185">
        <f t="shared" ref="G46:G54" si="0">ROUND(E46*F46,2)</f>
        <v>0</v>
      </c>
      <c r="H46" s="158"/>
      <c r="I46" s="157">
        <f t="shared" ref="I46:I54" si="1">ROUND(E46*H46,2)</f>
        <v>0</v>
      </c>
      <c r="J46" s="158"/>
      <c r="K46" s="157">
        <f t="shared" ref="K46:K54" si="2">ROUND(E46*J46,2)</f>
        <v>0</v>
      </c>
      <c r="L46" s="157">
        <v>21</v>
      </c>
      <c r="M46" s="157">
        <f t="shared" ref="M46:M54" si="3">G46*(1+L46/100)</f>
        <v>0</v>
      </c>
      <c r="N46" s="157">
        <v>1.34E-2</v>
      </c>
      <c r="O46" s="157">
        <f t="shared" ref="O46:O54" si="4">ROUND(E46*N46,2)</f>
        <v>0.01</v>
      </c>
      <c r="P46" s="157">
        <v>0</v>
      </c>
      <c r="Q46" s="157">
        <f t="shared" ref="Q46:Q54" si="5">ROUND(E46*P46,2)</f>
        <v>0</v>
      </c>
      <c r="R46" s="157"/>
      <c r="S46" s="157" t="s">
        <v>2198</v>
      </c>
      <c r="T46" s="157" t="s">
        <v>2199</v>
      </c>
      <c r="U46" s="157">
        <v>0</v>
      </c>
      <c r="V46" s="157">
        <f t="shared" ref="V46:V54" si="6">ROUND(E46*U46,2)</f>
        <v>0</v>
      </c>
      <c r="W46" s="157"/>
      <c r="X46" s="157" t="s">
        <v>196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80">
        <v>16</v>
      </c>
      <c r="B47" s="181" t="s">
        <v>2242</v>
      </c>
      <c r="C47" s="194" t="s">
        <v>2243</v>
      </c>
      <c r="D47" s="182" t="s">
        <v>239</v>
      </c>
      <c r="E47" s="183">
        <v>1</v>
      </c>
      <c r="F47" s="184"/>
      <c r="G47" s="185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21</v>
      </c>
      <c r="M47" s="157">
        <f t="shared" si="3"/>
        <v>0</v>
      </c>
      <c r="N47" s="157">
        <v>2.5159999999999998E-2</v>
      </c>
      <c r="O47" s="157">
        <f t="shared" si="4"/>
        <v>0.03</v>
      </c>
      <c r="P47" s="157">
        <v>0</v>
      </c>
      <c r="Q47" s="157">
        <f t="shared" si="5"/>
        <v>0</v>
      </c>
      <c r="R47" s="157"/>
      <c r="S47" s="157" t="s">
        <v>2198</v>
      </c>
      <c r="T47" s="157" t="s">
        <v>2199</v>
      </c>
      <c r="U47" s="157">
        <v>0</v>
      </c>
      <c r="V47" s="157">
        <f t="shared" si="6"/>
        <v>0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1759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80">
        <v>17</v>
      </c>
      <c r="B48" s="181" t="s">
        <v>2244</v>
      </c>
      <c r="C48" s="194" t="s">
        <v>2245</v>
      </c>
      <c r="D48" s="182" t="s">
        <v>239</v>
      </c>
      <c r="E48" s="183">
        <v>1</v>
      </c>
      <c r="F48" s="184"/>
      <c r="G48" s="185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21</v>
      </c>
      <c r="M48" s="157">
        <f t="shared" si="3"/>
        <v>0</v>
      </c>
      <c r="N48" s="157">
        <v>2.1760000000000002E-2</v>
      </c>
      <c r="O48" s="157">
        <f t="shared" si="4"/>
        <v>0.02</v>
      </c>
      <c r="P48" s="157">
        <v>0</v>
      </c>
      <c r="Q48" s="157">
        <f t="shared" si="5"/>
        <v>0</v>
      </c>
      <c r="R48" s="157"/>
      <c r="S48" s="157" t="s">
        <v>2198</v>
      </c>
      <c r="T48" s="157" t="s">
        <v>2199</v>
      </c>
      <c r="U48" s="157">
        <v>0</v>
      </c>
      <c r="V48" s="157">
        <f t="shared" si="6"/>
        <v>0</v>
      </c>
      <c r="W48" s="157"/>
      <c r="X48" s="157" t="s">
        <v>196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1759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80">
        <v>18</v>
      </c>
      <c r="B49" s="181" t="s">
        <v>2246</v>
      </c>
      <c r="C49" s="194" t="s">
        <v>2247</v>
      </c>
      <c r="D49" s="182" t="s">
        <v>239</v>
      </c>
      <c r="E49" s="183">
        <v>1</v>
      </c>
      <c r="F49" s="184"/>
      <c r="G49" s="185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21</v>
      </c>
      <c r="M49" s="157">
        <f t="shared" si="3"/>
        <v>0</v>
      </c>
      <c r="N49" s="157">
        <v>3.7199999999999997E-2</v>
      </c>
      <c r="O49" s="157">
        <f t="shared" si="4"/>
        <v>0.04</v>
      </c>
      <c r="P49" s="157">
        <v>0</v>
      </c>
      <c r="Q49" s="157">
        <f t="shared" si="5"/>
        <v>0</v>
      </c>
      <c r="R49" s="157"/>
      <c r="S49" s="157" t="s">
        <v>2198</v>
      </c>
      <c r="T49" s="157" t="s">
        <v>2199</v>
      </c>
      <c r="U49" s="157">
        <v>0</v>
      </c>
      <c r="V49" s="157">
        <f t="shared" si="6"/>
        <v>0</v>
      </c>
      <c r="W49" s="157"/>
      <c r="X49" s="157" t="s">
        <v>196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1759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80">
        <v>19</v>
      </c>
      <c r="B50" s="181" t="s">
        <v>2248</v>
      </c>
      <c r="C50" s="194" t="s">
        <v>2249</v>
      </c>
      <c r="D50" s="182" t="s">
        <v>239</v>
      </c>
      <c r="E50" s="183">
        <v>1</v>
      </c>
      <c r="F50" s="184"/>
      <c r="G50" s="185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21</v>
      </c>
      <c r="M50" s="157">
        <f t="shared" si="3"/>
        <v>0</v>
      </c>
      <c r="N50" s="157">
        <v>6.8500000000000005E-2</v>
      </c>
      <c r="O50" s="157">
        <f t="shared" si="4"/>
        <v>7.0000000000000007E-2</v>
      </c>
      <c r="P50" s="157">
        <v>0</v>
      </c>
      <c r="Q50" s="157">
        <f t="shared" si="5"/>
        <v>0</v>
      </c>
      <c r="R50" s="157"/>
      <c r="S50" s="157" t="s">
        <v>2198</v>
      </c>
      <c r="T50" s="157" t="s">
        <v>2199</v>
      </c>
      <c r="U50" s="157">
        <v>0</v>
      </c>
      <c r="V50" s="157">
        <f t="shared" si="6"/>
        <v>0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1759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.399999999999999" outlineLevel="1" x14ac:dyDescent="0.25">
      <c r="A51" s="180">
        <v>20</v>
      </c>
      <c r="B51" s="181" t="s">
        <v>2250</v>
      </c>
      <c r="C51" s="194" t="s">
        <v>2251</v>
      </c>
      <c r="D51" s="182" t="s">
        <v>239</v>
      </c>
      <c r="E51" s="183">
        <v>2</v>
      </c>
      <c r="F51" s="184"/>
      <c r="G51" s="185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21</v>
      </c>
      <c r="M51" s="157">
        <f t="shared" si="3"/>
        <v>0</v>
      </c>
      <c r="N51" s="157">
        <v>5.2420000000000001E-2</v>
      </c>
      <c r="O51" s="157">
        <f t="shared" si="4"/>
        <v>0.1</v>
      </c>
      <c r="P51" s="157">
        <v>0</v>
      </c>
      <c r="Q51" s="157">
        <f t="shared" si="5"/>
        <v>0</v>
      </c>
      <c r="R51" s="157"/>
      <c r="S51" s="157" t="s">
        <v>2198</v>
      </c>
      <c r="T51" s="157" t="s">
        <v>2199</v>
      </c>
      <c r="U51" s="157">
        <v>0</v>
      </c>
      <c r="V51" s="157">
        <f t="shared" si="6"/>
        <v>0</v>
      </c>
      <c r="W51" s="157"/>
      <c r="X51" s="157" t="s">
        <v>196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1759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.6" outlineLevel="1" x14ac:dyDescent="0.25">
      <c r="A52" s="180">
        <v>21</v>
      </c>
      <c r="B52" s="181" t="s">
        <v>2252</v>
      </c>
      <c r="C52" s="194" t="s">
        <v>2253</v>
      </c>
      <c r="D52" s="182" t="s">
        <v>239</v>
      </c>
      <c r="E52" s="183">
        <v>1</v>
      </c>
      <c r="F52" s="184"/>
      <c r="G52" s="185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21</v>
      </c>
      <c r="M52" s="157">
        <f t="shared" si="3"/>
        <v>0</v>
      </c>
      <c r="N52" s="157">
        <v>6.9159999999999999E-2</v>
      </c>
      <c r="O52" s="157">
        <f t="shared" si="4"/>
        <v>7.0000000000000007E-2</v>
      </c>
      <c r="P52" s="157">
        <v>0</v>
      </c>
      <c r="Q52" s="157">
        <f t="shared" si="5"/>
        <v>0</v>
      </c>
      <c r="R52" s="157"/>
      <c r="S52" s="157" t="s">
        <v>2198</v>
      </c>
      <c r="T52" s="157" t="s">
        <v>2199</v>
      </c>
      <c r="U52" s="157">
        <v>0</v>
      </c>
      <c r="V52" s="157">
        <f t="shared" si="6"/>
        <v>0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1759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.399999999999999" outlineLevel="1" x14ac:dyDescent="0.25">
      <c r="A53" s="180">
        <v>22</v>
      </c>
      <c r="B53" s="181" t="s">
        <v>2254</v>
      </c>
      <c r="C53" s="194" t="s">
        <v>2255</v>
      </c>
      <c r="D53" s="182" t="s">
        <v>225</v>
      </c>
      <c r="E53" s="183">
        <v>0.34</v>
      </c>
      <c r="F53" s="184"/>
      <c r="G53" s="185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21</v>
      </c>
      <c r="M53" s="157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7"/>
      <c r="S53" s="157" t="s">
        <v>2198</v>
      </c>
      <c r="T53" s="157" t="s">
        <v>2199</v>
      </c>
      <c r="U53" s="157">
        <v>0</v>
      </c>
      <c r="V53" s="157">
        <f t="shared" si="6"/>
        <v>0</v>
      </c>
      <c r="W53" s="157"/>
      <c r="X53" s="157" t="s">
        <v>196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1759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80">
        <v>23</v>
      </c>
      <c r="B54" s="181" t="s">
        <v>2256</v>
      </c>
      <c r="C54" s="194" t="s">
        <v>2257</v>
      </c>
      <c r="D54" s="182" t="s">
        <v>225</v>
      </c>
      <c r="E54" s="183">
        <v>0.34</v>
      </c>
      <c r="F54" s="184"/>
      <c r="G54" s="185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21</v>
      </c>
      <c r="M54" s="157">
        <f t="shared" si="3"/>
        <v>0</v>
      </c>
      <c r="N54" s="157">
        <v>0</v>
      </c>
      <c r="O54" s="157">
        <f t="shared" si="4"/>
        <v>0</v>
      </c>
      <c r="P54" s="157">
        <v>0</v>
      </c>
      <c r="Q54" s="157">
        <f t="shared" si="5"/>
        <v>0</v>
      </c>
      <c r="R54" s="157"/>
      <c r="S54" s="157" t="s">
        <v>2198</v>
      </c>
      <c r="T54" s="157" t="s">
        <v>2199</v>
      </c>
      <c r="U54" s="157">
        <v>0</v>
      </c>
      <c r="V54" s="157">
        <f t="shared" si="6"/>
        <v>0</v>
      </c>
      <c r="W54" s="157"/>
      <c r="X54" s="157" t="s">
        <v>196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168" t="s">
        <v>190</v>
      </c>
      <c r="B55" s="169" t="s">
        <v>92</v>
      </c>
      <c r="C55" s="188" t="s">
        <v>93</v>
      </c>
      <c r="D55" s="170"/>
      <c r="E55" s="171"/>
      <c r="F55" s="172"/>
      <c r="G55" s="173">
        <f>SUMIF(AG56:AG61,"&lt;&gt;NOR",G56:G61)</f>
        <v>0</v>
      </c>
      <c r="H55" s="167"/>
      <c r="I55" s="167">
        <f>SUM(I56:I61)</f>
        <v>0</v>
      </c>
      <c r="J55" s="167"/>
      <c r="K55" s="167">
        <f>SUM(K56:K61)</f>
        <v>0</v>
      </c>
      <c r="L55" s="167"/>
      <c r="M55" s="167">
        <f>SUM(M56:M61)</f>
        <v>0</v>
      </c>
      <c r="N55" s="167"/>
      <c r="O55" s="167">
        <f>SUM(O56:O61)</f>
        <v>0</v>
      </c>
      <c r="P55" s="167"/>
      <c r="Q55" s="167">
        <f>SUM(Q56:Q61)</f>
        <v>0</v>
      </c>
      <c r="R55" s="167"/>
      <c r="S55" s="167"/>
      <c r="T55" s="167"/>
      <c r="U55" s="167"/>
      <c r="V55" s="167">
        <f>SUM(V56:V61)</f>
        <v>0</v>
      </c>
      <c r="W55" s="167"/>
      <c r="X55" s="167"/>
      <c r="AG55" t="s">
        <v>191</v>
      </c>
    </row>
    <row r="56" spans="1:60" outlineLevel="1" x14ac:dyDescent="0.25">
      <c r="A56" s="180">
        <v>24</v>
      </c>
      <c r="B56" s="181" t="s">
        <v>2258</v>
      </c>
      <c r="C56" s="194" t="s">
        <v>2259</v>
      </c>
      <c r="D56" s="182" t="s">
        <v>2260</v>
      </c>
      <c r="E56" s="183">
        <v>1</v>
      </c>
      <c r="F56" s="184"/>
      <c r="G56" s="18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7"/>
      <c r="S56" s="157" t="s">
        <v>573</v>
      </c>
      <c r="T56" s="157" t="s">
        <v>574</v>
      </c>
      <c r="U56" s="157">
        <v>0</v>
      </c>
      <c r="V56" s="157">
        <f>ROUND(E56*U56,2)</f>
        <v>0</v>
      </c>
      <c r="W56" s="157"/>
      <c r="X56" s="157" t="s">
        <v>196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2261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0">
        <v>25</v>
      </c>
      <c r="B57" s="181" t="s">
        <v>2262</v>
      </c>
      <c r="C57" s="194" t="s">
        <v>2263</v>
      </c>
      <c r="D57" s="182" t="s">
        <v>2260</v>
      </c>
      <c r="E57" s="183">
        <v>1</v>
      </c>
      <c r="F57" s="184"/>
      <c r="G57" s="18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573</v>
      </c>
      <c r="T57" s="157" t="s">
        <v>574</v>
      </c>
      <c r="U57" s="157">
        <v>0</v>
      </c>
      <c r="V57" s="157">
        <f>ROUND(E57*U57,2)</f>
        <v>0</v>
      </c>
      <c r="W57" s="157"/>
      <c r="X57" s="157" t="s">
        <v>196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2261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4">
        <v>26</v>
      </c>
      <c r="B58" s="175" t="s">
        <v>2264</v>
      </c>
      <c r="C58" s="189" t="s">
        <v>2265</v>
      </c>
      <c r="D58" s="176" t="s">
        <v>2260</v>
      </c>
      <c r="E58" s="177">
        <v>1</v>
      </c>
      <c r="F58" s="178"/>
      <c r="G58" s="179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7"/>
      <c r="S58" s="157" t="s">
        <v>573</v>
      </c>
      <c r="T58" s="157" t="s">
        <v>574</v>
      </c>
      <c r="U58" s="157">
        <v>0</v>
      </c>
      <c r="V58" s="157">
        <f>ROUND(E58*U58,2)</f>
        <v>0</v>
      </c>
      <c r="W58" s="157"/>
      <c r="X58" s="157" t="s">
        <v>196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2261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90" t="s">
        <v>2266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90" t="s">
        <v>2267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90" t="s">
        <v>62</v>
      </c>
      <c r="D61" s="159"/>
      <c r="E61" s="160">
        <v>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5">
      <c r="A62" s="168" t="s">
        <v>190</v>
      </c>
      <c r="B62" s="169" t="s">
        <v>108</v>
      </c>
      <c r="C62" s="188" t="s">
        <v>109</v>
      </c>
      <c r="D62" s="170"/>
      <c r="E62" s="171"/>
      <c r="F62" s="172"/>
      <c r="G62" s="173">
        <f>SUMIF(AG63:AG67,"&lt;&gt;NOR",G63:G67)</f>
        <v>0</v>
      </c>
      <c r="H62" s="167"/>
      <c r="I62" s="167">
        <f>SUM(I63:I67)</f>
        <v>0</v>
      </c>
      <c r="J62" s="167"/>
      <c r="K62" s="167">
        <f>SUM(K63:K67)</f>
        <v>0</v>
      </c>
      <c r="L62" s="167"/>
      <c r="M62" s="167">
        <f>SUM(M63:M67)</f>
        <v>0</v>
      </c>
      <c r="N62" s="167"/>
      <c r="O62" s="167">
        <f>SUM(O63:O67)</f>
        <v>0</v>
      </c>
      <c r="P62" s="167"/>
      <c r="Q62" s="167">
        <f>SUM(Q63:Q67)</f>
        <v>0</v>
      </c>
      <c r="R62" s="167"/>
      <c r="S62" s="167"/>
      <c r="T62" s="167"/>
      <c r="U62" s="167"/>
      <c r="V62" s="167">
        <f>SUM(V63:V67)</f>
        <v>0</v>
      </c>
      <c r="W62" s="167"/>
      <c r="X62" s="167"/>
      <c r="AG62" t="s">
        <v>191</v>
      </c>
    </row>
    <row r="63" spans="1:60" outlineLevel="1" x14ac:dyDescent="0.25">
      <c r="A63" s="174">
        <v>27</v>
      </c>
      <c r="B63" s="175" t="s">
        <v>2268</v>
      </c>
      <c r="C63" s="189" t="s">
        <v>2269</v>
      </c>
      <c r="D63" s="176" t="s">
        <v>232</v>
      </c>
      <c r="E63" s="177">
        <v>192.6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2198</v>
      </c>
      <c r="T63" s="157" t="s">
        <v>2199</v>
      </c>
      <c r="U63" s="157">
        <v>0</v>
      </c>
      <c r="V63" s="157">
        <f>ROUND(E63*U63,2)</f>
        <v>0</v>
      </c>
      <c r="W63" s="157"/>
      <c r="X63" s="157" t="s">
        <v>196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1759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90" t="s">
        <v>2270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199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90" t="s">
        <v>2271</v>
      </c>
      <c r="D65" s="159"/>
      <c r="E65" s="160">
        <v>192.6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80">
        <v>28</v>
      </c>
      <c r="B66" s="181" t="s">
        <v>2272</v>
      </c>
      <c r="C66" s="194" t="s">
        <v>2273</v>
      </c>
      <c r="D66" s="182" t="s">
        <v>225</v>
      </c>
      <c r="E66" s="183">
        <v>0.10299999999999999</v>
      </c>
      <c r="F66" s="184"/>
      <c r="G66" s="185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2198</v>
      </c>
      <c r="T66" s="157" t="s">
        <v>2199</v>
      </c>
      <c r="U66" s="157">
        <v>0</v>
      </c>
      <c r="V66" s="157">
        <f>ROUND(E66*U66,2)</f>
        <v>0</v>
      </c>
      <c r="W66" s="157"/>
      <c r="X66" s="157" t="s">
        <v>196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80">
        <v>29</v>
      </c>
      <c r="B67" s="181" t="s">
        <v>2274</v>
      </c>
      <c r="C67" s="194" t="s">
        <v>2275</v>
      </c>
      <c r="D67" s="182" t="s">
        <v>225</v>
      </c>
      <c r="E67" s="183">
        <v>0.10299999999999999</v>
      </c>
      <c r="F67" s="184"/>
      <c r="G67" s="185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2198</v>
      </c>
      <c r="T67" s="157" t="s">
        <v>2199</v>
      </c>
      <c r="U67" s="157">
        <v>0</v>
      </c>
      <c r="V67" s="157">
        <f>ROUND(E67*U67,2)</f>
        <v>0</v>
      </c>
      <c r="W67" s="157"/>
      <c r="X67" s="157" t="s">
        <v>196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1759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168" t="s">
        <v>190</v>
      </c>
      <c r="B68" s="169" t="s">
        <v>110</v>
      </c>
      <c r="C68" s="188" t="s">
        <v>111</v>
      </c>
      <c r="D68" s="170"/>
      <c r="E68" s="171"/>
      <c r="F68" s="172"/>
      <c r="G68" s="173">
        <f>SUMIF(AG69:AG70,"&lt;&gt;NOR",G69:G70)</f>
        <v>0</v>
      </c>
      <c r="H68" s="167"/>
      <c r="I68" s="167">
        <f>SUM(I69:I70)</f>
        <v>0</v>
      </c>
      <c r="J68" s="167"/>
      <c r="K68" s="167">
        <f>SUM(K69:K70)</f>
        <v>0</v>
      </c>
      <c r="L68" s="167"/>
      <c r="M68" s="167">
        <f>SUM(M69:M70)</f>
        <v>0</v>
      </c>
      <c r="N68" s="167"/>
      <c r="O68" s="167">
        <f>SUM(O69:O70)</f>
        <v>0</v>
      </c>
      <c r="P68" s="167"/>
      <c r="Q68" s="167">
        <f>SUM(Q69:Q70)</f>
        <v>0</v>
      </c>
      <c r="R68" s="167"/>
      <c r="S68" s="167"/>
      <c r="T68" s="167"/>
      <c r="U68" s="167"/>
      <c r="V68" s="167">
        <f>SUM(V69:V70)</f>
        <v>0</v>
      </c>
      <c r="W68" s="167"/>
      <c r="X68" s="167"/>
      <c r="AG68" t="s">
        <v>191</v>
      </c>
    </row>
    <row r="69" spans="1:60" outlineLevel="1" x14ac:dyDescent="0.25">
      <c r="A69" s="180">
        <v>30</v>
      </c>
      <c r="B69" s="181" t="s">
        <v>2276</v>
      </c>
      <c r="C69" s="194" t="s">
        <v>2277</v>
      </c>
      <c r="D69" s="182" t="s">
        <v>225</v>
      </c>
      <c r="E69" s="183">
        <v>7.0000000000000001E-3</v>
      </c>
      <c r="F69" s="184"/>
      <c r="G69" s="18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2198</v>
      </c>
      <c r="T69" s="157" t="s">
        <v>2199</v>
      </c>
      <c r="U69" s="157">
        <v>0</v>
      </c>
      <c r="V69" s="157">
        <f>ROUND(E69*U69,2)</f>
        <v>0</v>
      </c>
      <c r="W69" s="157"/>
      <c r="X69" s="157" t="s">
        <v>196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1759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80">
        <v>31</v>
      </c>
      <c r="B70" s="181" t="s">
        <v>2278</v>
      </c>
      <c r="C70" s="194" t="s">
        <v>2279</v>
      </c>
      <c r="D70" s="182" t="s">
        <v>225</v>
      </c>
      <c r="E70" s="183">
        <v>7.0000000000000001E-3</v>
      </c>
      <c r="F70" s="184"/>
      <c r="G70" s="18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7"/>
      <c r="S70" s="157" t="s">
        <v>2198</v>
      </c>
      <c r="T70" s="157" t="s">
        <v>2199</v>
      </c>
      <c r="U70" s="157">
        <v>0</v>
      </c>
      <c r="V70" s="157">
        <f>ROUND(E70*U70,2)</f>
        <v>0</v>
      </c>
      <c r="W70" s="157"/>
      <c r="X70" s="157" t="s">
        <v>196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168" t="s">
        <v>190</v>
      </c>
      <c r="B71" s="169" t="s">
        <v>94</v>
      </c>
      <c r="C71" s="188" t="s">
        <v>95</v>
      </c>
      <c r="D71" s="170"/>
      <c r="E71" s="171"/>
      <c r="F71" s="172"/>
      <c r="G71" s="173">
        <f>SUMIF(AG72:AG85,"&lt;&gt;NOR",G72:G85)</f>
        <v>0</v>
      </c>
      <c r="H71" s="167"/>
      <c r="I71" s="167">
        <f>SUM(I72:I85)</f>
        <v>0</v>
      </c>
      <c r="J71" s="167"/>
      <c r="K71" s="167">
        <f>SUM(K72:K85)</f>
        <v>0</v>
      </c>
      <c r="L71" s="167"/>
      <c r="M71" s="167">
        <f>SUM(M72:M85)</f>
        <v>0</v>
      </c>
      <c r="N71" s="167"/>
      <c r="O71" s="167">
        <f>SUM(O72:O85)</f>
        <v>0</v>
      </c>
      <c r="P71" s="167"/>
      <c r="Q71" s="167">
        <f>SUM(Q72:Q85)</f>
        <v>0</v>
      </c>
      <c r="R71" s="167"/>
      <c r="S71" s="167"/>
      <c r="T71" s="167"/>
      <c r="U71" s="167"/>
      <c r="V71" s="167">
        <f>SUM(V72:V85)</f>
        <v>0</v>
      </c>
      <c r="W71" s="167"/>
      <c r="X71" s="167"/>
      <c r="AG71" t="s">
        <v>191</v>
      </c>
    </row>
    <row r="72" spans="1:60" outlineLevel="1" x14ac:dyDescent="0.25">
      <c r="A72" s="174">
        <v>32</v>
      </c>
      <c r="B72" s="175" t="s">
        <v>2280</v>
      </c>
      <c r="C72" s="189" t="s">
        <v>2281</v>
      </c>
      <c r="D72" s="176" t="s">
        <v>2260</v>
      </c>
      <c r="E72" s="177">
        <v>1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7"/>
      <c r="S72" s="157" t="s">
        <v>573</v>
      </c>
      <c r="T72" s="157" t="s">
        <v>574</v>
      </c>
      <c r="U72" s="157">
        <v>0</v>
      </c>
      <c r="V72" s="157">
        <f>ROUND(E72*U72,2)</f>
        <v>0</v>
      </c>
      <c r="W72" s="157"/>
      <c r="X72" s="157" t="s">
        <v>196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90" t="s">
        <v>2282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199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90" t="s">
        <v>2267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90" t="s">
        <v>62</v>
      </c>
      <c r="D75" s="159"/>
      <c r="E75" s="160">
        <v>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0">
        <v>33</v>
      </c>
      <c r="B76" s="181" t="s">
        <v>2283</v>
      </c>
      <c r="C76" s="194" t="s">
        <v>2284</v>
      </c>
      <c r="D76" s="182" t="s">
        <v>2260</v>
      </c>
      <c r="E76" s="183">
        <v>1</v>
      </c>
      <c r="F76" s="184"/>
      <c r="G76" s="185">
        <f t="shared" ref="G76:G85" si="7">ROUND(E76*F76,2)</f>
        <v>0</v>
      </c>
      <c r="H76" s="158"/>
      <c r="I76" s="157">
        <f t="shared" ref="I76:I85" si="8">ROUND(E76*H76,2)</f>
        <v>0</v>
      </c>
      <c r="J76" s="158"/>
      <c r="K76" s="157">
        <f t="shared" ref="K76:K85" si="9">ROUND(E76*J76,2)</f>
        <v>0</v>
      </c>
      <c r="L76" s="157">
        <v>21</v>
      </c>
      <c r="M76" s="157">
        <f t="shared" ref="M76:M85" si="10">G76*(1+L76/100)</f>
        <v>0</v>
      </c>
      <c r="N76" s="157">
        <v>0</v>
      </c>
      <c r="O76" s="157">
        <f t="shared" ref="O76:O85" si="11">ROUND(E76*N76,2)</f>
        <v>0</v>
      </c>
      <c r="P76" s="157">
        <v>0</v>
      </c>
      <c r="Q76" s="157">
        <f t="shared" ref="Q76:Q85" si="12">ROUND(E76*P76,2)</f>
        <v>0</v>
      </c>
      <c r="R76" s="157"/>
      <c r="S76" s="157" t="s">
        <v>573</v>
      </c>
      <c r="T76" s="157" t="s">
        <v>574</v>
      </c>
      <c r="U76" s="157">
        <v>0</v>
      </c>
      <c r="V76" s="157">
        <f t="shared" ref="V76:V85" si="13">ROUND(E76*U76,2)</f>
        <v>0</v>
      </c>
      <c r="W76" s="157"/>
      <c r="X76" s="157" t="s">
        <v>196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2261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80">
        <v>34</v>
      </c>
      <c r="B77" s="181" t="s">
        <v>2285</v>
      </c>
      <c r="C77" s="194" t="s">
        <v>2286</v>
      </c>
      <c r="D77" s="182" t="s">
        <v>1557</v>
      </c>
      <c r="E77" s="183">
        <v>12</v>
      </c>
      <c r="F77" s="184"/>
      <c r="G77" s="185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21</v>
      </c>
      <c r="M77" s="157">
        <f t="shared" si="10"/>
        <v>0</v>
      </c>
      <c r="N77" s="157">
        <v>0</v>
      </c>
      <c r="O77" s="157">
        <f t="shared" si="11"/>
        <v>0</v>
      </c>
      <c r="P77" s="157">
        <v>0</v>
      </c>
      <c r="Q77" s="157">
        <f t="shared" si="12"/>
        <v>0</v>
      </c>
      <c r="R77" s="157"/>
      <c r="S77" s="157" t="s">
        <v>573</v>
      </c>
      <c r="T77" s="157" t="s">
        <v>574</v>
      </c>
      <c r="U77" s="157">
        <v>0</v>
      </c>
      <c r="V77" s="157">
        <f t="shared" si="13"/>
        <v>0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2204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0">
        <v>35</v>
      </c>
      <c r="B78" s="181" t="s">
        <v>2287</v>
      </c>
      <c r="C78" s="194" t="s">
        <v>2288</v>
      </c>
      <c r="D78" s="182" t="s">
        <v>1557</v>
      </c>
      <c r="E78" s="183">
        <v>2</v>
      </c>
      <c r="F78" s="184"/>
      <c r="G78" s="185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21</v>
      </c>
      <c r="M78" s="157">
        <f t="shared" si="10"/>
        <v>0</v>
      </c>
      <c r="N78" s="157">
        <v>0</v>
      </c>
      <c r="O78" s="157">
        <f t="shared" si="11"/>
        <v>0</v>
      </c>
      <c r="P78" s="157">
        <v>0</v>
      </c>
      <c r="Q78" s="157">
        <f t="shared" si="12"/>
        <v>0</v>
      </c>
      <c r="R78" s="157"/>
      <c r="S78" s="157" t="s">
        <v>573</v>
      </c>
      <c r="T78" s="157" t="s">
        <v>574</v>
      </c>
      <c r="U78" s="157">
        <v>0</v>
      </c>
      <c r="V78" s="157">
        <f t="shared" si="13"/>
        <v>0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0">
        <v>36</v>
      </c>
      <c r="B79" s="181" t="s">
        <v>2289</v>
      </c>
      <c r="C79" s="194" t="s">
        <v>2290</v>
      </c>
      <c r="D79" s="182" t="s">
        <v>1557</v>
      </c>
      <c r="E79" s="183">
        <v>1</v>
      </c>
      <c r="F79" s="184"/>
      <c r="G79" s="185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21</v>
      </c>
      <c r="M79" s="157">
        <f t="shared" si="10"/>
        <v>0</v>
      </c>
      <c r="N79" s="157">
        <v>0</v>
      </c>
      <c r="O79" s="157">
        <f t="shared" si="11"/>
        <v>0</v>
      </c>
      <c r="P79" s="157">
        <v>0</v>
      </c>
      <c r="Q79" s="157">
        <f t="shared" si="12"/>
        <v>0</v>
      </c>
      <c r="R79" s="157"/>
      <c r="S79" s="157" t="s">
        <v>573</v>
      </c>
      <c r="T79" s="157" t="s">
        <v>574</v>
      </c>
      <c r="U79" s="157">
        <v>0</v>
      </c>
      <c r="V79" s="157">
        <f t="shared" si="13"/>
        <v>0</v>
      </c>
      <c r="W79" s="157"/>
      <c r="X79" s="157" t="s">
        <v>227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2204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0">
        <v>37</v>
      </c>
      <c r="B80" s="181" t="s">
        <v>2291</v>
      </c>
      <c r="C80" s="194" t="s">
        <v>2292</v>
      </c>
      <c r="D80" s="182" t="s">
        <v>1557</v>
      </c>
      <c r="E80" s="183">
        <v>2</v>
      </c>
      <c r="F80" s="184"/>
      <c r="G80" s="185">
        <f t="shared" si="7"/>
        <v>0</v>
      </c>
      <c r="H80" s="158"/>
      <c r="I80" s="157">
        <f t="shared" si="8"/>
        <v>0</v>
      </c>
      <c r="J80" s="158"/>
      <c r="K80" s="157">
        <f t="shared" si="9"/>
        <v>0</v>
      </c>
      <c r="L80" s="157">
        <v>21</v>
      </c>
      <c r="M80" s="157">
        <f t="shared" si="10"/>
        <v>0</v>
      </c>
      <c r="N80" s="157">
        <v>0</v>
      </c>
      <c r="O80" s="157">
        <f t="shared" si="11"/>
        <v>0</v>
      </c>
      <c r="P80" s="157">
        <v>0</v>
      </c>
      <c r="Q80" s="157">
        <f t="shared" si="12"/>
        <v>0</v>
      </c>
      <c r="R80" s="157"/>
      <c r="S80" s="157" t="s">
        <v>573</v>
      </c>
      <c r="T80" s="157" t="s">
        <v>574</v>
      </c>
      <c r="U80" s="157">
        <v>0</v>
      </c>
      <c r="V80" s="157">
        <f t="shared" si="13"/>
        <v>0</v>
      </c>
      <c r="W80" s="157"/>
      <c r="X80" s="157" t="s">
        <v>227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2204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80">
        <v>38</v>
      </c>
      <c r="B81" s="181" t="s">
        <v>2293</v>
      </c>
      <c r="C81" s="194" t="s">
        <v>2294</v>
      </c>
      <c r="D81" s="182" t="s">
        <v>232</v>
      </c>
      <c r="E81" s="183">
        <v>432</v>
      </c>
      <c r="F81" s="184"/>
      <c r="G81" s="185">
        <f t="shared" si="7"/>
        <v>0</v>
      </c>
      <c r="H81" s="158"/>
      <c r="I81" s="157">
        <f t="shared" si="8"/>
        <v>0</v>
      </c>
      <c r="J81" s="158"/>
      <c r="K81" s="157">
        <f t="shared" si="9"/>
        <v>0</v>
      </c>
      <c r="L81" s="157">
        <v>21</v>
      </c>
      <c r="M81" s="157">
        <f t="shared" si="10"/>
        <v>0</v>
      </c>
      <c r="N81" s="157">
        <v>0</v>
      </c>
      <c r="O81" s="157">
        <f t="shared" si="11"/>
        <v>0</v>
      </c>
      <c r="P81" s="157">
        <v>0</v>
      </c>
      <c r="Q81" s="157">
        <f t="shared" si="12"/>
        <v>0</v>
      </c>
      <c r="R81" s="157"/>
      <c r="S81" s="157" t="s">
        <v>573</v>
      </c>
      <c r="T81" s="157" t="s">
        <v>574</v>
      </c>
      <c r="U81" s="157">
        <v>0</v>
      </c>
      <c r="V81" s="157">
        <f t="shared" si="13"/>
        <v>0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0">
        <v>39</v>
      </c>
      <c r="B82" s="181" t="s">
        <v>2295</v>
      </c>
      <c r="C82" s="194" t="s">
        <v>2296</v>
      </c>
      <c r="D82" s="182" t="s">
        <v>194</v>
      </c>
      <c r="E82" s="183">
        <v>68</v>
      </c>
      <c r="F82" s="184"/>
      <c r="G82" s="185">
        <f t="shared" si="7"/>
        <v>0</v>
      </c>
      <c r="H82" s="158"/>
      <c r="I82" s="157">
        <f t="shared" si="8"/>
        <v>0</v>
      </c>
      <c r="J82" s="158"/>
      <c r="K82" s="157">
        <f t="shared" si="9"/>
        <v>0</v>
      </c>
      <c r="L82" s="157">
        <v>21</v>
      </c>
      <c r="M82" s="157">
        <f t="shared" si="10"/>
        <v>0</v>
      </c>
      <c r="N82" s="157">
        <v>0</v>
      </c>
      <c r="O82" s="157">
        <f t="shared" si="11"/>
        <v>0</v>
      </c>
      <c r="P82" s="157">
        <v>0</v>
      </c>
      <c r="Q82" s="157">
        <f t="shared" si="12"/>
        <v>0</v>
      </c>
      <c r="R82" s="157"/>
      <c r="S82" s="157" t="s">
        <v>573</v>
      </c>
      <c r="T82" s="157" t="s">
        <v>574</v>
      </c>
      <c r="U82" s="157">
        <v>0</v>
      </c>
      <c r="V82" s="157">
        <f t="shared" si="13"/>
        <v>0</v>
      </c>
      <c r="W82" s="157"/>
      <c r="X82" s="157" t="s">
        <v>227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2204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0">
        <v>40</v>
      </c>
      <c r="B83" s="181" t="s">
        <v>2297</v>
      </c>
      <c r="C83" s="194" t="s">
        <v>2298</v>
      </c>
      <c r="D83" s="182" t="s">
        <v>1557</v>
      </c>
      <c r="E83" s="183">
        <v>1</v>
      </c>
      <c r="F83" s="184"/>
      <c r="G83" s="185">
        <f t="shared" si="7"/>
        <v>0</v>
      </c>
      <c r="H83" s="158"/>
      <c r="I83" s="157">
        <f t="shared" si="8"/>
        <v>0</v>
      </c>
      <c r="J83" s="158"/>
      <c r="K83" s="157">
        <f t="shared" si="9"/>
        <v>0</v>
      </c>
      <c r="L83" s="157">
        <v>21</v>
      </c>
      <c r="M83" s="157">
        <f t="shared" si="10"/>
        <v>0</v>
      </c>
      <c r="N83" s="157">
        <v>0</v>
      </c>
      <c r="O83" s="157">
        <f t="shared" si="11"/>
        <v>0</v>
      </c>
      <c r="P83" s="157">
        <v>0</v>
      </c>
      <c r="Q83" s="157">
        <f t="shared" si="12"/>
        <v>0</v>
      </c>
      <c r="R83" s="157"/>
      <c r="S83" s="157" t="s">
        <v>573</v>
      </c>
      <c r="T83" s="157" t="s">
        <v>574</v>
      </c>
      <c r="U83" s="157">
        <v>0</v>
      </c>
      <c r="V83" s="157">
        <f t="shared" si="13"/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0">
        <v>41</v>
      </c>
      <c r="B84" s="181" t="s">
        <v>2299</v>
      </c>
      <c r="C84" s="194" t="s">
        <v>2300</v>
      </c>
      <c r="D84" s="182" t="s">
        <v>232</v>
      </c>
      <c r="E84" s="183">
        <v>22</v>
      </c>
      <c r="F84" s="184"/>
      <c r="G84" s="185">
        <f t="shared" si="7"/>
        <v>0</v>
      </c>
      <c r="H84" s="158"/>
      <c r="I84" s="157">
        <f t="shared" si="8"/>
        <v>0</v>
      </c>
      <c r="J84" s="158"/>
      <c r="K84" s="157">
        <f t="shared" si="9"/>
        <v>0</v>
      </c>
      <c r="L84" s="157">
        <v>21</v>
      </c>
      <c r="M84" s="157">
        <f t="shared" si="10"/>
        <v>0</v>
      </c>
      <c r="N84" s="157">
        <v>0</v>
      </c>
      <c r="O84" s="157">
        <f t="shared" si="11"/>
        <v>0</v>
      </c>
      <c r="P84" s="157">
        <v>0</v>
      </c>
      <c r="Q84" s="157">
        <f t="shared" si="12"/>
        <v>0</v>
      </c>
      <c r="R84" s="157"/>
      <c r="S84" s="157" t="s">
        <v>573</v>
      </c>
      <c r="T84" s="157" t="s">
        <v>574</v>
      </c>
      <c r="U84" s="157">
        <v>0</v>
      </c>
      <c r="V84" s="157">
        <f t="shared" si="13"/>
        <v>0</v>
      </c>
      <c r="W84" s="157"/>
      <c r="X84" s="157" t="s">
        <v>227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4">
        <v>42</v>
      </c>
      <c r="B85" s="175" t="s">
        <v>2301</v>
      </c>
      <c r="C85" s="189" t="s">
        <v>2302</v>
      </c>
      <c r="D85" s="176" t="s">
        <v>232</v>
      </c>
      <c r="E85" s="177">
        <v>147</v>
      </c>
      <c r="F85" s="178"/>
      <c r="G85" s="179">
        <f t="shared" si="7"/>
        <v>0</v>
      </c>
      <c r="H85" s="158"/>
      <c r="I85" s="157">
        <f t="shared" si="8"/>
        <v>0</v>
      </c>
      <c r="J85" s="158"/>
      <c r="K85" s="157">
        <f t="shared" si="9"/>
        <v>0</v>
      </c>
      <c r="L85" s="157">
        <v>21</v>
      </c>
      <c r="M85" s="157">
        <f t="shared" si="10"/>
        <v>0</v>
      </c>
      <c r="N85" s="157">
        <v>0</v>
      </c>
      <c r="O85" s="157">
        <f t="shared" si="11"/>
        <v>0</v>
      </c>
      <c r="P85" s="157">
        <v>0</v>
      </c>
      <c r="Q85" s="157">
        <f t="shared" si="12"/>
        <v>0</v>
      </c>
      <c r="R85" s="157"/>
      <c r="S85" s="157" t="s">
        <v>573</v>
      </c>
      <c r="T85" s="157" t="s">
        <v>574</v>
      </c>
      <c r="U85" s="157">
        <v>0</v>
      </c>
      <c r="V85" s="157">
        <f t="shared" si="13"/>
        <v>0</v>
      </c>
      <c r="W85" s="157"/>
      <c r="X85" s="157" t="s">
        <v>227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2204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5">
      <c r="A86" s="3"/>
      <c r="B86" s="4"/>
      <c r="C86" s="19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177</v>
      </c>
    </row>
    <row r="87" spans="1:60" x14ac:dyDescent="0.25">
      <c r="A87" s="150"/>
      <c r="B87" s="151" t="s">
        <v>31</v>
      </c>
      <c r="C87" s="198"/>
      <c r="D87" s="152"/>
      <c r="E87" s="153"/>
      <c r="F87" s="153"/>
      <c r="G87" s="187">
        <f>G8+G29+G39+G42+G55+G62+G68+G71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1953</v>
      </c>
    </row>
    <row r="88" spans="1:60" x14ac:dyDescent="0.25">
      <c r="A88" s="3"/>
      <c r="B88" s="4"/>
      <c r="C88" s="19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3"/>
      <c r="B89" s="4"/>
      <c r="C89" s="19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5">
      <c r="A90" s="275" t="s">
        <v>1954</v>
      </c>
      <c r="B90" s="275"/>
      <c r="C90" s="27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56"/>
      <c r="B91" s="257"/>
      <c r="C91" s="258"/>
      <c r="D91" s="257"/>
      <c r="E91" s="257"/>
      <c r="F91" s="257"/>
      <c r="G91" s="25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G91" t="s">
        <v>1955</v>
      </c>
    </row>
    <row r="92" spans="1:60" x14ac:dyDescent="0.25">
      <c r="A92" s="260"/>
      <c r="B92" s="261"/>
      <c r="C92" s="262"/>
      <c r="D92" s="261"/>
      <c r="E92" s="261"/>
      <c r="F92" s="261"/>
      <c r="G92" s="26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60"/>
      <c r="B93" s="261"/>
      <c r="C93" s="262"/>
      <c r="D93" s="261"/>
      <c r="E93" s="261"/>
      <c r="F93" s="261"/>
      <c r="G93" s="26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260"/>
      <c r="B94" s="261"/>
      <c r="C94" s="262"/>
      <c r="D94" s="261"/>
      <c r="E94" s="261"/>
      <c r="F94" s="261"/>
      <c r="G94" s="26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264"/>
      <c r="B95" s="265"/>
      <c r="C95" s="266"/>
      <c r="D95" s="265"/>
      <c r="E95" s="265"/>
      <c r="F95" s="265"/>
      <c r="G95" s="26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A96" s="3"/>
      <c r="B96" s="4"/>
      <c r="C96" s="19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33" x14ac:dyDescent="0.25">
      <c r="C97" s="199"/>
      <c r="D97" s="10"/>
      <c r="AG97" t="s">
        <v>1956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0" activePane="bottomLeft" state="frozen"/>
      <selection pane="bottomLeft" activeCell="F20" sqref="F20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 t="s">
        <v>54</v>
      </c>
      <c r="C4" s="272" t="s">
        <v>55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102</v>
      </c>
      <c r="C8" s="188" t="s">
        <v>103</v>
      </c>
      <c r="D8" s="170"/>
      <c r="E8" s="171"/>
      <c r="F8" s="172"/>
      <c r="G8" s="173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7"/>
      <c r="O8" s="167">
        <f>SUM(O9:O24)</f>
        <v>0.1</v>
      </c>
      <c r="P8" s="167"/>
      <c r="Q8" s="167">
        <f>SUM(Q9:Q24)</f>
        <v>0</v>
      </c>
      <c r="R8" s="167"/>
      <c r="S8" s="167"/>
      <c r="T8" s="167"/>
      <c r="U8" s="167"/>
      <c r="V8" s="167">
        <f>SUM(V9:V24)</f>
        <v>26.35</v>
      </c>
      <c r="W8" s="167"/>
      <c r="X8" s="167"/>
      <c r="AG8" t="s">
        <v>191</v>
      </c>
    </row>
    <row r="9" spans="1:60" outlineLevel="1" x14ac:dyDescent="0.25">
      <c r="A9" s="180">
        <v>1</v>
      </c>
      <c r="B9" s="181" t="s">
        <v>2303</v>
      </c>
      <c r="C9" s="194" t="s">
        <v>2304</v>
      </c>
      <c r="D9" s="182" t="s">
        <v>232</v>
      </c>
      <c r="E9" s="183">
        <v>10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3.8000000000000002E-4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573</v>
      </c>
      <c r="T9" s="157" t="s">
        <v>574</v>
      </c>
      <c r="U9" s="157">
        <v>0.32</v>
      </c>
      <c r="V9" s="157">
        <f>ROUND(E9*U9,2)</f>
        <v>3.2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2305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2306</v>
      </c>
      <c r="C10" s="189" t="s">
        <v>2307</v>
      </c>
      <c r="D10" s="176" t="s">
        <v>232</v>
      </c>
      <c r="E10" s="177">
        <v>3</v>
      </c>
      <c r="F10" s="178"/>
      <c r="G10" s="179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4.6999999999999999E-4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573</v>
      </c>
      <c r="T10" s="157" t="s">
        <v>574</v>
      </c>
      <c r="U10" s="157">
        <v>0.35899999999999999</v>
      </c>
      <c r="V10" s="157">
        <f>ROUND(E10*U10,2)</f>
        <v>1.08</v>
      </c>
      <c r="W10" s="157"/>
      <c r="X10" s="157" t="s">
        <v>196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90" t="s">
        <v>66</v>
      </c>
      <c r="D11" s="159"/>
      <c r="E11" s="160">
        <v>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3</v>
      </c>
      <c r="B12" s="175" t="s">
        <v>2308</v>
      </c>
      <c r="C12" s="189" t="s">
        <v>2309</v>
      </c>
      <c r="D12" s="176" t="s">
        <v>232</v>
      </c>
      <c r="E12" s="177">
        <v>5.5</v>
      </c>
      <c r="F12" s="178"/>
      <c r="G12" s="179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7">
        <v>6.9999999999999999E-4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573</v>
      </c>
      <c r="T12" s="157" t="s">
        <v>574</v>
      </c>
      <c r="U12" s="157">
        <v>0.45200000000000001</v>
      </c>
      <c r="V12" s="157">
        <f>ROUND(E12*U12,2)</f>
        <v>2.4900000000000002</v>
      </c>
      <c r="W12" s="157"/>
      <c r="X12" s="157" t="s">
        <v>196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90" t="s">
        <v>2310</v>
      </c>
      <c r="D13" s="159"/>
      <c r="E13" s="160">
        <v>5.5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199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4">
        <v>4</v>
      </c>
      <c r="B14" s="175" t="s">
        <v>2311</v>
      </c>
      <c r="C14" s="189" t="s">
        <v>2312</v>
      </c>
      <c r="D14" s="176" t="s">
        <v>232</v>
      </c>
      <c r="E14" s="177">
        <v>3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1.5200000000000001E-3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573</v>
      </c>
      <c r="T14" s="157" t="s">
        <v>574</v>
      </c>
      <c r="U14" s="157">
        <v>1.173</v>
      </c>
      <c r="V14" s="157">
        <f>ROUND(E14*U14,2)</f>
        <v>3.52</v>
      </c>
      <c r="W14" s="157"/>
      <c r="X14" s="157" t="s">
        <v>196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90" t="s">
        <v>66</v>
      </c>
      <c r="D15" s="159"/>
      <c r="E15" s="160">
        <v>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4">
        <v>5</v>
      </c>
      <c r="B16" s="175" t="s">
        <v>2313</v>
      </c>
      <c r="C16" s="189" t="s">
        <v>2314</v>
      </c>
      <c r="D16" s="176" t="s">
        <v>232</v>
      </c>
      <c r="E16" s="177">
        <v>14</v>
      </c>
      <c r="F16" s="178"/>
      <c r="G16" s="179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1.31E-3</v>
      </c>
      <c r="O16" s="157">
        <f>ROUND(E16*N16,2)</f>
        <v>0.02</v>
      </c>
      <c r="P16" s="157">
        <v>0</v>
      </c>
      <c r="Q16" s="157">
        <f>ROUND(E16*P16,2)</f>
        <v>0</v>
      </c>
      <c r="R16" s="157"/>
      <c r="S16" s="157" t="s">
        <v>573</v>
      </c>
      <c r="T16" s="157" t="s">
        <v>574</v>
      </c>
      <c r="U16" s="157">
        <v>0.79700000000000004</v>
      </c>
      <c r="V16" s="157">
        <f>ROUND(E16*U16,2)</f>
        <v>11.16</v>
      </c>
      <c r="W16" s="157"/>
      <c r="X16" s="157" t="s">
        <v>196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90" t="s">
        <v>2315</v>
      </c>
      <c r="D17" s="159"/>
      <c r="E17" s="160">
        <v>14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4">
        <v>6</v>
      </c>
      <c r="B18" s="175" t="s">
        <v>2316</v>
      </c>
      <c r="C18" s="189" t="s">
        <v>2317</v>
      </c>
      <c r="D18" s="176" t="s">
        <v>232</v>
      </c>
      <c r="E18" s="177">
        <v>1.5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1.6100000000000001E-3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573</v>
      </c>
      <c r="T18" s="157" t="s">
        <v>574</v>
      </c>
      <c r="U18" s="157">
        <v>0.73899999999999999</v>
      </c>
      <c r="V18" s="157">
        <f>ROUND(E18*U18,2)</f>
        <v>1.1100000000000001</v>
      </c>
      <c r="W18" s="157"/>
      <c r="X18" s="157" t="s">
        <v>196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90" t="s">
        <v>2318</v>
      </c>
      <c r="D19" s="159"/>
      <c r="E19" s="160">
        <v>1.5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74">
        <v>7</v>
      </c>
      <c r="B20" s="175" t="s">
        <v>2319</v>
      </c>
      <c r="C20" s="189" t="s">
        <v>2320</v>
      </c>
      <c r="D20" s="176" t="s">
        <v>239</v>
      </c>
      <c r="E20" s="177">
        <v>1</v>
      </c>
      <c r="F20" s="178"/>
      <c r="G20" s="179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7.6630000000000004E-2</v>
      </c>
      <c r="O20" s="157">
        <f>ROUND(E20*N20,2)</f>
        <v>0.08</v>
      </c>
      <c r="P20" s="157">
        <v>0</v>
      </c>
      <c r="Q20" s="157">
        <f>ROUND(E20*P20,2)</f>
        <v>0</v>
      </c>
      <c r="R20" s="157"/>
      <c r="S20" s="157" t="s">
        <v>573</v>
      </c>
      <c r="T20" s="157" t="s">
        <v>574</v>
      </c>
      <c r="U20" s="157">
        <v>0.5</v>
      </c>
      <c r="V20" s="157">
        <f>ROUND(E20*U20,2)</f>
        <v>0.5</v>
      </c>
      <c r="W20" s="157"/>
      <c r="X20" s="157" t="s">
        <v>196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90" t="s">
        <v>62</v>
      </c>
      <c r="D21" s="159"/>
      <c r="E21" s="160">
        <v>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8</v>
      </c>
      <c r="B22" s="175" t="s">
        <v>2321</v>
      </c>
      <c r="C22" s="189" t="s">
        <v>2322</v>
      </c>
      <c r="D22" s="176" t="s">
        <v>232</v>
      </c>
      <c r="E22" s="177">
        <v>30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573</v>
      </c>
      <c r="T22" s="157" t="s">
        <v>574</v>
      </c>
      <c r="U22" s="157">
        <v>5.8999999999999997E-2</v>
      </c>
      <c r="V22" s="157">
        <f>ROUND(E22*U22,2)</f>
        <v>1.77</v>
      </c>
      <c r="W22" s="157"/>
      <c r="X22" s="157" t="s">
        <v>196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90" t="s">
        <v>2323</v>
      </c>
      <c r="D23" s="159"/>
      <c r="E23" s="160">
        <v>30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0">
        <v>9</v>
      </c>
      <c r="B24" s="181" t="s">
        <v>2324</v>
      </c>
      <c r="C24" s="194" t="s">
        <v>2325</v>
      </c>
      <c r="D24" s="182" t="s">
        <v>225</v>
      </c>
      <c r="E24" s="183">
        <v>1</v>
      </c>
      <c r="F24" s="184"/>
      <c r="G24" s="18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573</v>
      </c>
      <c r="T24" s="157" t="s">
        <v>574</v>
      </c>
      <c r="U24" s="157">
        <v>1.5229999999999999</v>
      </c>
      <c r="V24" s="157">
        <f>ROUND(E24*U24,2)</f>
        <v>1.52</v>
      </c>
      <c r="W24" s="157"/>
      <c r="X24" s="157" t="s">
        <v>196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8" t="s">
        <v>190</v>
      </c>
      <c r="B25" s="169" t="s">
        <v>104</v>
      </c>
      <c r="C25" s="188" t="s">
        <v>105</v>
      </c>
      <c r="D25" s="170"/>
      <c r="E25" s="171"/>
      <c r="F25" s="172"/>
      <c r="G25" s="173">
        <f>SUMIF(AG26:AG50,"&lt;&gt;NOR",G26:G50)</f>
        <v>0</v>
      </c>
      <c r="H25" s="167"/>
      <c r="I25" s="167">
        <f>SUM(I26:I50)</f>
        <v>0</v>
      </c>
      <c r="J25" s="167"/>
      <c r="K25" s="167">
        <f>SUM(K26:K50)</f>
        <v>0</v>
      </c>
      <c r="L25" s="167"/>
      <c r="M25" s="167">
        <f>SUM(M26:M50)</f>
        <v>0</v>
      </c>
      <c r="N25" s="167"/>
      <c r="O25" s="167">
        <f>SUM(O26:O50)</f>
        <v>0.25</v>
      </c>
      <c r="P25" s="167"/>
      <c r="Q25" s="167">
        <f>SUM(Q26:Q50)</f>
        <v>0</v>
      </c>
      <c r="R25" s="167"/>
      <c r="S25" s="167"/>
      <c r="T25" s="167"/>
      <c r="U25" s="167"/>
      <c r="V25" s="167">
        <f>SUM(V26:V50)</f>
        <v>66.680000000000007</v>
      </c>
      <c r="W25" s="167"/>
      <c r="X25" s="167"/>
      <c r="AG25" t="s">
        <v>191</v>
      </c>
    </row>
    <row r="26" spans="1:60" outlineLevel="1" x14ac:dyDescent="0.25">
      <c r="A26" s="174">
        <v>10</v>
      </c>
      <c r="B26" s="175" t="s">
        <v>2326</v>
      </c>
      <c r="C26" s="189" t="s">
        <v>2327</v>
      </c>
      <c r="D26" s="176" t="s">
        <v>232</v>
      </c>
      <c r="E26" s="177">
        <v>30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4.6000000000000001E-4</v>
      </c>
      <c r="O26" s="157">
        <f>ROUND(E26*N26,2)</f>
        <v>0.01</v>
      </c>
      <c r="P26" s="157">
        <v>0</v>
      </c>
      <c r="Q26" s="157">
        <f>ROUND(E26*P26,2)</f>
        <v>0</v>
      </c>
      <c r="R26" s="157"/>
      <c r="S26" s="157" t="s">
        <v>573</v>
      </c>
      <c r="T26" s="157" t="s">
        <v>574</v>
      </c>
      <c r="U26" s="157">
        <v>0.52200000000000002</v>
      </c>
      <c r="V26" s="157">
        <f>ROUND(E26*U26,2)</f>
        <v>15.66</v>
      </c>
      <c r="W26" s="157"/>
      <c r="X26" s="157" t="s">
        <v>196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90" t="s">
        <v>2323</v>
      </c>
      <c r="D27" s="159"/>
      <c r="E27" s="160">
        <v>30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11</v>
      </c>
      <c r="B28" s="175" t="s">
        <v>2328</v>
      </c>
      <c r="C28" s="189" t="s">
        <v>2329</v>
      </c>
      <c r="D28" s="176" t="s">
        <v>232</v>
      </c>
      <c r="E28" s="177">
        <v>47.5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5.8E-4</v>
      </c>
      <c r="O28" s="157">
        <f>ROUND(E28*N28,2)</f>
        <v>0.03</v>
      </c>
      <c r="P28" s="157">
        <v>0</v>
      </c>
      <c r="Q28" s="157">
        <f>ROUND(E28*P28,2)</f>
        <v>0</v>
      </c>
      <c r="R28" s="157"/>
      <c r="S28" s="157" t="s">
        <v>573</v>
      </c>
      <c r="T28" s="157" t="s">
        <v>574</v>
      </c>
      <c r="U28" s="157">
        <v>0.6159</v>
      </c>
      <c r="V28" s="157">
        <f>ROUND(E28*U28,2)</f>
        <v>29.26</v>
      </c>
      <c r="W28" s="157"/>
      <c r="X28" s="157" t="s">
        <v>196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90" t="s">
        <v>2330</v>
      </c>
      <c r="D29" s="159"/>
      <c r="E29" s="160">
        <v>47.5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4">
        <v>12</v>
      </c>
      <c r="B30" s="175" t="s">
        <v>2331</v>
      </c>
      <c r="C30" s="189" t="s">
        <v>2332</v>
      </c>
      <c r="D30" s="176" t="s">
        <v>239</v>
      </c>
      <c r="E30" s="177">
        <v>2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1.2999999999999999E-4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573</v>
      </c>
      <c r="T30" s="157" t="s">
        <v>574</v>
      </c>
      <c r="U30" s="157">
        <v>8.3000000000000004E-2</v>
      </c>
      <c r="V30" s="157">
        <f>ROUND(E30*U30,2)</f>
        <v>0.17</v>
      </c>
      <c r="W30" s="157"/>
      <c r="X30" s="157" t="s">
        <v>196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90" t="s">
        <v>64</v>
      </c>
      <c r="D31" s="159"/>
      <c r="E31" s="160">
        <v>2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0">
        <v>13</v>
      </c>
      <c r="B32" s="181" t="s">
        <v>2333</v>
      </c>
      <c r="C32" s="194" t="s">
        <v>2334</v>
      </c>
      <c r="D32" s="182" t="s">
        <v>239</v>
      </c>
      <c r="E32" s="183">
        <v>1</v>
      </c>
      <c r="F32" s="184"/>
      <c r="G32" s="18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7">
        <v>8.0000000000000004E-4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573</v>
      </c>
      <c r="T32" s="157" t="s">
        <v>574</v>
      </c>
      <c r="U32" s="157">
        <v>0.35099999999999998</v>
      </c>
      <c r="V32" s="157">
        <f>ROUND(E32*U32,2)</f>
        <v>0.35</v>
      </c>
      <c r="W32" s="157"/>
      <c r="X32" s="157" t="s">
        <v>196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74">
        <v>14</v>
      </c>
      <c r="B33" s="175" t="s">
        <v>2335</v>
      </c>
      <c r="C33" s="189" t="s">
        <v>2336</v>
      </c>
      <c r="D33" s="176" t="s">
        <v>239</v>
      </c>
      <c r="E33" s="177">
        <v>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1.4999999999999999E-2</v>
      </c>
      <c r="O33" s="157">
        <f>ROUND(E33*N33,2)</f>
        <v>0.02</v>
      </c>
      <c r="P33" s="157">
        <v>0</v>
      </c>
      <c r="Q33" s="157">
        <f>ROUND(E33*P33,2)</f>
        <v>0</v>
      </c>
      <c r="R33" s="157"/>
      <c r="S33" s="157" t="s">
        <v>573</v>
      </c>
      <c r="T33" s="157" t="s">
        <v>574</v>
      </c>
      <c r="U33" s="157">
        <v>1.6439999999999999</v>
      </c>
      <c r="V33" s="157">
        <f>ROUND(E33*U33,2)</f>
        <v>1.64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2305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90" t="s">
        <v>62</v>
      </c>
      <c r="D34" s="159"/>
      <c r="E34" s="160">
        <v>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0">
        <v>15</v>
      </c>
      <c r="B35" s="181" t="s">
        <v>2337</v>
      </c>
      <c r="C35" s="194" t="s">
        <v>2338</v>
      </c>
      <c r="D35" s="182" t="s">
        <v>232</v>
      </c>
      <c r="E35" s="183">
        <v>43</v>
      </c>
      <c r="F35" s="184"/>
      <c r="G35" s="18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573</v>
      </c>
      <c r="T35" s="157" t="s">
        <v>574</v>
      </c>
      <c r="U35" s="157">
        <v>2.9000000000000001E-2</v>
      </c>
      <c r="V35" s="157">
        <f>ROUND(E35*U35,2)</f>
        <v>1.25</v>
      </c>
      <c r="W35" s="157"/>
      <c r="X35" s="157" t="s">
        <v>196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0">
        <v>16</v>
      </c>
      <c r="B36" s="181" t="s">
        <v>2339</v>
      </c>
      <c r="C36" s="194" t="s">
        <v>2340</v>
      </c>
      <c r="D36" s="182" t="s">
        <v>232</v>
      </c>
      <c r="E36" s="183">
        <v>43</v>
      </c>
      <c r="F36" s="184"/>
      <c r="G36" s="185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1.0000000000000001E-5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573</v>
      </c>
      <c r="T36" s="157" t="s">
        <v>574</v>
      </c>
      <c r="U36" s="157">
        <v>6.2E-2</v>
      </c>
      <c r="V36" s="157">
        <f>ROUND(E36*U36,2)</f>
        <v>2.67</v>
      </c>
      <c r="W36" s="157"/>
      <c r="X36" s="157" t="s">
        <v>196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0">
        <v>17</v>
      </c>
      <c r="B37" s="181" t="s">
        <v>2341</v>
      </c>
      <c r="C37" s="194" t="s">
        <v>2342</v>
      </c>
      <c r="D37" s="182" t="s">
        <v>225</v>
      </c>
      <c r="E37" s="183">
        <v>1</v>
      </c>
      <c r="F37" s="184"/>
      <c r="G37" s="185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573</v>
      </c>
      <c r="T37" s="157" t="s">
        <v>574</v>
      </c>
      <c r="U37" s="157">
        <v>1.3740000000000001</v>
      </c>
      <c r="V37" s="157">
        <f>ROUND(E37*U37,2)</f>
        <v>1.37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4">
        <v>18</v>
      </c>
      <c r="B38" s="175" t="s">
        <v>2343</v>
      </c>
      <c r="C38" s="189" t="s">
        <v>2344</v>
      </c>
      <c r="D38" s="176" t="s">
        <v>232</v>
      </c>
      <c r="E38" s="177">
        <v>12</v>
      </c>
      <c r="F38" s="178"/>
      <c r="G38" s="179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1.6150000000000001E-2</v>
      </c>
      <c r="O38" s="157">
        <f>ROUND(E38*N38,2)</f>
        <v>0.19</v>
      </c>
      <c r="P38" s="157">
        <v>0</v>
      </c>
      <c r="Q38" s="157">
        <f>ROUND(E38*P38,2)</f>
        <v>0</v>
      </c>
      <c r="R38" s="157"/>
      <c r="S38" s="157" t="s">
        <v>573</v>
      </c>
      <c r="T38" s="157" t="s">
        <v>574</v>
      </c>
      <c r="U38" s="157">
        <v>1.1921900000000001</v>
      </c>
      <c r="V38" s="157">
        <f>ROUND(E38*U38,2)</f>
        <v>14.31</v>
      </c>
      <c r="W38" s="157"/>
      <c r="X38" s="157" t="s">
        <v>1564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2345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90" t="s">
        <v>2346</v>
      </c>
      <c r="D39" s="159"/>
      <c r="E39" s="160">
        <v>12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4">
        <v>19</v>
      </c>
      <c r="B40" s="175" t="s">
        <v>2347</v>
      </c>
      <c r="C40" s="189" t="s">
        <v>2348</v>
      </c>
      <c r="D40" s="176" t="s">
        <v>232</v>
      </c>
      <c r="E40" s="177">
        <v>30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4.0000000000000003E-5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573</v>
      </c>
      <c r="T40" s="157" t="s">
        <v>574</v>
      </c>
      <c r="U40" s="157">
        <v>0</v>
      </c>
      <c r="V40" s="157">
        <f>ROUND(E40*U40,2)</f>
        <v>0</v>
      </c>
      <c r="W40" s="157"/>
      <c r="X40" s="157" t="s">
        <v>227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90" t="s">
        <v>2323</v>
      </c>
      <c r="D41" s="159"/>
      <c r="E41" s="160">
        <v>30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199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4">
        <v>20</v>
      </c>
      <c r="B42" s="175" t="s">
        <v>2349</v>
      </c>
      <c r="C42" s="189" t="s">
        <v>2350</v>
      </c>
      <c r="D42" s="176" t="s">
        <v>232</v>
      </c>
      <c r="E42" s="177">
        <v>47.5</v>
      </c>
      <c r="F42" s="178"/>
      <c r="G42" s="179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6.9999999999999994E-5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573</v>
      </c>
      <c r="T42" s="157" t="s">
        <v>574</v>
      </c>
      <c r="U42" s="157">
        <v>0</v>
      </c>
      <c r="V42" s="157">
        <f>ROUND(E42*U42,2)</f>
        <v>0</v>
      </c>
      <c r="W42" s="157"/>
      <c r="X42" s="157" t="s">
        <v>227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2204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90" t="s">
        <v>2351</v>
      </c>
      <c r="D43" s="159"/>
      <c r="E43" s="160">
        <v>47.5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0">
        <v>21</v>
      </c>
      <c r="B44" s="181" t="s">
        <v>2352</v>
      </c>
      <c r="C44" s="194" t="s">
        <v>2353</v>
      </c>
      <c r="D44" s="182" t="s">
        <v>239</v>
      </c>
      <c r="E44" s="183">
        <v>4</v>
      </c>
      <c r="F44" s="184"/>
      <c r="G44" s="18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1.2E-4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573</v>
      </c>
      <c r="T44" s="157" t="s">
        <v>574</v>
      </c>
      <c r="U44" s="157">
        <v>0</v>
      </c>
      <c r="V44" s="157">
        <f>ROUND(E44*U44,2)</f>
        <v>0</v>
      </c>
      <c r="W44" s="157"/>
      <c r="X44" s="157" t="s">
        <v>227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2204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0">
        <v>22</v>
      </c>
      <c r="B45" s="181" t="s">
        <v>2354</v>
      </c>
      <c r="C45" s="194" t="s">
        <v>2355</v>
      </c>
      <c r="D45" s="182" t="s">
        <v>239</v>
      </c>
      <c r="E45" s="183">
        <v>2</v>
      </c>
      <c r="F45" s="184"/>
      <c r="G45" s="185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2.0000000000000001E-4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573</v>
      </c>
      <c r="T45" s="157" t="s">
        <v>574</v>
      </c>
      <c r="U45" s="157">
        <v>0</v>
      </c>
      <c r="V45" s="157">
        <f>ROUND(E45*U45,2)</f>
        <v>0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0">
        <v>23</v>
      </c>
      <c r="B46" s="181" t="s">
        <v>2356</v>
      </c>
      <c r="C46" s="194" t="s">
        <v>2357</v>
      </c>
      <c r="D46" s="182" t="s">
        <v>239</v>
      </c>
      <c r="E46" s="183">
        <v>2</v>
      </c>
      <c r="F46" s="184"/>
      <c r="G46" s="185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3.4000000000000002E-4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573</v>
      </c>
      <c r="T46" s="157" t="s">
        <v>574</v>
      </c>
      <c r="U46" s="157">
        <v>0</v>
      </c>
      <c r="V46" s="157">
        <f>ROUND(E46*U46,2)</f>
        <v>0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2204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24</v>
      </c>
      <c r="B47" s="175" t="s">
        <v>2358</v>
      </c>
      <c r="C47" s="189" t="s">
        <v>2359</v>
      </c>
      <c r="D47" s="176" t="s">
        <v>239</v>
      </c>
      <c r="E47" s="177">
        <v>1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2.2000000000000001E-4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573</v>
      </c>
      <c r="T47" s="157" t="s">
        <v>574</v>
      </c>
      <c r="U47" s="157">
        <v>0</v>
      </c>
      <c r="V47" s="157">
        <f>ROUND(E47*U47,2)</f>
        <v>0</v>
      </c>
      <c r="W47" s="157"/>
      <c r="X47" s="157" t="s">
        <v>227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2204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90" t="s">
        <v>62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199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0">
        <v>25</v>
      </c>
      <c r="B49" s="181" t="s">
        <v>2360</v>
      </c>
      <c r="C49" s="194" t="s">
        <v>2361</v>
      </c>
      <c r="D49" s="182" t="s">
        <v>239</v>
      </c>
      <c r="E49" s="183">
        <v>20</v>
      </c>
      <c r="F49" s="184"/>
      <c r="G49" s="185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5.0000000000000002E-5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573</v>
      </c>
      <c r="T49" s="157" t="s">
        <v>574</v>
      </c>
      <c r="U49" s="157">
        <v>0</v>
      </c>
      <c r="V49" s="157">
        <f>ROUND(E49*U49,2)</f>
        <v>0</v>
      </c>
      <c r="W49" s="157"/>
      <c r="X49" s="157" t="s">
        <v>227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2204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0">
        <v>26</v>
      </c>
      <c r="B50" s="181" t="s">
        <v>2362</v>
      </c>
      <c r="C50" s="194" t="s">
        <v>2363</v>
      </c>
      <c r="D50" s="182" t="s">
        <v>239</v>
      </c>
      <c r="E50" s="183">
        <v>1</v>
      </c>
      <c r="F50" s="184"/>
      <c r="G50" s="18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6.3000000000000003E-4</v>
      </c>
      <c r="O50" s="157">
        <f>ROUND(E50*N50,2)</f>
        <v>0</v>
      </c>
      <c r="P50" s="157">
        <v>0</v>
      </c>
      <c r="Q50" s="157">
        <f>ROUND(E50*P50,2)</f>
        <v>0</v>
      </c>
      <c r="R50" s="157"/>
      <c r="S50" s="157" t="s">
        <v>573</v>
      </c>
      <c r="T50" s="157" t="s">
        <v>574</v>
      </c>
      <c r="U50" s="157">
        <v>0</v>
      </c>
      <c r="V50" s="157">
        <f>ROUND(E50*U50,2)</f>
        <v>0</v>
      </c>
      <c r="W50" s="157"/>
      <c r="X50" s="157" t="s">
        <v>227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2204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68" t="s">
        <v>190</v>
      </c>
      <c r="B51" s="169" t="s">
        <v>106</v>
      </c>
      <c r="C51" s="188" t="s">
        <v>107</v>
      </c>
      <c r="D51" s="170"/>
      <c r="E51" s="171"/>
      <c r="F51" s="172"/>
      <c r="G51" s="173">
        <f>SUMIF(AG52:AG69,"&lt;&gt;NOR",G52:G69)</f>
        <v>0</v>
      </c>
      <c r="H51" s="167"/>
      <c r="I51" s="167">
        <f>SUM(I52:I69)</f>
        <v>0</v>
      </c>
      <c r="J51" s="167"/>
      <c r="K51" s="167">
        <f>SUM(K52:K69)</f>
        <v>0</v>
      </c>
      <c r="L51" s="167"/>
      <c r="M51" s="167">
        <f>SUM(M52:M69)</f>
        <v>0</v>
      </c>
      <c r="N51" s="167"/>
      <c r="O51" s="167">
        <f>SUM(O52:O69)</f>
        <v>0.32999999999999996</v>
      </c>
      <c r="P51" s="167"/>
      <c r="Q51" s="167">
        <f>SUM(Q52:Q69)</f>
        <v>0</v>
      </c>
      <c r="R51" s="167"/>
      <c r="S51" s="167"/>
      <c r="T51" s="167"/>
      <c r="U51" s="167"/>
      <c r="V51" s="167">
        <f>SUM(V52:V69)</f>
        <v>40.86</v>
      </c>
      <c r="W51" s="167"/>
      <c r="X51" s="167"/>
      <c r="AG51" t="s">
        <v>191</v>
      </c>
    </row>
    <row r="52" spans="1:60" outlineLevel="1" x14ac:dyDescent="0.25">
      <c r="A52" s="180">
        <v>27</v>
      </c>
      <c r="B52" s="181" t="s">
        <v>2364</v>
      </c>
      <c r="C52" s="194" t="s">
        <v>2365</v>
      </c>
      <c r="D52" s="182" t="s">
        <v>1376</v>
      </c>
      <c r="E52" s="183">
        <v>1</v>
      </c>
      <c r="F52" s="184"/>
      <c r="G52" s="18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1.444E-2</v>
      </c>
      <c r="O52" s="157">
        <f>ROUND(E52*N52,2)</f>
        <v>0.01</v>
      </c>
      <c r="P52" s="157">
        <v>0</v>
      </c>
      <c r="Q52" s="157">
        <f>ROUND(E52*P52,2)</f>
        <v>0</v>
      </c>
      <c r="R52" s="157"/>
      <c r="S52" s="157" t="s">
        <v>573</v>
      </c>
      <c r="T52" s="157" t="s">
        <v>574</v>
      </c>
      <c r="U52" s="157">
        <v>1.25</v>
      </c>
      <c r="V52" s="157">
        <f>ROUND(E52*U52,2)</f>
        <v>1.25</v>
      </c>
      <c r="W52" s="157"/>
      <c r="X52" s="157" t="s">
        <v>196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4">
        <v>28</v>
      </c>
      <c r="B53" s="175" t="s">
        <v>2366</v>
      </c>
      <c r="C53" s="189" t="s">
        <v>2367</v>
      </c>
      <c r="D53" s="176" t="s">
        <v>1376</v>
      </c>
      <c r="E53" s="177">
        <v>1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7.6819999999999999E-2</v>
      </c>
      <c r="O53" s="157">
        <f>ROUND(E53*N53,2)</f>
        <v>0.08</v>
      </c>
      <c r="P53" s="157">
        <v>0</v>
      </c>
      <c r="Q53" s="157">
        <f>ROUND(E53*P53,2)</f>
        <v>0</v>
      </c>
      <c r="R53" s="157"/>
      <c r="S53" s="157" t="s">
        <v>573</v>
      </c>
      <c r="T53" s="157" t="s">
        <v>574</v>
      </c>
      <c r="U53" s="157">
        <v>3.0720000000000001</v>
      </c>
      <c r="V53" s="157">
        <f>ROUND(E53*U53,2)</f>
        <v>3.07</v>
      </c>
      <c r="W53" s="157"/>
      <c r="X53" s="157" t="s">
        <v>196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90" t="s">
        <v>62</v>
      </c>
      <c r="D54" s="159"/>
      <c r="E54" s="160">
        <v>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199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4">
        <v>29</v>
      </c>
      <c r="B55" s="175" t="s">
        <v>2368</v>
      </c>
      <c r="C55" s="189" t="s">
        <v>2369</v>
      </c>
      <c r="D55" s="176" t="s">
        <v>239</v>
      </c>
      <c r="E55" s="177">
        <v>1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8.4999999999999995E-4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573</v>
      </c>
      <c r="T55" s="157" t="s">
        <v>574</v>
      </c>
      <c r="U55" s="157">
        <v>0.44500000000000001</v>
      </c>
      <c r="V55" s="157">
        <f>ROUND(E55*U55,2)</f>
        <v>0.45</v>
      </c>
      <c r="W55" s="157"/>
      <c r="X55" s="157" t="s">
        <v>196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90" t="s">
        <v>62</v>
      </c>
      <c r="D56" s="159"/>
      <c r="E56" s="160">
        <v>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.399999999999999" outlineLevel="1" x14ac:dyDescent="0.25">
      <c r="A57" s="174">
        <v>30</v>
      </c>
      <c r="B57" s="175" t="s">
        <v>2370</v>
      </c>
      <c r="C57" s="189" t="s">
        <v>2371</v>
      </c>
      <c r="D57" s="176" t="s">
        <v>239</v>
      </c>
      <c r="E57" s="177">
        <v>4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1.1999999999999999E-3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573</v>
      </c>
      <c r="T57" s="157" t="s">
        <v>574</v>
      </c>
      <c r="U57" s="157">
        <v>0.44500000000000001</v>
      </c>
      <c r="V57" s="157">
        <f>ROUND(E57*U57,2)</f>
        <v>1.78</v>
      </c>
      <c r="W57" s="157"/>
      <c r="X57" s="157" t="s">
        <v>196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90" t="s">
        <v>68</v>
      </c>
      <c r="D58" s="159"/>
      <c r="E58" s="160">
        <v>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74">
        <v>31</v>
      </c>
      <c r="B59" s="175" t="s">
        <v>2372</v>
      </c>
      <c r="C59" s="189" t="s">
        <v>2373</v>
      </c>
      <c r="D59" s="176" t="s">
        <v>239</v>
      </c>
      <c r="E59" s="177">
        <v>11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7.2999999999999996E-4</v>
      </c>
      <c r="O59" s="157">
        <f>ROUND(E59*N59,2)</f>
        <v>0.01</v>
      </c>
      <c r="P59" s="157">
        <v>0</v>
      </c>
      <c r="Q59" s="157">
        <f>ROUND(E59*P59,2)</f>
        <v>0</v>
      </c>
      <c r="R59" s="157"/>
      <c r="S59" s="157" t="s">
        <v>573</v>
      </c>
      <c r="T59" s="157" t="s">
        <v>574</v>
      </c>
      <c r="U59" s="157">
        <v>0.246</v>
      </c>
      <c r="V59" s="157">
        <f>ROUND(E59*U59,2)</f>
        <v>2.71</v>
      </c>
      <c r="W59" s="157"/>
      <c r="X59" s="157" t="s">
        <v>196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90" t="s">
        <v>2374</v>
      </c>
      <c r="D60" s="159"/>
      <c r="E60" s="160">
        <v>11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0">
        <v>32</v>
      </c>
      <c r="B61" s="181" t="s">
        <v>2375</v>
      </c>
      <c r="C61" s="194" t="s">
        <v>2376</v>
      </c>
      <c r="D61" s="182" t="s">
        <v>225</v>
      </c>
      <c r="E61" s="183">
        <v>2</v>
      </c>
      <c r="F61" s="184"/>
      <c r="G61" s="185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573</v>
      </c>
      <c r="T61" s="157" t="s">
        <v>574</v>
      </c>
      <c r="U61" s="157">
        <v>1.573</v>
      </c>
      <c r="V61" s="157">
        <f>ROUND(E61*U61,2)</f>
        <v>3.15</v>
      </c>
      <c r="W61" s="157"/>
      <c r="X61" s="157" t="s">
        <v>196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0">
        <v>33</v>
      </c>
      <c r="B62" s="181" t="s">
        <v>2377</v>
      </c>
      <c r="C62" s="194" t="s">
        <v>2378</v>
      </c>
      <c r="D62" s="182" t="s">
        <v>239</v>
      </c>
      <c r="E62" s="183">
        <v>3</v>
      </c>
      <c r="F62" s="184"/>
      <c r="G62" s="185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1.8669999999999999E-2</v>
      </c>
      <c r="O62" s="157">
        <f>ROUND(E62*N62,2)</f>
        <v>0.06</v>
      </c>
      <c r="P62" s="157">
        <v>0</v>
      </c>
      <c r="Q62" s="157">
        <f>ROUND(E62*P62,2)</f>
        <v>0</v>
      </c>
      <c r="R62" s="157"/>
      <c r="S62" s="157" t="s">
        <v>573</v>
      </c>
      <c r="T62" s="157" t="s">
        <v>574</v>
      </c>
      <c r="U62" s="157">
        <v>2.92136</v>
      </c>
      <c r="V62" s="157">
        <f>ROUND(E62*U62,2)</f>
        <v>8.76</v>
      </c>
      <c r="W62" s="157"/>
      <c r="X62" s="157" t="s">
        <v>1564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2345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0">
        <v>34</v>
      </c>
      <c r="B63" s="181" t="s">
        <v>2379</v>
      </c>
      <c r="C63" s="194" t="s">
        <v>2380</v>
      </c>
      <c r="D63" s="182" t="s">
        <v>239</v>
      </c>
      <c r="E63" s="183">
        <v>1</v>
      </c>
      <c r="F63" s="184"/>
      <c r="G63" s="185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6.4099999999999999E-3</v>
      </c>
      <c r="O63" s="157">
        <f>ROUND(E63*N63,2)</f>
        <v>0.01</v>
      </c>
      <c r="P63" s="157">
        <v>0</v>
      </c>
      <c r="Q63" s="157">
        <f>ROUND(E63*P63,2)</f>
        <v>0</v>
      </c>
      <c r="R63" s="157"/>
      <c r="S63" s="157" t="s">
        <v>573</v>
      </c>
      <c r="T63" s="157" t="s">
        <v>574</v>
      </c>
      <c r="U63" s="157">
        <v>2.1550799999999999</v>
      </c>
      <c r="V63" s="157">
        <f>ROUND(E63*U63,2)</f>
        <v>2.16</v>
      </c>
      <c r="W63" s="157"/>
      <c r="X63" s="157" t="s">
        <v>1564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2345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4">
        <v>35</v>
      </c>
      <c r="B64" s="175" t="s">
        <v>2381</v>
      </c>
      <c r="C64" s="189" t="s">
        <v>2382</v>
      </c>
      <c r="D64" s="176" t="s">
        <v>239</v>
      </c>
      <c r="E64" s="177">
        <v>1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3.8280000000000002E-2</v>
      </c>
      <c r="O64" s="157">
        <f>ROUND(E64*N64,2)</f>
        <v>0.04</v>
      </c>
      <c r="P64" s="157">
        <v>0</v>
      </c>
      <c r="Q64" s="157">
        <f>ROUND(E64*P64,2)</f>
        <v>0</v>
      </c>
      <c r="R64" s="157"/>
      <c r="S64" s="157" t="s">
        <v>573</v>
      </c>
      <c r="T64" s="157" t="s">
        <v>574</v>
      </c>
      <c r="U64" s="157">
        <v>6.9312100000000001</v>
      </c>
      <c r="V64" s="157">
        <f>ROUND(E64*U64,2)</f>
        <v>6.93</v>
      </c>
      <c r="W64" s="157"/>
      <c r="X64" s="157" t="s">
        <v>1564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2345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90" t="s">
        <v>62</v>
      </c>
      <c r="D65" s="159"/>
      <c r="E65" s="160">
        <v>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4">
        <v>36</v>
      </c>
      <c r="B66" s="175" t="s">
        <v>2383</v>
      </c>
      <c r="C66" s="189" t="s">
        <v>2384</v>
      </c>
      <c r="D66" s="176" t="s">
        <v>239</v>
      </c>
      <c r="E66" s="177">
        <v>4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2.962E-2</v>
      </c>
      <c r="O66" s="157">
        <f>ROUND(E66*N66,2)</f>
        <v>0.12</v>
      </c>
      <c r="P66" s="157">
        <v>0</v>
      </c>
      <c r="Q66" s="157">
        <f>ROUND(E66*P66,2)</f>
        <v>0</v>
      </c>
      <c r="R66" s="157"/>
      <c r="S66" s="157" t="s">
        <v>573</v>
      </c>
      <c r="T66" s="157" t="s">
        <v>574</v>
      </c>
      <c r="U66" s="157">
        <v>2.6510899999999999</v>
      </c>
      <c r="V66" s="157">
        <f>ROUND(E66*U66,2)</f>
        <v>10.6</v>
      </c>
      <c r="W66" s="157"/>
      <c r="X66" s="157" t="s">
        <v>1564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2345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90" t="s">
        <v>68</v>
      </c>
      <c r="D67" s="159"/>
      <c r="E67" s="160">
        <v>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4">
        <v>37</v>
      </c>
      <c r="B68" s="175" t="s">
        <v>2385</v>
      </c>
      <c r="C68" s="189" t="s">
        <v>2386</v>
      </c>
      <c r="D68" s="176" t="s">
        <v>239</v>
      </c>
      <c r="E68" s="177">
        <v>5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7">
        <v>9.0000000000000006E-5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573</v>
      </c>
      <c r="T68" s="157" t="s">
        <v>574</v>
      </c>
      <c r="U68" s="157">
        <v>0</v>
      </c>
      <c r="V68" s="157">
        <f>ROUND(E68*U68,2)</f>
        <v>0</v>
      </c>
      <c r="W68" s="157"/>
      <c r="X68" s="157" t="s">
        <v>227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2204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90" t="s">
        <v>70</v>
      </c>
      <c r="D69" s="159"/>
      <c r="E69" s="160">
        <v>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5">
      <c r="A70" s="168" t="s">
        <v>190</v>
      </c>
      <c r="B70" s="169" t="s">
        <v>122</v>
      </c>
      <c r="C70" s="188" t="s">
        <v>123</v>
      </c>
      <c r="D70" s="170"/>
      <c r="E70" s="171"/>
      <c r="F70" s="172"/>
      <c r="G70" s="173">
        <f>SUMIF(AG71:AG81,"&lt;&gt;NOR",G71:G81)</f>
        <v>0</v>
      </c>
      <c r="H70" s="167"/>
      <c r="I70" s="167">
        <f>SUM(I71:I81)</f>
        <v>0</v>
      </c>
      <c r="J70" s="167"/>
      <c r="K70" s="167">
        <f>SUM(K71:K81)</f>
        <v>0</v>
      </c>
      <c r="L70" s="167"/>
      <c r="M70" s="167">
        <f>SUM(M71:M81)</f>
        <v>0</v>
      </c>
      <c r="N70" s="167"/>
      <c r="O70" s="167">
        <f>SUM(O71:O81)</f>
        <v>0.1</v>
      </c>
      <c r="P70" s="167"/>
      <c r="Q70" s="167">
        <f>SUM(Q71:Q81)</f>
        <v>0</v>
      </c>
      <c r="R70" s="167"/>
      <c r="S70" s="167"/>
      <c r="T70" s="167"/>
      <c r="U70" s="167"/>
      <c r="V70" s="167">
        <f>SUM(V71:V81)</f>
        <v>72.27</v>
      </c>
      <c r="W70" s="167"/>
      <c r="X70" s="167"/>
      <c r="AG70" t="s">
        <v>191</v>
      </c>
    </row>
    <row r="71" spans="1:60" ht="20.399999999999999" outlineLevel="1" x14ac:dyDescent="0.25">
      <c r="A71" s="174">
        <v>38</v>
      </c>
      <c r="B71" s="175" t="s">
        <v>2387</v>
      </c>
      <c r="C71" s="189" t="s">
        <v>2388</v>
      </c>
      <c r="D71" s="176" t="s">
        <v>1557</v>
      </c>
      <c r="E71" s="177">
        <v>150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2.9999999999999997E-4</v>
      </c>
      <c r="O71" s="157">
        <f>ROUND(E71*N71,2)</f>
        <v>0.05</v>
      </c>
      <c r="P71" s="157">
        <v>0</v>
      </c>
      <c r="Q71" s="157">
        <f>ROUND(E71*P71,2)</f>
        <v>0</v>
      </c>
      <c r="R71" s="157"/>
      <c r="S71" s="157" t="s">
        <v>573</v>
      </c>
      <c r="T71" s="157" t="s">
        <v>574</v>
      </c>
      <c r="U71" s="157">
        <v>0.219</v>
      </c>
      <c r="V71" s="157">
        <f>ROUND(E71*U71,2)</f>
        <v>32.85</v>
      </c>
      <c r="W71" s="157"/>
      <c r="X71" s="157" t="s">
        <v>196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2305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90" t="s">
        <v>2389</v>
      </c>
      <c r="D72" s="159"/>
      <c r="E72" s="160">
        <v>150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199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80">
        <v>39</v>
      </c>
      <c r="B73" s="181" t="s">
        <v>2390</v>
      </c>
      <c r="C73" s="194" t="s">
        <v>2391</v>
      </c>
      <c r="D73" s="182" t="s">
        <v>1557</v>
      </c>
      <c r="E73" s="183">
        <v>80</v>
      </c>
      <c r="F73" s="184"/>
      <c r="G73" s="185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2.9999999999999997E-4</v>
      </c>
      <c r="O73" s="157">
        <f>ROUND(E73*N73,2)</f>
        <v>0.02</v>
      </c>
      <c r="P73" s="157">
        <v>0</v>
      </c>
      <c r="Q73" s="157">
        <f>ROUND(E73*P73,2)</f>
        <v>0</v>
      </c>
      <c r="R73" s="157"/>
      <c r="S73" s="157" t="s">
        <v>573</v>
      </c>
      <c r="T73" s="157" t="s">
        <v>574</v>
      </c>
      <c r="U73" s="157">
        <v>0.219</v>
      </c>
      <c r="V73" s="157">
        <f>ROUND(E73*U73,2)</f>
        <v>17.52</v>
      </c>
      <c r="W73" s="157"/>
      <c r="X73" s="157" t="s">
        <v>196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80">
        <v>40</v>
      </c>
      <c r="B74" s="181" t="s">
        <v>2392</v>
      </c>
      <c r="C74" s="194" t="s">
        <v>2393</v>
      </c>
      <c r="D74" s="182" t="s">
        <v>1557</v>
      </c>
      <c r="E74" s="183">
        <v>60</v>
      </c>
      <c r="F74" s="184"/>
      <c r="G74" s="185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7">
        <v>2.9999999999999997E-4</v>
      </c>
      <c r="O74" s="157">
        <f>ROUND(E74*N74,2)</f>
        <v>0.02</v>
      </c>
      <c r="P74" s="157">
        <v>0</v>
      </c>
      <c r="Q74" s="157">
        <f>ROUND(E74*P74,2)</f>
        <v>0</v>
      </c>
      <c r="R74" s="157"/>
      <c r="S74" s="157" t="s">
        <v>573</v>
      </c>
      <c r="T74" s="157" t="s">
        <v>574</v>
      </c>
      <c r="U74" s="157">
        <v>0.219</v>
      </c>
      <c r="V74" s="157">
        <f>ROUND(E74*U74,2)</f>
        <v>13.14</v>
      </c>
      <c r="W74" s="157"/>
      <c r="X74" s="157" t="s">
        <v>196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4">
        <v>41</v>
      </c>
      <c r="B75" s="175" t="s">
        <v>2394</v>
      </c>
      <c r="C75" s="189" t="s">
        <v>2395</v>
      </c>
      <c r="D75" s="176" t="s">
        <v>1557</v>
      </c>
      <c r="E75" s="177">
        <v>10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7">
        <v>2.9999999999999997E-4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573</v>
      </c>
      <c r="T75" s="157" t="s">
        <v>574</v>
      </c>
      <c r="U75" s="157">
        <v>0.219</v>
      </c>
      <c r="V75" s="157">
        <f>ROUND(E75*U75,2)</f>
        <v>2.19</v>
      </c>
      <c r="W75" s="157"/>
      <c r="X75" s="157" t="s">
        <v>196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90" t="s">
        <v>2396</v>
      </c>
      <c r="D76" s="159"/>
      <c r="E76" s="160">
        <v>10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199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74">
        <v>42</v>
      </c>
      <c r="B77" s="175" t="s">
        <v>2397</v>
      </c>
      <c r="C77" s="189" t="s">
        <v>2398</v>
      </c>
      <c r="D77" s="176" t="s">
        <v>1557</v>
      </c>
      <c r="E77" s="177">
        <v>20</v>
      </c>
      <c r="F77" s="178"/>
      <c r="G77" s="179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7">
        <v>2.9999999999999997E-4</v>
      </c>
      <c r="O77" s="157">
        <f>ROUND(E77*N77,2)</f>
        <v>0.01</v>
      </c>
      <c r="P77" s="157">
        <v>0</v>
      </c>
      <c r="Q77" s="157">
        <f>ROUND(E77*P77,2)</f>
        <v>0</v>
      </c>
      <c r="R77" s="157"/>
      <c r="S77" s="157" t="s">
        <v>573</v>
      </c>
      <c r="T77" s="157" t="s">
        <v>574</v>
      </c>
      <c r="U77" s="157">
        <v>0.219</v>
      </c>
      <c r="V77" s="157">
        <f>ROUND(E77*U77,2)</f>
        <v>4.38</v>
      </c>
      <c r="W77" s="157"/>
      <c r="X77" s="157" t="s">
        <v>196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90" t="s">
        <v>2399</v>
      </c>
      <c r="D78" s="159"/>
      <c r="E78" s="160">
        <v>20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4">
        <v>43</v>
      </c>
      <c r="B79" s="175" t="s">
        <v>2400</v>
      </c>
      <c r="C79" s="189" t="s">
        <v>2401</v>
      </c>
      <c r="D79" s="176" t="s">
        <v>1557</v>
      </c>
      <c r="E79" s="177">
        <v>10</v>
      </c>
      <c r="F79" s="178"/>
      <c r="G79" s="179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2.9999999999999997E-4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573</v>
      </c>
      <c r="T79" s="157" t="s">
        <v>574</v>
      </c>
      <c r="U79" s="157">
        <v>0.219</v>
      </c>
      <c r="V79" s="157">
        <f>ROUND(E79*U79,2)</f>
        <v>2.19</v>
      </c>
      <c r="W79" s="157"/>
      <c r="X79" s="157" t="s">
        <v>196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90" t="s">
        <v>2396</v>
      </c>
      <c r="D80" s="159"/>
      <c r="E80" s="160">
        <v>10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80">
        <v>44</v>
      </c>
      <c r="B81" s="181" t="s">
        <v>2402</v>
      </c>
      <c r="C81" s="194" t="s">
        <v>2403</v>
      </c>
      <c r="D81" s="182" t="s">
        <v>239</v>
      </c>
      <c r="E81" s="183">
        <v>1</v>
      </c>
      <c r="F81" s="184"/>
      <c r="G81" s="18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2.0000000000000001E-4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573</v>
      </c>
      <c r="T81" s="157" t="s">
        <v>574</v>
      </c>
      <c r="U81" s="157">
        <v>0</v>
      </c>
      <c r="V81" s="157">
        <f>ROUND(E81*U81,2)</f>
        <v>0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2204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168" t="s">
        <v>190</v>
      </c>
      <c r="B82" s="169" t="s">
        <v>132</v>
      </c>
      <c r="C82" s="188" t="s">
        <v>133</v>
      </c>
      <c r="D82" s="170"/>
      <c r="E82" s="171"/>
      <c r="F82" s="172"/>
      <c r="G82" s="173">
        <f>SUMIF(AG83:AG83,"&lt;&gt;NOR",G83:G83)</f>
        <v>0</v>
      </c>
      <c r="H82" s="167"/>
      <c r="I82" s="167">
        <f>SUM(I83:I83)</f>
        <v>0</v>
      </c>
      <c r="J82" s="167"/>
      <c r="K82" s="167">
        <f>SUM(K83:K83)</f>
        <v>0</v>
      </c>
      <c r="L82" s="167"/>
      <c r="M82" s="167">
        <f>SUM(M83:M83)</f>
        <v>0</v>
      </c>
      <c r="N82" s="167"/>
      <c r="O82" s="167">
        <f>SUM(O83:O83)</f>
        <v>0</v>
      </c>
      <c r="P82" s="167"/>
      <c r="Q82" s="167">
        <f>SUM(Q83:Q83)</f>
        <v>0</v>
      </c>
      <c r="R82" s="167"/>
      <c r="S82" s="167"/>
      <c r="T82" s="167"/>
      <c r="U82" s="167"/>
      <c r="V82" s="167">
        <f>SUM(V83:V83)</f>
        <v>1.24</v>
      </c>
      <c r="W82" s="167"/>
      <c r="X82" s="167"/>
      <c r="AG82" t="s">
        <v>191</v>
      </c>
    </row>
    <row r="83" spans="1:60" outlineLevel="1" x14ac:dyDescent="0.25">
      <c r="A83" s="174">
        <v>45</v>
      </c>
      <c r="B83" s="175" t="s">
        <v>2404</v>
      </c>
      <c r="C83" s="189" t="s">
        <v>2405</v>
      </c>
      <c r="D83" s="176" t="s">
        <v>232</v>
      </c>
      <c r="E83" s="177">
        <v>12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9.0000000000000006E-5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573</v>
      </c>
      <c r="T83" s="157" t="s">
        <v>574</v>
      </c>
      <c r="U83" s="157">
        <v>0.10299999999999999</v>
      </c>
      <c r="V83" s="157">
        <f>ROUND(E83*U83,2)</f>
        <v>1.24</v>
      </c>
      <c r="W83" s="157"/>
      <c r="X83" s="157" t="s">
        <v>196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5">
      <c r="A84" s="3"/>
      <c r="B84" s="4"/>
      <c r="C84" s="19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177</v>
      </c>
    </row>
    <row r="85" spans="1:60" x14ac:dyDescent="0.25">
      <c r="A85" s="150"/>
      <c r="B85" s="151" t="s">
        <v>31</v>
      </c>
      <c r="C85" s="198"/>
      <c r="D85" s="152"/>
      <c r="E85" s="153"/>
      <c r="F85" s="153"/>
      <c r="G85" s="187">
        <f>G8+G25+G51+G70+G82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1953</v>
      </c>
    </row>
    <row r="86" spans="1:60" x14ac:dyDescent="0.25">
      <c r="A86" s="3"/>
      <c r="B86" s="4"/>
      <c r="C86" s="19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60" x14ac:dyDescent="0.25">
      <c r="A87" s="3"/>
      <c r="B87" s="4"/>
      <c r="C87" s="19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5">
      <c r="A88" s="275" t="s">
        <v>1954</v>
      </c>
      <c r="B88" s="275"/>
      <c r="C88" s="27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A89" s="256"/>
      <c r="B89" s="257"/>
      <c r="C89" s="258"/>
      <c r="D89" s="257"/>
      <c r="E89" s="257"/>
      <c r="F89" s="257"/>
      <c r="G89" s="25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G89" t="s">
        <v>1955</v>
      </c>
    </row>
    <row r="90" spans="1:60" x14ac:dyDescent="0.25">
      <c r="A90" s="260"/>
      <c r="B90" s="261"/>
      <c r="C90" s="262"/>
      <c r="D90" s="261"/>
      <c r="E90" s="261"/>
      <c r="F90" s="261"/>
      <c r="G90" s="26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5">
      <c r="A91" s="260"/>
      <c r="B91" s="261"/>
      <c r="C91" s="262"/>
      <c r="D91" s="261"/>
      <c r="E91" s="261"/>
      <c r="F91" s="261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A92" s="260"/>
      <c r="B92" s="261"/>
      <c r="C92" s="262"/>
      <c r="D92" s="261"/>
      <c r="E92" s="261"/>
      <c r="F92" s="261"/>
      <c r="G92" s="26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5">
      <c r="A93" s="264"/>
      <c r="B93" s="265"/>
      <c r="C93" s="266"/>
      <c r="D93" s="265"/>
      <c r="E93" s="265"/>
      <c r="F93" s="265"/>
      <c r="G93" s="26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5">
      <c r="A94" s="3"/>
      <c r="B94" s="4"/>
      <c r="C94" s="19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C95" s="199"/>
      <c r="D95" s="10"/>
      <c r="AG95" t="s">
        <v>1956</v>
      </c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/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pane="bottomLeft" activeCell="F13" sqref="F13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/>
      <c r="C4" s="272" t="s">
        <v>56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62</v>
      </c>
      <c r="C8" s="188" t="s">
        <v>63</v>
      </c>
      <c r="D8" s="170"/>
      <c r="E8" s="171"/>
      <c r="F8" s="172"/>
      <c r="G8" s="173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7"/>
      <c r="O8" s="167">
        <f>SUM(O9:O38)</f>
        <v>0</v>
      </c>
      <c r="P8" s="167"/>
      <c r="Q8" s="167">
        <f>SUM(Q9:Q38)</f>
        <v>224.11999999999998</v>
      </c>
      <c r="R8" s="167"/>
      <c r="S8" s="167"/>
      <c r="T8" s="167"/>
      <c r="U8" s="167"/>
      <c r="V8" s="167">
        <f>SUM(V9:V38)</f>
        <v>75.02</v>
      </c>
      <c r="W8" s="167"/>
      <c r="X8" s="167"/>
      <c r="AG8" t="s">
        <v>191</v>
      </c>
    </row>
    <row r="9" spans="1:60" outlineLevel="1" x14ac:dyDescent="0.25">
      <c r="A9" s="174">
        <v>1</v>
      </c>
      <c r="B9" s="175" t="s">
        <v>192</v>
      </c>
      <c r="C9" s="189" t="s">
        <v>193</v>
      </c>
      <c r="D9" s="176" t="s">
        <v>194</v>
      </c>
      <c r="E9" s="177">
        <v>233.02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0.13800000000000001</v>
      </c>
      <c r="Q9" s="157">
        <f>ROUND(E9*P9,2)</f>
        <v>32.159999999999997</v>
      </c>
      <c r="R9" s="157"/>
      <c r="S9" s="157" t="s">
        <v>195</v>
      </c>
      <c r="T9" s="157" t="s">
        <v>195</v>
      </c>
      <c r="U9" s="157">
        <v>0.16</v>
      </c>
      <c r="V9" s="157">
        <f>ROUND(E9*U9,2)</f>
        <v>37.28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197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54"/>
      <c r="B10" s="155"/>
      <c r="C10" s="190" t="s">
        <v>2406</v>
      </c>
      <c r="D10" s="159"/>
      <c r="E10" s="160">
        <v>38.299999999999997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90" t="s">
        <v>2407</v>
      </c>
      <c r="D11" s="159"/>
      <c r="E11" s="160">
        <v>32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90" t="s">
        <v>2408</v>
      </c>
      <c r="D12" s="159"/>
      <c r="E12" s="160">
        <v>162.72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2</v>
      </c>
      <c r="B13" s="175" t="s">
        <v>2409</v>
      </c>
      <c r="C13" s="189" t="s">
        <v>2410</v>
      </c>
      <c r="D13" s="176" t="s">
        <v>194</v>
      </c>
      <c r="E13" s="177">
        <v>233.02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0.11</v>
      </c>
      <c r="Q13" s="157">
        <f>ROUND(E13*P13,2)</f>
        <v>25.63</v>
      </c>
      <c r="R13" s="157"/>
      <c r="S13" s="157" t="s">
        <v>195</v>
      </c>
      <c r="T13" s="157" t="s">
        <v>195</v>
      </c>
      <c r="U13" s="157">
        <v>1.7500000000000002E-2</v>
      </c>
      <c r="V13" s="157">
        <f>ROUND(E13*U13,2)</f>
        <v>4.08</v>
      </c>
      <c r="W13" s="157"/>
      <c r="X13" s="157" t="s">
        <v>196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90" t="s">
        <v>2411</v>
      </c>
      <c r="D14" s="159"/>
      <c r="E14" s="160">
        <v>233.02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4">
        <v>3</v>
      </c>
      <c r="B15" s="175" t="s">
        <v>2412</v>
      </c>
      <c r="C15" s="189" t="s">
        <v>2413</v>
      </c>
      <c r="D15" s="176" t="s">
        <v>194</v>
      </c>
      <c r="E15" s="177">
        <v>233.02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0.66</v>
      </c>
      <c r="Q15" s="157">
        <f>ROUND(E15*P15,2)</f>
        <v>153.79</v>
      </c>
      <c r="R15" s="157"/>
      <c r="S15" s="157" t="s">
        <v>195</v>
      </c>
      <c r="T15" s="157" t="s">
        <v>195</v>
      </c>
      <c r="U15" s="157">
        <v>9.5439999999999997E-2</v>
      </c>
      <c r="V15" s="157">
        <f>ROUND(E15*U15,2)</f>
        <v>22.24</v>
      </c>
      <c r="W15" s="157"/>
      <c r="X15" s="157" t="s">
        <v>196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54"/>
      <c r="B16" s="155"/>
      <c r="C16" s="190" t="s">
        <v>2406</v>
      </c>
      <c r="D16" s="159"/>
      <c r="E16" s="160">
        <v>38.299999999999997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90" t="s">
        <v>2407</v>
      </c>
      <c r="D17" s="159"/>
      <c r="E17" s="160">
        <v>32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90" t="s">
        <v>2408</v>
      </c>
      <c r="D18" s="159"/>
      <c r="E18" s="160">
        <v>162.72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4</v>
      </c>
      <c r="B19" s="175" t="s">
        <v>2414</v>
      </c>
      <c r="C19" s="189" t="s">
        <v>2415</v>
      </c>
      <c r="D19" s="176" t="s">
        <v>232</v>
      </c>
      <c r="E19" s="177">
        <v>57.003999999999998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0.22</v>
      </c>
      <c r="Q19" s="157">
        <f>ROUND(E19*P19,2)</f>
        <v>12.54</v>
      </c>
      <c r="R19" s="157"/>
      <c r="S19" s="157" t="s">
        <v>195</v>
      </c>
      <c r="T19" s="157" t="s">
        <v>195</v>
      </c>
      <c r="U19" s="157">
        <v>0.14299999999999999</v>
      </c>
      <c r="V19" s="157">
        <f>ROUND(E19*U19,2)</f>
        <v>8.15</v>
      </c>
      <c r="W19" s="157"/>
      <c r="X19" s="157" t="s">
        <v>196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90" t="s">
        <v>2416</v>
      </c>
      <c r="D20" s="159"/>
      <c r="E20" s="160">
        <v>57.003999999999998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5</v>
      </c>
      <c r="B21" s="175" t="s">
        <v>204</v>
      </c>
      <c r="C21" s="189" t="s">
        <v>205</v>
      </c>
      <c r="D21" s="176" t="s">
        <v>206</v>
      </c>
      <c r="E21" s="177">
        <v>0.18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195</v>
      </c>
      <c r="T21" s="157" t="s">
        <v>195</v>
      </c>
      <c r="U21" s="157">
        <v>3.5329999999999999</v>
      </c>
      <c r="V21" s="157">
        <f>ROUND(E21*U21,2)</f>
        <v>0.64</v>
      </c>
      <c r="W21" s="157"/>
      <c r="X21" s="157" t="s">
        <v>196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90" t="s">
        <v>2417</v>
      </c>
      <c r="D22" s="159"/>
      <c r="E22" s="160">
        <v>0.18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4">
        <v>6</v>
      </c>
      <c r="B23" s="175" t="s">
        <v>2418</v>
      </c>
      <c r="C23" s="189" t="s">
        <v>2419</v>
      </c>
      <c r="D23" s="176" t="s">
        <v>206</v>
      </c>
      <c r="E23" s="177">
        <v>0.18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195</v>
      </c>
      <c r="T23" s="157" t="s">
        <v>195</v>
      </c>
      <c r="U23" s="157">
        <v>1.0999999999999999E-2</v>
      </c>
      <c r="V23" s="157">
        <f>ROUND(E23*U23,2)</f>
        <v>0</v>
      </c>
      <c r="W23" s="157"/>
      <c r="X23" s="157" t="s">
        <v>196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197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90" t="s">
        <v>2417</v>
      </c>
      <c r="D24" s="159"/>
      <c r="E24" s="160">
        <v>0.18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199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4">
        <v>7</v>
      </c>
      <c r="B25" s="175" t="s">
        <v>2420</v>
      </c>
      <c r="C25" s="189" t="s">
        <v>2421</v>
      </c>
      <c r="D25" s="176" t="s">
        <v>206</v>
      </c>
      <c r="E25" s="177">
        <v>1.8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195</v>
      </c>
      <c r="T25" s="157" t="s">
        <v>195</v>
      </c>
      <c r="U25" s="157">
        <v>0</v>
      </c>
      <c r="V25" s="157">
        <f>ROUND(E25*U25,2)</f>
        <v>0</v>
      </c>
      <c r="W25" s="157"/>
      <c r="X25" s="157" t="s">
        <v>196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91" t="s">
        <v>284</v>
      </c>
      <c r="D26" s="161"/>
      <c r="E26" s="162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92" t="s">
        <v>2422</v>
      </c>
      <c r="D27" s="161"/>
      <c r="E27" s="162">
        <v>0.18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199</v>
      </c>
      <c r="AH27" s="147">
        <v>2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93" t="s">
        <v>293</v>
      </c>
      <c r="D28" s="163"/>
      <c r="E28" s="164">
        <v>0.18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199</v>
      </c>
      <c r="AH28" s="147">
        <v>3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91" t="s">
        <v>294</v>
      </c>
      <c r="D29" s="161"/>
      <c r="E29" s="162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90" t="s">
        <v>2423</v>
      </c>
      <c r="D30" s="159"/>
      <c r="E30" s="160">
        <v>1.8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199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4">
        <v>8</v>
      </c>
      <c r="B31" s="175" t="s">
        <v>216</v>
      </c>
      <c r="C31" s="189" t="s">
        <v>217</v>
      </c>
      <c r="D31" s="176" t="s">
        <v>206</v>
      </c>
      <c r="E31" s="177">
        <v>0.18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195</v>
      </c>
      <c r="T31" s="157" t="s">
        <v>195</v>
      </c>
      <c r="U31" s="157">
        <v>8.9999999999999993E-3</v>
      </c>
      <c r="V31" s="157">
        <f>ROUND(E31*U31,2)</f>
        <v>0</v>
      </c>
      <c r="W31" s="157"/>
      <c r="X31" s="157" t="s">
        <v>196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197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90" t="s">
        <v>2417</v>
      </c>
      <c r="D32" s="159"/>
      <c r="E32" s="160">
        <v>0.18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4">
        <v>9</v>
      </c>
      <c r="B33" s="175" t="s">
        <v>2424</v>
      </c>
      <c r="C33" s="189" t="s">
        <v>2425</v>
      </c>
      <c r="D33" s="176" t="s">
        <v>194</v>
      </c>
      <c r="E33" s="177">
        <v>146.22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195</v>
      </c>
      <c r="T33" s="157" t="s">
        <v>195</v>
      </c>
      <c r="U33" s="157">
        <v>1.7999999999999999E-2</v>
      </c>
      <c r="V33" s="157">
        <f>ROUND(E33*U33,2)</f>
        <v>2.63</v>
      </c>
      <c r="W33" s="157"/>
      <c r="X33" s="157" t="s">
        <v>196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197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54"/>
      <c r="B34" s="155"/>
      <c r="C34" s="190" t="s">
        <v>2426</v>
      </c>
      <c r="D34" s="159"/>
      <c r="E34" s="160">
        <v>25.22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90" t="s">
        <v>2407</v>
      </c>
      <c r="D35" s="159"/>
      <c r="E35" s="160">
        <v>32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199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90" t="s">
        <v>2558</v>
      </c>
      <c r="D36" s="159"/>
      <c r="E36" s="160">
        <v>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4">
        <v>10</v>
      </c>
      <c r="B37" s="175" t="s">
        <v>2427</v>
      </c>
      <c r="C37" s="189" t="s">
        <v>2428</v>
      </c>
      <c r="D37" s="176" t="s">
        <v>206</v>
      </c>
      <c r="E37" s="177">
        <v>0.18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195</v>
      </c>
      <c r="T37" s="157" t="s">
        <v>195</v>
      </c>
      <c r="U37" s="157">
        <v>0</v>
      </c>
      <c r="V37" s="157">
        <f>ROUND(E37*U37,2)</f>
        <v>0</v>
      </c>
      <c r="W37" s="157"/>
      <c r="X37" s="157" t="s">
        <v>196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90" t="s">
        <v>2429</v>
      </c>
      <c r="D38" s="159"/>
      <c r="E38" s="160">
        <v>0.18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199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8" t="s">
        <v>190</v>
      </c>
      <c r="B39" s="169" t="s">
        <v>64</v>
      </c>
      <c r="C39" s="188" t="s">
        <v>65</v>
      </c>
      <c r="D39" s="170"/>
      <c r="E39" s="171"/>
      <c r="F39" s="172"/>
      <c r="G39" s="173">
        <f>SUMIF(AG40:AG45,"&lt;&gt;NOR",G40:G45)</f>
        <v>0</v>
      </c>
      <c r="H39" s="167"/>
      <c r="I39" s="167">
        <f>SUM(I40:I45)</f>
        <v>0</v>
      </c>
      <c r="J39" s="167"/>
      <c r="K39" s="167">
        <f>SUM(K40:K45)</f>
        <v>0</v>
      </c>
      <c r="L39" s="167"/>
      <c r="M39" s="167">
        <f>SUM(M40:M45)</f>
        <v>0</v>
      </c>
      <c r="N39" s="167"/>
      <c r="O39" s="167">
        <f>SUM(O40:O45)</f>
        <v>0.48</v>
      </c>
      <c r="P39" s="167"/>
      <c r="Q39" s="167">
        <f>SUM(Q40:Q45)</f>
        <v>0</v>
      </c>
      <c r="R39" s="167"/>
      <c r="S39" s="167"/>
      <c r="T39" s="167"/>
      <c r="U39" s="167"/>
      <c r="V39" s="167">
        <f>SUM(V40:V45)</f>
        <v>1.08</v>
      </c>
      <c r="W39" s="167"/>
      <c r="X39" s="167"/>
      <c r="AG39" t="s">
        <v>191</v>
      </c>
    </row>
    <row r="40" spans="1:60" outlineLevel="1" x14ac:dyDescent="0.25">
      <c r="A40" s="174">
        <v>11</v>
      </c>
      <c r="B40" s="175" t="s">
        <v>2430</v>
      </c>
      <c r="C40" s="189" t="s">
        <v>2431</v>
      </c>
      <c r="D40" s="176" t="s">
        <v>206</v>
      </c>
      <c r="E40" s="177">
        <v>0.18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2.5249999999999999</v>
      </c>
      <c r="O40" s="157">
        <f>ROUND(E40*N40,2)</f>
        <v>0.45</v>
      </c>
      <c r="P40" s="157">
        <v>0</v>
      </c>
      <c r="Q40" s="157">
        <f>ROUND(E40*P40,2)</f>
        <v>0</v>
      </c>
      <c r="R40" s="157"/>
      <c r="S40" s="157" t="s">
        <v>195</v>
      </c>
      <c r="T40" s="157" t="s">
        <v>195</v>
      </c>
      <c r="U40" s="157">
        <v>0.47699999999999998</v>
      </c>
      <c r="V40" s="157">
        <f>ROUND(E40*U40,2)</f>
        <v>0.09</v>
      </c>
      <c r="W40" s="157"/>
      <c r="X40" s="157" t="s">
        <v>196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197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90" t="s">
        <v>2432</v>
      </c>
      <c r="D41" s="159"/>
      <c r="E41" s="160">
        <v>0.18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199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4">
        <v>12</v>
      </c>
      <c r="B42" s="175" t="s">
        <v>2433</v>
      </c>
      <c r="C42" s="189" t="s">
        <v>2434</v>
      </c>
      <c r="D42" s="176" t="s">
        <v>194</v>
      </c>
      <c r="E42" s="177">
        <v>0.72</v>
      </c>
      <c r="F42" s="178"/>
      <c r="G42" s="179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3.9199999999999999E-2</v>
      </c>
      <c r="O42" s="157">
        <f>ROUND(E42*N42,2)</f>
        <v>0.03</v>
      </c>
      <c r="P42" s="157">
        <v>0</v>
      </c>
      <c r="Q42" s="157">
        <f>ROUND(E42*P42,2)</f>
        <v>0</v>
      </c>
      <c r="R42" s="157"/>
      <c r="S42" s="157" t="s">
        <v>195</v>
      </c>
      <c r="T42" s="157" t="s">
        <v>195</v>
      </c>
      <c r="U42" s="157">
        <v>1.05</v>
      </c>
      <c r="V42" s="157">
        <f>ROUND(E42*U42,2)</f>
        <v>0.76</v>
      </c>
      <c r="W42" s="157"/>
      <c r="X42" s="157" t="s">
        <v>196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197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90" t="s">
        <v>2435</v>
      </c>
      <c r="D43" s="159"/>
      <c r="E43" s="160">
        <v>0.72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4">
        <v>13</v>
      </c>
      <c r="B44" s="175" t="s">
        <v>2436</v>
      </c>
      <c r="C44" s="189" t="s">
        <v>2437</v>
      </c>
      <c r="D44" s="176" t="s">
        <v>194</v>
      </c>
      <c r="E44" s="177">
        <v>0.72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195</v>
      </c>
      <c r="T44" s="157" t="s">
        <v>195</v>
      </c>
      <c r="U44" s="157">
        <v>0.32</v>
      </c>
      <c r="V44" s="157">
        <f>ROUND(E44*U44,2)</f>
        <v>0.23</v>
      </c>
      <c r="W44" s="157"/>
      <c r="X44" s="157" t="s">
        <v>196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197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90" t="s">
        <v>2438</v>
      </c>
      <c r="D45" s="159"/>
      <c r="E45" s="160">
        <v>0.72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199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8" t="s">
        <v>190</v>
      </c>
      <c r="B46" s="169" t="s">
        <v>66</v>
      </c>
      <c r="C46" s="188" t="s">
        <v>67</v>
      </c>
      <c r="D46" s="170"/>
      <c r="E46" s="171"/>
      <c r="F46" s="172"/>
      <c r="G46" s="173">
        <f>SUMIF(AG47:AG48,"&lt;&gt;NOR",G47:G48)</f>
        <v>0</v>
      </c>
      <c r="H46" s="167"/>
      <c r="I46" s="167">
        <f>SUM(I47:I48)</f>
        <v>0</v>
      </c>
      <c r="J46" s="167"/>
      <c r="K46" s="167">
        <f>SUM(K47:K48)</f>
        <v>0</v>
      </c>
      <c r="L46" s="167"/>
      <c r="M46" s="167">
        <f>SUM(M47:M48)</f>
        <v>0</v>
      </c>
      <c r="N46" s="167"/>
      <c r="O46" s="167">
        <f>SUM(O47:O48)</f>
        <v>0.19</v>
      </c>
      <c r="P46" s="167"/>
      <c r="Q46" s="167">
        <f>SUM(Q47:Q48)</f>
        <v>0</v>
      </c>
      <c r="R46" s="167"/>
      <c r="S46" s="167"/>
      <c r="T46" s="167"/>
      <c r="U46" s="167"/>
      <c r="V46" s="167">
        <f>SUM(V47:V48)</f>
        <v>3.48</v>
      </c>
      <c r="W46" s="167"/>
      <c r="X46" s="167"/>
      <c r="AG46" t="s">
        <v>191</v>
      </c>
    </row>
    <row r="47" spans="1:60" outlineLevel="1" x14ac:dyDescent="0.25">
      <c r="A47" s="174">
        <v>14</v>
      </c>
      <c r="B47" s="175" t="s">
        <v>296</v>
      </c>
      <c r="C47" s="189" t="s">
        <v>297</v>
      </c>
      <c r="D47" s="176" t="s">
        <v>194</v>
      </c>
      <c r="E47" s="177">
        <v>7.9050000000000002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2.375E-2</v>
      </c>
      <c r="O47" s="157">
        <f>ROUND(E47*N47,2)</f>
        <v>0.19</v>
      </c>
      <c r="P47" s="157">
        <v>0</v>
      </c>
      <c r="Q47" s="157">
        <f>ROUND(E47*P47,2)</f>
        <v>0</v>
      </c>
      <c r="R47" s="157"/>
      <c r="S47" s="157" t="s">
        <v>195</v>
      </c>
      <c r="T47" s="157" t="s">
        <v>195</v>
      </c>
      <c r="U47" s="157">
        <v>0.44</v>
      </c>
      <c r="V47" s="157">
        <f>ROUND(E47*U47,2)</f>
        <v>3.48</v>
      </c>
      <c r="W47" s="157"/>
      <c r="X47" s="157" t="s">
        <v>196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197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54"/>
      <c r="B48" s="155"/>
      <c r="C48" s="190" t="s">
        <v>2439</v>
      </c>
      <c r="D48" s="159"/>
      <c r="E48" s="160">
        <v>7.9050000000000002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199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8" t="s">
        <v>190</v>
      </c>
      <c r="B49" s="169" t="s">
        <v>70</v>
      </c>
      <c r="C49" s="188" t="s">
        <v>71</v>
      </c>
      <c r="D49" s="170"/>
      <c r="E49" s="171"/>
      <c r="F49" s="172"/>
      <c r="G49" s="173">
        <f>SUMIF(AG50:AG84,"&lt;&gt;NOR",G50:G84)</f>
        <v>0</v>
      </c>
      <c r="H49" s="167"/>
      <c r="I49" s="167">
        <f>SUM(I50:I84)</f>
        <v>0</v>
      </c>
      <c r="J49" s="167"/>
      <c r="K49" s="167">
        <f>SUM(K50:K84)</f>
        <v>0</v>
      </c>
      <c r="L49" s="167"/>
      <c r="M49" s="167">
        <f>SUM(M50:M84)</f>
        <v>0</v>
      </c>
      <c r="N49" s="167"/>
      <c r="O49" s="167">
        <f>SUM(O50:O84)</f>
        <v>164.44</v>
      </c>
      <c r="P49" s="167"/>
      <c r="Q49" s="167">
        <f>SUM(Q50:Q84)</f>
        <v>0</v>
      </c>
      <c r="R49" s="167"/>
      <c r="S49" s="167"/>
      <c r="T49" s="167"/>
      <c r="U49" s="167"/>
      <c r="V49" s="167">
        <f>SUM(V50:V84)</f>
        <v>78.709999999999994</v>
      </c>
      <c r="W49" s="167"/>
      <c r="X49" s="167"/>
      <c r="AG49" t="s">
        <v>191</v>
      </c>
    </row>
    <row r="50" spans="1:60" outlineLevel="1" x14ac:dyDescent="0.25">
      <c r="A50" s="174">
        <v>15</v>
      </c>
      <c r="B50" s="175" t="s">
        <v>2440</v>
      </c>
      <c r="C50" s="189" t="s">
        <v>2441</v>
      </c>
      <c r="D50" s="176" t="s">
        <v>194</v>
      </c>
      <c r="E50" s="177">
        <v>146.22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0.10605000000000001</v>
      </c>
      <c r="O50" s="157">
        <f>ROUND(E50*N50,2)</f>
        <v>15.51</v>
      </c>
      <c r="P50" s="157">
        <v>0</v>
      </c>
      <c r="Q50" s="157">
        <f>ROUND(E50*P50,2)</f>
        <v>0</v>
      </c>
      <c r="R50" s="157"/>
      <c r="S50" s="157" t="s">
        <v>195</v>
      </c>
      <c r="T50" s="157" t="s">
        <v>195</v>
      </c>
      <c r="U50" s="157">
        <v>0</v>
      </c>
      <c r="V50" s="157">
        <f>ROUND(E50*U50,2)</f>
        <v>0</v>
      </c>
      <c r="W50" s="157"/>
      <c r="X50" s="157" t="s">
        <v>196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197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.399999999999999" outlineLevel="1" x14ac:dyDescent="0.25">
      <c r="A51" s="154"/>
      <c r="B51" s="155"/>
      <c r="C51" s="190" t="s">
        <v>2426</v>
      </c>
      <c r="D51" s="159"/>
      <c r="E51" s="160">
        <v>25.22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90" t="s">
        <v>2407</v>
      </c>
      <c r="D52" s="159"/>
      <c r="E52" s="160">
        <v>32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199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90" t="s">
        <v>2442</v>
      </c>
      <c r="D53" s="159"/>
      <c r="E53" s="160">
        <v>89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4">
        <v>16</v>
      </c>
      <c r="B54" s="175" t="s">
        <v>2443</v>
      </c>
      <c r="C54" s="189" t="s">
        <v>2444</v>
      </c>
      <c r="D54" s="176" t="s">
        <v>194</v>
      </c>
      <c r="E54" s="177">
        <v>146.22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7">
        <v>0.48574000000000001</v>
      </c>
      <c r="O54" s="157">
        <f>ROUND(E54*N54,2)</f>
        <v>71.02</v>
      </c>
      <c r="P54" s="157">
        <v>0</v>
      </c>
      <c r="Q54" s="157">
        <f>ROUND(E54*P54,2)</f>
        <v>0</v>
      </c>
      <c r="R54" s="157"/>
      <c r="S54" s="157" t="s">
        <v>195</v>
      </c>
      <c r="T54" s="157" t="s">
        <v>195</v>
      </c>
      <c r="U54" s="157">
        <v>5.7000000000000002E-2</v>
      </c>
      <c r="V54" s="157">
        <f>ROUND(E54*U54,2)</f>
        <v>8.33</v>
      </c>
      <c r="W54" s="157"/>
      <c r="X54" s="157" t="s">
        <v>196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197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54"/>
      <c r="B55" s="155"/>
      <c r="C55" s="190" t="s">
        <v>2426</v>
      </c>
      <c r="D55" s="159"/>
      <c r="E55" s="160">
        <v>25.22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90" t="s">
        <v>2407</v>
      </c>
      <c r="D56" s="159"/>
      <c r="E56" s="160">
        <v>32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90" t="s">
        <v>2442</v>
      </c>
      <c r="D57" s="159"/>
      <c r="E57" s="160">
        <v>89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4">
        <v>17</v>
      </c>
      <c r="B58" s="175" t="s">
        <v>2445</v>
      </c>
      <c r="C58" s="189" t="s">
        <v>2446</v>
      </c>
      <c r="D58" s="176" t="s">
        <v>194</v>
      </c>
      <c r="E58" s="177">
        <v>146.22</v>
      </c>
      <c r="F58" s="178"/>
      <c r="G58" s="179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0.28799999999999998</v>
      </c>
      <c r="O58" s="157">
        <f>ROUND(E58*N58,2)</f>
        <v>42.11</v>
      </c>
      <c r="P58" s="157">
        <v>0</v>
      </c>
      <c r="Q58" s="157">
        <f>ROUND(E58*P58,2)</f>
        <v>0</v>
      </c>
      <c r="R58" s="157"/>
      <c r="S58" s="157" t="s">
        <v>195</v>
      </c>
      <c r="T58" s="157" t="s">
        <v>195</v>
      </c>
      <c r="U58" s="157">
        <v>2.3E-2</v>
      </c>
      <c r="V58" s="157">
        <f>ROUND(E58*U58,2)</f>
        <v>3.36</v>
      </c>
      <c r="W58" s="157"/>
      <c r="X58" s="157" t="s">
        <v>196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197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.399999999999999" outlineLevel="1" x14ac:dyDescent="0.25">
      <c r="A59" s="154"/>
      <c r="B59" s="155"/>
      <c r="C59" s="190" t="s">
        <v>2426</v>
      </c>
      <c r="D59" s="159"/>
      <c r="E59" s="160">
        <v>25.22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90" t="s">
        <v>2407</v>
      </c>
      <c r="D60" s="159"/>
      <c r="E60" s="160">
        <v>32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90" t="s">
        <v>2442</v>
      </c>
      <c r="D61" s="159"/>
      <c r="E61" s="160">
        <v>89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4">
        <v>18</v>
      </c>
      <c r="B62" s="175" t="s">
        <v>2447</v>
      </c>
      <c r="C62" s="189" t="s">
        <v>2448</v>
      </c>
      <c r="D62" s="176" t="s">
        <v>194</v>
      </c>
      <c r="E62" s="177">
        <v>89</v>
      </c>
      <c r="F62" s="178"/>
      <c r="G62" s="179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7.3899999999999993E-2</v>
      </c>
      <c r="O62" s="157">
        <f>ROUND(E62*N62,2)</f>
        <v>6.58</v>
      </c>
      <c r="P62" s="157">
        <v>0</v>
      </c>
      <c r="Q62" s="157">
        <f>ROUND(E62*P62,2)</f>
        <v>0</v>
      </c>
      <c r="R62" s="157"/>
      <c r="S62" s="157" t="s">
        <v>195</v>
      </c>
      <c r="T62" s="157" t="s">
        <v>195</v>
      </c>
      <c r="U62" s="157">
        <v>0.47799999999999998</v>
      </c>
      <c r="V62" s="157">
        <f>ROUND(E62*U62,2)</f>
        <v>42.54</v>
      </c>
      <c r="W62" s="157"/>
      <c r="X62" s="157" t="s">
        <v>196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197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90" t="s">
        <v>2442</v>
      </c>
      <c r="D63" s="159"/>
      <c r="E63" s="160">
        <v>89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4">
        <v>19</v>
      </c>
      <c r="B64" s="175" t="s">
        <v>2449</v>
      </c>
      <c r="C64" s="189" t="s">
        <v>2450</v>
      </c>
      <c r="D64" s="176" t="s">
        <v>194</v>
      </c>
      <c r="E64" s="177">
        <v>57.22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7.1999999999999995E-2</v>
      </c>
      <c r="O64" s="157">
        <f>ROUND(E64*N64,2)</f>
        <v>4.12</v>
      </c>
      <c r="P64" s="157">
        <v>0</v>
      </c>
      <c r="Q64" s="157">
        <f>ROUND(E64*P64,2)</f>
        <v>0</v>
      </c>
      <c r="R64" s="157"/>
      <c r="S64" s="157" t="s">
        <v>195</v>
      </c>
      <c r="T64" s="157" t="s">
        <v>195</v>
      </c>
      <c r="U64" s="157">
        <v>0.375</v>
      </c>
      <c r="V64" s="157">
        <f>ROUND(E64*U64,2)</f>
        <v>21.46</v>
      </c>
      <c r="W64" s="157"/>
      <c r="X64" s="157" t="s">
        <v>196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197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54"/>
      <c r="B65" s="155"/>
      <c r="C65" s="190" t="s">
        <v>2426</v>
      </c>
      <c r="D65" s="159"/>
      <c r="E65" s="160">
        <v>25.22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90" t="s">
        <v>2407</v>
      </c>
      <c r="D66" s="159"/>
      <c r="E66" s="160">
        <v>32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199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4">
        <v>20</v>
      </c>
      <c r="B67" s="175" t="s">
        <v>2451</v>
      </c>
      <c r="C67" s="189" t="s">
        <v>2452</v>
      </c>
      <c r="D67" s="176" t="s">
        <v>194</v>
      </c>
      <c r="E67" s="177">
        <v>7.7774999999999999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0.16847999999999999</v>
      </c>
      <c r="O67" s="157">
        <f>ROUND(E67*N67,2)</f>
        <v>1.31</v>
      </c>
      <c r="P67" s="157">
        <v>0</v>
      </c>
      <c r="Q67" s="157">
        <f>ROUND(E67*P67,2)</f>
        <v>0</v>
      </c>
      <c r="R67" s="157"/>
      <c r="S67" s="157" t="s">
        <v>195</v>
      </c>
      <c r="T67" s="157" t="s">
        <v>195</v>
      </c>
      <c r="U67" s="157">
        <v>0.38800000000000001</v>
      </c>
      <c r="V67" s="157">
        <f>ROUND(E67*U67,2)</f>
        <v>3.02</v>
      </c>
      <c r="W67" s="157"/>
      <c r="X67" s="157" t="s">
        <v>196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90" t="s">
        <v>2453</v>
      </c>
      <c r="D68" s="159"/>
      <c r="E68" s="160">
        <v>2.8275000000000001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199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90" t="s">
        <v>2454</v>
      </c>
      <c r="D69" s="159"/>
      <c r="E69" s="160">
        <v>4.95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4">
        <v>21</v>
      </c>
      <c r="B70" s="175" t="s">
        <v>2455</v>
      </c>
      <c r="C70" s="189" t="s">
        <v>2456</v>
      </c>
      <c r="D70" s="176" t="s">
        <v>194</v>
      </c>
      <c r="E70" s="177">
        <v>93.45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7">
        <v>0.17499999999999999</v>
      </c>
      <c r="O70" s="157">
        <f>ROUND(E70*N70,2)</f>
        <v>16.350000000000001</v>
      </c>
      <c r="P70" s="157">
        <v>0</v>
      </c>
      <c r="Q70" s="157">
        <f>ROUND(E70*P70,2)</f>
        <v>0</v>
      </c>
      <c r="R70" s="157" t="s">
        <v>226</v>
      </c>
      <c r="S70" s="157" t="s">
        <v>195</v>
      </c>
      <c r="T70" s="157" t="s">
        <v>195</v>
      </c>
      <c r="U70" s="157">
        <v>0</v>
      </c>
      <c r="V70" s="157">
        <f>ROUND(E70*U70,2)</f>
        <v>0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91" t="s">
        <v>284</v>
      </c>
      <c r="D71" s="161"/>
      <c r="E71" s="162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199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92" t="s">
        <v>2457</v>
      </c>
      <c r="D72" s="161"/>
      <c r="E72" s="162">
        <v>89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199</v>
      </c>
      <c r="AH72" s="147">
        <v>2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93" t="s">
        <v>293</v>
      </c>
      <c r="D73" s="163"/>
      <c r="E73" s="164">
        <v>89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199</v>
      </c>
      <c r="AH73" s="147">
        <v>3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91" t="s">
        <v>294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199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90" t="s">
        <v>2458</v>
      </c>
      <c r="D75" s="159"/>
      <c r="E75" s="160">
        <v>93.45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4">
        <v>22</v>
      </c>
      <c r="B76" s="175" t="s">
        <v>2459</v>
      </c>
      <c r="C76" s="189" t="s">
        <v>2460</v>
      </c>
      <c r="D76" s="176" t="s">
        <v>194</v>
      </c>
      <c r="E76" s="177">
        <v>68.247380000000007</v>
      </c>
      <c r="F76" s="178"/>
      <c r="G76" s="179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0.109</v>
      </c>
      <c r="O76" s="157">
        <f>ROUND(E76*N76,2)</f>
        <v>7.44</v>
      </c>
      <c r="P76" s="157">
        <v>0</v>
      </c>
      <c r="Q76" s="157">
        <f>ROUND(E76*P76,2)</f>
        <v>0</v>
      </c>
      <c r="R76" s="157" t="s">
        <v>226</v>
      </c>
      <c r="S76" s="157" t="s">
        <v>195</v>
      </c>
      <c r="T76" s="157" t="s">
        <v>195</v>
      </c>
      <c r="U76" s="157">
        <v>0</v>
      </c>
      <c r="V76" s="157">
        <f>ROUND(E76*U76,2)</f>
        <v>0</v>
      </c>
      <c r="W76" s="157"/>
      <c r="X76" s="157" t="s">
        <v>227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91" t="s">
        <v>284</v>
      </c>
      <c r="D77" s="161"/>
      <c r="E77" s="162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199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92" t="s">
        <v>2461</v>
      </c>
      <c r="D78" s="161"/>
      <c r="E78" s="162">
        <v>2.8275000000000001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199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92" t="s">
        <v>2462</v>
      </c>
      <c r="D79" s="161"/>
      <c r="E79" s="162">
        <v>4.95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199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1" x14ac:dyDescent="0.25">
      <c r="A80" s="154"/>
      <c r="B80" s="155"/>
      <c r="C80" s="192" t="s">
        <v>2463</v>
      </c>
      <c r="D80" s="161"/>
      <c r="E80" s="162">
        <v>25.22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199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92" t="s">
        <v>2464</v>
      </c>
      <c r="D81" s="161"/>
      <c r="E81" s="162">
        <v>32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199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93" t="s">
        <v>293</v>
      </c>
      <c r="D82" s="163"/>
      <c r="E82" s="164">
        <v>64.997500000000002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199</v>
      </c>
      <c r="AH82" s="147">
        <v>3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91" t="s">
        <v>294</v>
      </c>
      <c r="D83" s="161"/>
      <c r="E83" s="162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199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90" t="s">
        <v>2465</v>
      </c>
      <c r="D84" s="159"/>
      <c r="E84" s="160">
        <v>68.247380000000007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199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5">
      <c r="A85" s="168" t="s">
        <v>190</v>
      </c>
      <c r="B85" s="169" t="s">
        <v>74</v>
      </c>
      <c r="C85" s="188" t="s">
        <v>75</v>
      </c>
      <c r="D85" s="170"/>
      <c r="E85" s="171"/>
      <c r="F85" s="172"/>
      <c r="G85" s="173">
        <f>SUMIF(AG86:AG98,"&lt;&gt;NOR",G86:G98)</f>
        <v>0</v>
      </c>
      <c r="H85" s="167"/>
      <c r="I85" s="167">
        <f>SUM(I86:I98)</f>
        <v>0</v>
      </c>
      <c r="J85" s="167"/>
      <c r="K85" s="167">
        <f>SUM(K86:K98)</f>
        <v>0</v>
      </c>
      <c r="L85" s="167"/>
      <c r="M85" s="167">
        <f>SUM(M86:M98)</f>
        <v>0</v>
      </c>
      <c r="N85" s="167"/>
      <c r="O85" s="167">
        <f>SUM(O86:O98)</f>
        <v>0.74</v>
      </c>
      <c r="P85" s="167"/>
      <c r="Q85" s="167">
        <f>SUM(Q86:Q98)</f>
        <v>0</v>
      </c>
      <c r="R85" s="167"/>
      <c r="S85" s="167"/>
      <c r="T85" s="167"/>
      <c r="U85" s="167"/>
      <c r="V85" s="167">
        <f>SUM(V86:V98)</f>
        <v>21.27</v>
      </c>
      <c r="W85" s="167"/>
      <c r="X85" s="167"/>
      <c r="AG85" t="s">
        <v>191</v>
      </c>
    </row>
    <row r="86" spans="1:60" outlineLevel="1" x14ac:dyDescent="0.25">
      <c r="A86" s="174">
        <v>23</v>
      </c>
      <c r="B86" s="175" t="s">
        <v>803</v>
      </c>
      <c r="C86" s="189" t="s">
        <v>804</v>
      </c>
      <c r="D86" s="176" t="s">
        <v>194</v>
      </c>
      <c r="E86" s="177">
        <v>10.7325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7">
        <v>2.0000000000000002E-5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195</v>
      </c>
      <c r="T86" s="157" t="s">
        <v>195</v>
      </c>
      <c r="U86" s="157">
        <v>0.32</v>
      </c>
      <c r="V86" s="157">
        <f>ROUND(E86*U86,2)</f>
        <v>3.43</v>
      </c>
      <c r="W86" s="157"/>
      <c r="X86" s="157" t="s">
        <v>196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197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90" t="s">
        <v>2466</v>
      </c>
      <c r="D87" s="159"/>
      <c r="E87" s="160">
        <v>2.8275000000000001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54"/>
      <c r="B88" s="155"/>
      <c r="C88" s="190" t="s">
        <v>2439</v>
      </c>
      <c r="D88" s="159"/>
      <c r="E88" s="160">
        <v>7.9050000000000002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199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4">
        <v>24</v>
      </c>
      <c r="B89" s="175" t="s">
        <v>2467</v>
      </c>
      <c r="C89" s="189" t="s">
        <v>2468</v>
      </c>
      <c r="D89" s="176" t="s">
        <v>194</v>
      </c>
      <c r="E89" s="177">
        <v>11.925000000000001</v>
      </c>
      <c r="F89" s="178"/>
      <c r="G89" s="179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7">
        <v>4.2000000000000002E-4</v>
      </c>
      <c r="O89" s="157">
        <f>ROUND(E89*N89,2)</f>
        <v>0.01</v>
      </c>
      <c r="P89" s="157">
        <v>0</v>
      </c>
      <c r="Q89" s="157">
        <f>ROUND(E89*P89,2)</f>
        <v>0</v>
      </c>
      <c r="R89" s="157"/>
      <c r="S89" s="157" t="s">
        <v>195</v>
      </c>
      <c r="T89" s="157" t="s">
        <v>195</v>
      </c>
      <c r="U89" s="157">
        <v>0.12</v>
      </c>
      <c r="V89" s="157">
        <f>ROUND(E89*U89,2)</f>
        <v>1.43</v>
      </c>
      <c r="W89" s="157"/>
      <c r="X89" s="157" t="s">
        <v>196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54"/>
      <c r="B90" s="155"/>
      <c r="C90" s="190" t="s">
        <v>2469</v>
      </c>
      <c r="D90" s="159"/>
      <c r="E90" s="160">
        <v>11.925000000000001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4">
        <v>25</v>
      </c>
      <c r="B91" s="175" t="s">
        <v>2470</v>
      </c>
      <c r="C91" s="189" t="s">
        <v>2471</v>
      </c>
      <c r="D91" s="176" t="s">
        <v>194</v>
      </c>
      <c r="E91" s="177">
        <v>10.7325</v>
      </c>
      <c r="F91" s="178"/>
      <c r="G91" s="179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5.722E-2</v>
      </c>
      <c r="O91" s="157">
        <f>ROUND(E91*N91,2)</f>
        <v>0.61</v>
      </c>
      <c r="P91" s="157">
        <v>0</v>
      </c>
      <c r="Q91" s="157">
        <f>ROUND(E91*P91,2)</f>
        <v>0</v>
      </c>
      <c r="R91" s="157"/>
      <c r="S91" s="157" t="s">
        <v>195</v>
      </c>
      <c r="T91" s="157" t="s">
        <v>195</v>
      </c>
      <c r="U91" s="157">
        <v>1.214</v>
      </c>
      <c r="V91" s="157">
        <f>ROUND(E91*U91,2)</f>
        <v>13.03</v>
      </c>
      <c r="W91" s="157"/>
      <c r="X91" s="157" t="s">
        <v>196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90" t="s">
        <v>2466</v>
      </c>
      <c r="D92" s="159"/>
      <c r="E92" s="160">
        <v>2.8275000000000001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199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54"/>
      <c r="B93" s="155"/>
      <c r="C93" s="190" t="s">
        <v>2439</v>
      </c>
      <c r="D93" s="159"/>
      <c r="E93" s="160">
        <v>7.9050000000000002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199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4">
        <v>26</v>
      </c>
      <c r="B94" s="175" t="s">
        <v>2472</v>
      </c>
      <c r="C94" s="189" t="s">
        <v>2473</v>
      </c>
      <c r="D94" s="176" t="s">
        <v>194</v>
      </c>
      <c r="E94" s="177">
        <v>10.7325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7.6000000000000004E-4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195</v>
      </c>
      <c r="T94" s="157" t="s">
        <v>195</v>
      </c>
      <c r="U94" s="157">
        <v>0.23</v>
      </c>
      <c r="V94" s="157">
        <f>ROUND(E94*U94,2)</f>
        <v>2.4700000000000002</v>
      </c>
      <c r="W94" s="157"/>
      <c r="X94" s="157" t="s">
        <v>196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90" t="s">
        <v>2466</v>
      </c>
      <c r="D95" s="159"/>
      <c r="E95" s="160">
        <v>2.8275000000000001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54"/>
      <c r="B96" s="155"/>
      <c r="C96" s="190" t="s">
        <v>2439</v>
      </c>
      <c r="D96" s="159"/>
      <c r="E96" s="160">
        <v>7.9050000000000002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199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4">
        <v>27</v>
      </c>
      <c r="B97" s="175" t="s">
        <v>2474</v>
      </c>
      <c r="C97" s="189" t="s">
        <v>2475</v>
      </c>
      <c r="D97" s="176" t="s">
        <v>239</v>
      </c>
      <c r="E97" s="177">
        <v>2</v>
      </c>
      <c r="F97" s="178"/>
      <c r="G97" s="179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5.5440000000000003E-2</v>
      </c>
      <c r="O97" s="157">
        <f>ROUND(E97*N97,2)</f>
        <v>0.11</v>
      </c>
      <c r="P97" s="157">
        <v>0</v>
      </c>
      <c r="Q97" s="157">
        <f>ROUND(E97*P97,2)</f>
        <v>0</v>
      </c>
      <c r="R97" s="157"/>
      <c r="S97" s="157" t="s">
        <v>195</v>
      </c>
      <c r="T97" s="157" t="s">
        <v>195</v>
      </c>
      <c r="U97" s="157">
        <v>0.45600000000000002</v>
      </c>
      <c r="V97" s="157">
        <f>ROUND(E97*U97,2)</f>
        <v>0.91</v>
      </c>
      <c r="W97" s="157"/>
      <c r="X97" s="157" t="s">
        <v>196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90" t="s">
        <v>2476</v>
      </c>
      <c r="D98" s="159"/>
      <c r="E98" s="160">
        <v>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5">
      <c r="A99" s="168" t="s">
        <v>190</v>
      </c>
      <c r="B99" s="169" t="s">
        <v>76</v>
      </c>
      <c r="C99" s="188" t="s">
        <v>77</v>
      </c>
      <c r="D99" s="170"/>
      <c r="E99" s="171"/>
      <c r="F99" s="172"/>
      <c r="G99" s="173">
        <f>SUMIF(AG100:AG141,"&lt;&gt;NOR",G100:G141)</f>
        <v>0</v>
      </c>
      <c r="H99" s="167"/>
      <c r="I99" s="167">
        <f>SUM(I100:I141)</f>
        <v>0</v>
      </c>
      <c r="J99" s="167"/>
      <c r="K99" s="167">
        <f>SUM(K100:K141)</f>
        <v>0</v>
      </c>
      <c r="L99" s="167"/>
      <c r="M99" s="167">
        <f>SUM(M100:M141)</f>
        <v>0</v>
      </c>
      <c r="N99" s="167"/>
      <c r="O99" s="167">
        <f>SUM(O100:O141)</f>
        <v>2.7699999999999996</v>
      </c>
      <c r="P99" s="167"/>
      <c r="Q99" s="167">
        <f>SUM(Q100:Q141)</f>
        <v>0</v>
      </c>
      <c r="R99" s="167"/>
      <c r="S99" s="167"/>
      <c r="T99" s="167"/>
      <c r="U99" s="167"/>
      <c r="V99" s="167">
        <f>SUM(V100:V141)</f>
        <v>20.559999999999995</v>
      </c>
      <c r="W99" s="167"/>
      <c r="X99" s="167"/>
      <c r="AG99" t="s">
        <v>191</v>
      </c>
    </row>
    <row r="100" spans="1:60" outlineLevel="1" x14ac:dyDescent="0.25">
      <c r="A100" s="174">
        <v>28</v>
      </c>
      <c r="B100" s="175" t="s">
        <v>803</v>
      </c>
      <c r="C100" s="189" t="s">
        <v>804</v>
      </c>
      <c r="D100" s="176" t="s">
        <v>194</v>
      </c>
      <c r="E100" s="177">
        <v>19.702500000000001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2.0000000000000002E-5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195</v>
      </c>
      <c r="T100" s="157" t="s">
        <v>195</v>
      </c>
      <c r="U100" s="157">
        <v>0.32</v>
      </c>
      <c r="V100" s="157">
        <f>ROUND(E100*U100,2)</f>
        <v>6.3</v>
      </c>
      <c r="W100" s="157"/>
      <c r="X100" s="157" t="s">
        <v>196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54"/>
      <c r="B101" s="155"/>
      <c r="C101" s="190" t="s">
        <v>2469</v>
      </c>
      <c r="D101" s="159"/>
      <c r="E101" s="160">
        <v>11.925000000000001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199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90" t="s">
        <v>2453</v>
      </c>
      <c r="D102" s="159"/>
      <c r="E102" s="160">
        <v>2.8275000000000001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90" t="s">
        <v>2454</v>
      </c>
      <c r="D103" s="159"/>
      <c r="E103" s="160">
        <v>4.95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4">
        <v>29</v>
      </c>
      <c r="B104" s="175" t="s">
        <v>811</v>
      </c>
      <c r="C104" s="189" t="s">
        <v>812</v>
      </c>
      <c r="D104" s="176" t="s">
        <v>206</v>
      </c>
      <c r="E104" s="177">
        <v>0.77775000000000005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2.5249999999999999</v>
      </c>
      <c r="O104" s="157">
        <f>ROUND(E104*N104,2)</f>
        <v>1.96</v>
      </c>
      <c r="P104" s="157">
        <v>0</v>
      </c>
      <c r="Q104" s="157">
        <f>ROUND(E104*P104,2)</f>
        <v>0</v>
      </c>
      <c r="R104" s="157"/>
      <c r="S104" s="157" t="s">
        <v>195</v>
      </c>
      <c r="T104" s="157" t="s">
        <v>195</v>
      </c>
      <c r="U104" s="157">
        <v>2.58</v>
      </c>
      <c r="V104" s="157">
        <f>ROUND(E104*U104,2)</f>
        <v>2.0099999999999998</v>
      </c>
      <c r="W104" s="157"/>
      <c r="X104" s="157" t="s">
        <v>196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91" t="s">
        <v>284</v>
      </c>
      <c r="D105" s="161"/>
      <c r="E105" s="162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199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92" t="s">
        <v>2461</v>
      </c>
      <c r="D106" s="161"/>
      <c r="E106" s="162">
        <v>2.8275000000000001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199</v>
      </c>
      <c r="AH106" s="147">
        <v>2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92" t="s">
        <v>2462</v>
      </c>
      <c r="D107" s="161"/>
      <c r="E107" s="162">
        <v>4.95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199</v>
      </c>
      <c r="AH107" s="147">
        <v>2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93" t="s">
        <v>293</v>
      </c>
      <c r="D108" s="163"/>
      <c r="E108" s="164">
        <v>7.7774999999999999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199</v>
      </c>
      <c r="AH108" s="147">
        <v>3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91" t="s">
        <v>294</v>
      </c>
      <c r="D109" s="161"/>
      <c r="E109" s="162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199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90" t="s">
        <v>2477</v>
      </c>
      <c r="D110" s="159"/>
      <c r="E110" s="160">
        <v>0.77775000000000005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4">
        <v>30</v>
      </c>
      <c r="B111" s="175" t="s">
        <v>814</v>
      </c>
      <c r="C111" s="189" t="s">
        <v>815</v>
      </c>
      <c r="D111" s="176" t="s">
        <v>194</v>
      </c>
      <c r="E111" s="177">
        <v>7.7774999999999999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2.2000000000000001E-4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195</v>
      </c>
      <c r="T111" s="157" t="s">
        <v>195</v>
      </c>
      <c r="U111" s="157">
        <v>0.02</v>
      </c>
      <c r="V111" s="157">
        <f>ROUND(E111*U111,2)</f>
        <v>0.16</v>
      </c>
      <c r="W111" s="157"/>
      <c r="X111" s="157" t="s">
        <v>196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197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90" t="s">
        <v>2453</v>
      </c>
      <c r="D112" s="159"/>
      <c r="E112" s="160">
        <v>2.8275000000000001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90" t="s">
        <v>2454</v>
      </c>
      <c r="D113" s="159"/>
      <c r="E113" s="160">
        <v>4.95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199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4">
        <v>31</v>
      </c>
      <c r="B114" s="175" t="s">
        <v>833</v>
      </c>
      <c r="C114" s="189" t="s">
        <v>834</v>
      </c>
      <c r="D114" s="176" t="s">
        <v>206</v>
      </c>
      <c r="E114" s="177">
        <v>0.77775000000000005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195</v>
      </c>
      <c r="T114" s="157" t="s">
        <v>195</v>
      </c>
      <c r="U114" s="157">
        <v>1.35</v>
      </c>
      <c r="V114" s="157">
        <f>ROUND(E114*U114,2)</f>
        <v>1.05</v>
      </c>
      <c r="W114" s="157"/>
      <c r="X114" s="157" t="s">
        <v>196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197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90" t="s">
        <v>2478</v>
      </c>
      <c r="D115" s="159"/>
      <c r="E115" s="160">
        <v>0.77775000000000005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199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4">
        <v>32</v>
      </c>
      <c r="B116" s="175" t="s">
        <v>841</v>
      </c>
      <c r="C116" s="189" t="s">
        <v>842</v>
      </c>
      <c r="D116" s="176" t="s">
        <v>206</v>
      </c>
      <c r="E116" s="177">
        <v>0.77775000000000005</v>
      </c>
      <c r="F116" s="178"/>
      <c r="G116" s="179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195</v>
      </c>
      <c r="T116" s="157" t="s">
        <v>195</v>
      </c>
      <c r="U116" s="157">
        <v>0.41</v>
      </c>
      <c r="V116" s="157">
        <f>ROUND(E116*U116,2)</f>
        <v>0.32</v>
      </c>
      <c r="W116" s="157"/>
      <c r="X116" s="157" t="s">
        <v>196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197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90" t="s">
        <v>2478</v>
      </c>
      <c r="D117" s="159"/>
      <c r="E117" s="160">
        <v>0.77775000000000005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199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4">
        <v>33</v>
      </c>
      <c r="B118" s="175" t="s">
        <v>845</v>
      </c>
      <c r="C118" s="189" t="s">
        <v>846</v>
      </c>
      <c r="D118" s="176" t="s">
        <v>206</v>
      </c>
      <c r="E118" s="177">
        <v>0.77775000000000005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195</v>
      </c>
      <c r="T118" s="157" t="s">
        <v>195</v>
      </c>
      <c r="U118" s="157">
        <v>0.23300000000000001</v>
      </c>
      <c r="V118" s="157">
        <f>ROUND(E118*U118,2)</f>
        <v>0.18</v>
      </c>
      <c r="W118" s="157"/>
      <c r="X118" s="157" t="s">
        <v>196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90" t="s">
        <v>2478</v>
      </c>
      <c r="D119" s="159"/>
      <c r="E119" s="160">
        <v>0.77775000000000005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199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4">
        <v>34</v>
      </c>
      <c r="B120" s="175" t="s">
        <v>847</v>
      </c>
      <c r="C120" s="189" t="s">
        <v>848</v>
      </c>
      <c r="D120" s="176" t="s">
        <v>194</v>
      </c>
      <c r="E120" s="177">
        <v>1.02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1.41E-2</v>
      </c>
      <c r="O120" s="157">
        <f>ROUND(E120*N120,2)</f>
        <v>0.01</v>
      </c>
      <c r="P120" s="157">
        <v>0</v>
      </c>
      <c r="Q120" s="157">
        <f>ROUND(E120*P120,2)</f>
        <v>0</v>
      </c>
      <c r="R120" s="157"/>
      <c r="S120" s="157" t="s">
        <v>195</v>
      </c>
      <c r="T120" s="157" t="s">
        <v>195</v>
      </c>
      <c r="U120" s="157">
        <v>0.39600000000000002</v>
      </c>
      <c r="V120" s="157">
        <f>ROUND(E120*U120,2)</f>
        <v>0.4</v>
      </c>
      <c r="W120" s="157"/>
      <c r="X120" s="157" t="s">
        <v>196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90" t="s">
        <v>2479</v>
      </c>
      <c r="D121" s="159"/>
      <c r="E121" s="160">
        <v>0.3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199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90" t="s">
        <v>2480</v>
      </c>
      <c r="D122" s="159"/>
      <c r="E122" s="160">
        <v>0.72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199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4">
        <v>35</v>
      </c>
      <c r="B123" s="175" t="s">
        <v>852</v>
      </c>
      <c r="C123" s="189" t="s">
        <v>853</v>
      </c>
      <c r="D123" s="176" t="s">
        <v>194</v>
      </c>
      <c r="E123" s="177">
        <v>1.02</v>
      </c>
      <c r="F123" s="178"/>
      <c r="G123" s="179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195</v>
      </c>
      <c r="T123" s="157" t="s">
        <v>195</v>
      </c>
      <c r="U123" s="157">
        <v>0.24</v>
      </c>
      <c r="V123" s="157">
        <f>ROUND(E123*U123,2)</f>
        <v>0.24</v>
      </c>
      <c r="W123" s="157"/>
      <c r="X123" s="157" t="s">
        <v>196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90" t="s">
        <v>2481</v>
      </c>
      <c r="D124" s="159"/>
      <c r="E124" s="160">
        <v>1.02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199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4">
        <v>36</v>
      </c>
      <c r="B125" s="175" t="s">
        <v>855</v>
      </c>
      <c r="C125" s="189" t="s">
        <v>856</v>
      </c>
      <c r="D125" s="176" t="s">
        <v>225</v>
      </c>
      <c r="E125" s="177">
        <v>3.9350000000000003E-2</v>
      </c>
      <c r="F125" s="178"/>
      <c r="G125" s="179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1.0662499999999999</v>
      </c>
      <c r="O125" s="157">
        <f>ROUND(E125*N125,2)</f>
        <v>0.04</v>
      </c>
      <c r="P125" s="157">
        <v>0</v>
      </c>
      <c r="Q125" s="157">
        <f>ROUND(E125*P125,2)</f>
        <v>0</v>
      </c>
      <c r="R125" s="157"/>
      <c r="S125" s="157" t="s">
        <v>195</v>
      </c>
      <c r="T125" s="157" t="s">
        <v>195</v>
      </c>
      <c r="U125" s="157">
        <v>15.231</v>
      </c>
      <c r="V125" s="157">
        <f>ROUND(E125*U125,2)</f>
        <v>0.6</v>
      </c>
      <c r="W125" s="157"/>
      <c r="X125" s="157" t="s">
        <v>196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197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91" t="s">
        <v>284</v>
      </c>
      <c r="D126" s="161"/>
      <c r="E126" s="162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199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92" t="s">
        <v>2461</v>
      </c>
      <c r="D127" s="161"/>
      <c r="E127" s="162">
        <v>2.8275000000000001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199</v>
      </c>
      <c r="AH127" s="147">
        <v>2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92" t="s">
        <v>2462</v>
      </c>
      <c r="D128" s="161"/>
      <c r="E128" s="162">
        <v>4.95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199</v>
      </c>
      <c r="AH128" s="147">
        <v>2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93" t="s">
        <v>293</v>
      </c>
      <c r="D129" s="163"/>
      <c r="E129" s="164">
        <v>7.7774999999999999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199</v>
      </c>
      <c r="AH129" s="147">
        <v>3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91" t="s">
        <v>294</v>
      </c>
      <c r="D130" s="161"/>
      <c r="E130" s="162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199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90" t="s">
        <v>2482</v>
      </c>
      <c r="D131" s="159"/>
      <c r="E131" s="160">
        <v>3.9350000000000003E-2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4">
        <v>37</v>
      </c>
      <c r="B132" s="175" t="s">
        <v>859</v>
      </c>
      <c r="C132" s="189" t="s">
        <v>860</v>
      </c>
      <c r="D132" s="176" t="s">
        <v>194</v>
      </c>
      <c r="E132" s="177">
        <v>7.7774999999999999</v>
      </c>
      <c r="F132" s="178"/>
      <c r="G132" s="179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7">
        <v>2.5999999999999998E-4</v>
      </c>
      <c r="O132" s="157">
        <f>ROUND(E132*N132,2)</f>
        <v>0</v>
      </c>
      <c r="P132" s="157">
        <v>0</v>
      </c>
      <c r="Q132" s="157">
        <f>ROUND(E132*P132,2)</f>
        <v>0</v>
      </c>
      <c r="R132" s="157"/>
      <c r="S132" s="157" t="s">
        <v>195</v>
      </c>
      <c r="T132" s="157" t="s">
        <v>195</v>
      </c>
      <c r="U132" s="157">
        <v>0.09</v>
      </c>
      <c r="V132" s="157">
        <f>ROUND(E132*U132,2)</f>
        <v>0.7</v>
      </c>
      <c r="W132" s="157"/>
      <c r="X132" s="157" t="s">
        <v>196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197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90" t="s">
        <v>2453</v>
      </c>
      <c r="D133" s="159"/>
      <c r="E133" s="160">
        <v>2.8275000000000001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90" t="s">
        <v>2454</v>
      </c>
      <c r="D134" s="159"/>
      <c r="E134" s="160">
        <v>4.95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4">
        <v>38</v>
      </c>
      <c r="B135" s="175" t="s">
        <v>2483</v>
      </c>
      <c r="C135" s="189" t="s">
        <v>2484</v>
      </c>
      <c r="D135" s="176" t="s">
        <v>194</v>
      </c>
      <c r="E135" s="177">
        <v>11.925000000000001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6.2129999999999998E-2</v>
      </c>
      <c r="O135" s="157">
        <f>ROUND(E135*N135,2)</f>
        <v>0.74</v>
      </c>
      <c r="P135" s="157">
        <v>0</v>
      </c>
      <c r="Q135" s="157">
        <f>ROUND(E135*P135,2)</f>
        <v>0</v>
      </c>
      <c r="R135" s="157"/>
      <c r="S135" s="157" t="s">
        <v>195</v>
      </c>
      <c r="T135" s="157" t="s">
        <v>195</v>
      </c>
      <c r="U135" s="157">
        <v>0.6</v>
      </c>
      <c r="V135" s="157">
        <f>ROUND(E135*U135,2)</f>
        <v>7.16</v>
      </c>
      <c r="W135" s="157"/>
      <c r="X135" s="157" t="s">
        <v>196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54"/>
      <c r="B136" s="155"/>
      <c r="C136" s="190" t="s">
        <v>2469</v>
      </c>
      <c r="D136" s="159"/>
      <c r="E136" s="160">
        <v>11.925000000000001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4">
        <v>39</v>
      </c>
      <c r="B137" s="175" t="s">
        <v>903</v>
      </c>
      <c r="C137" s="189" t="s">
        <v>904</v>
      </c>
      <c r="D137" s="176" t="s">
        <v>232</v>
      </c>
      <c r="E137" s="177">
        <v>10.77</v>
      </c>
      <c r="F137" s="178"/>
      <c r="G137" s="179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7">
        <v>1.2800000000000001E-3</v>
      </c>
      <c r="O137" s="157">
        <f>ROUND(E137*N137,2)</f>
        <v>0.01</v>
      </c>
      <c r="P137" s="157">
        <v>0</v>
      </c>
      <c r="Q137" s="157">
        <f>ROUND(E137*P137,2)</f>
        <v>0</v>
      </c>
      <c r="R137" s="157"/>
      <c r="S137" s="157" t="s">
        <v>195</v>
      </c>
      <c r="T137" s="157" t="s">
        <v>195</v>
      </c>
      <c r="U137" s="157">
        <v>9.1999999999999998E-2</v>
      </c>
      <c r="V137" s="157">
        <f>ROUND(E137*U137,2)</f>
        <v>0.99</v>
      </c>
      <c r="W137" s="157"/>
      <c r="X137" s="157" t="s">
        <v>196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197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90" t="s">
        <v>2485</v>
      </c>
      <c r="D138" s="159"/>
      <c r="E138" s="160">
        <v>5.27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90" t="s">
        <v>2486</v>
      </c>
      <c r="D139" s="159"/>
      <c r="E139" s="160">
        <v>5.5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4">
        <v>40</v>
      </c>
      <c r="B140" s="175" t="s">
        <v>919</v>
      </c>
      <c r="C140" s="189" t="s">
        <v>920</v>
      </c>
      <c r="D140" s="176" t="s">
        <v>232</v>
      </c>
      <c r="E140" s="177">
        <v>10.77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4.8000000000000001E-4</v>
      </c>
      <c r="O140" s="157">
        <f>ROUND(E140*N140,2)</f>
        <v>0.01</v>
      </c>
      <c r="P140" s="157">
        <v>0</v>
      </c>
      <c r="Q140" s="157">
        <f>ROUND(E140*P140,2)</f>
        <v>0</v>
      </c>
      <c r="R140" s="157"/>
      <c r="S140" s="157" t="s">
        <v>195</v>
      </c>
      <c r="T140" s="157" t="s">
        <v>195</v>
      </c>
      <c r="U140" s="157">
        <v>4.2000000000000003E-2</v>
      </c>
      <c r="V140" s="157">
        <f>ROUND(E140*U140,2)</f>
        <v>0.45</v>
      </c>
      <c r="W140" s="157"/>
      <c r="X140" s="157" t="s">
        <v>196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90" t="s">
        <v>2487</v>
      </c>
      <c r="D141" s="159"/>
      <c r="E141" s="160">
        <v>10.77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199</v>
      </c>
      <c r="AH141" s="147">
        <v>5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5">
      <c r="A142" s="168" t="s">
        <v>190</v>
      </c>
      <c r="B142" s="169" t="s">
        <v>80</v>
      </c>
      <c r="C142" s="188" t="s">
        <v>81</v>
      </c>
      <c r="D142" s="170"/>
      <c r="E142" s="171"/>
      <c r="F142" s="172"/>
      <c r="G142" s="173">
        <f>SUMIF(AG143:AG144,"&lt;&gt;NOR",G143:G144)</f>
        <v>0</v>
      </c>
      <c r="H142" s="167"/>
      <c r="I142" s="167">
        <f>SUM(I143:I144)</f>
        <v>0</v>
      </c>
      <c r="J142" s="167"/>
      <c r="K142" s="167">
        <f>SUM(K143:K144)</f>
        <v>0</v>
      </c>
      <c r="L142" s="167"/>
      <c r="M142" s="167">
        <f>SUM(M143:M144)</f>
        <v>0</v>
      </c>
      <c r="N142" s="167"/>
      <c r="O142" s="167">
        <f>SUM(O143:O144)</f>
        <v>1.49</v>
      </c>
      <c r="P142" s="167"/>
      <c r="Q142" s="167">
        <f>SUM(Q143:Q144)</f>
        <v>0</v>
      </c>
      <c r="R142" s="167"/>
      <c r="S142" s="167"/>
      <c r="T142" s="167"/>
      <c r="U142" s="167"/>
      <c r="V142" s="167">
        <f>SUM(V143:V144)</f>
        <v>10.73</v>
      </c>
      <c r="W142" s="167"/>
      <c r="X142" s="167"/>
      <c r="AG142" t="s">
        <v>191</v>
      </c>
    </row>
    <row r="143" spans="1:60" outlineLevel="1" x14ac:dyDescent="0.25">
      <c r="A143" s="180">
        <v>41</v>
      </c>
      <c r="B143" s="181" t="s">
        <v>2488</v>
      </c>
      <c r="C143" s="194" t="s">
        <v>2489</v>
      </c>
      <c r="D143" s="182" t="s">
        <v>239</v>
      </c>
      <c r="E143" s="183">
        <v>2</v>
      </c>
      <c r="F143" s="184"/>
      <c r="G143" s="185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7">
        <v>0.43093999999999999</v>
      </c>
      <c r="O143" s="157">
        <f>ROUND(E143*N143,2)</f>
        <v>0.86</v>
      </c>
      <c r="P143" s="157">
        <v>0</v>
      </c>
      <c r="Q143" s="157">
        <f>ROUND(E143*P143,2)</f>
        <v>0</v>
      </c>
      <c r="R143" s="157"/>
      <c r="S143" s="157" t="s">
        <v>195</v>
      </c>
      <c r="T143" s="157" t="s">
        <v>195</v>
      </c>
      <c r="U143" s="157">
        <v>3.8170000000000002</v>
      </c>
      <c r="V143" s="157">
        <f>ROUND(E143*U143,2)</f>
        <v>7.63</v>
      </c>
      <c r="W143" s="157"/>
      <c r="X143" s="157" t="s">
        <v>196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0">
        <v>42</v>
      </c>
      <c r="B144" s="181" t="s">
        <v>2490</v>
      </c>
      <c r="C144" s="194" t="s">
        <v>2491</v>
      </c>
      <c r="D144" s="182" t="s">
        <v>239</v>
      </c>
      <c r="E144" s="183">
        <v>2</v>
      </c>
      <c r="F144" s="184"/>
      <c r="G144" s="18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7">
        <v>0.31590000000000001</v>
      </c>
      <c r="O144" s="157">
        <f>ROUND(E144*N144,2)</f>
        <v>0.63</v>
      </c>
      <c r="P144" s="157">
        <v>0</v>
      </c>
      <c r="Q144" s="157">
        <f>ROUND(E144*P144,2)</f>
        <v>0</v>
      </c>
      <c r="R144" s="157"/>
      <c r="S144" s="157" t="s">
        <v>195</v>
      </c>
      <c r="T144" s="157" t="s">
        <v>195</v>
      </c>
      <c r="U144" s="157">
        <v>1.5509999999999999</v>
      </c>
      <c r="V144" s="157">
        <f>ROUND(E144*U144,2)</f>
        <v>3.1</v>
      </c>
      <c r="W144" s="157"/>
      <c r="X144" s="157" t="s">
        <v>196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5">
      <c r="A145" s="168" t="s">
        <v>190</v>
      </c>
      <c r="B145" s="169" t="s">
        <v>82</v>
      </c>
      <c r="C145" s="188" t="s">
        <v>83</v>
      </c>
      <c r="D145" s="170"/>
      <c r="E145" s="171"/>
      <c r="F145" s="172"/>
      <c r="G145" s="173">
        <f>SUMIF(AG146:AG154,"&lt;&gt;NOR",G146:G154)</f>
        <v>0</v>
      </c>
      <c r="H145" s="167"/>
      <c r="I145" s="167">
        <f>SUM(I146:I154)</f>
        <v>0</v>
      </c>
      <c r="J145" s="167"/>
      <c r="K145" s="167">
        <f>SUM(K146:K154)</f>
        <v>0</v>
      </c>
      <c r="L145" s="167"/>
      <c r="M145" s="167">
        <f>SUM(M146:M154)</f>
        <v>0</v>
      </c>
      <c r="N145" s="167"/>
      <c r="O145" s="167">
        <f>SUM(O146:O154)</f>
        <v>19.579999999999998</v>
      </c>
      <c r="P145" s="167"/>
      <c r="Q145" s="167">
        <f>SUM(Q146:Q154)</f>
        <v>0</v>
      </c>
      <c r="R145" s="167"/>
      <c r="S145" s="167"/>
      <c r="T145" s="167"/>
      <c r="U145" s="167"/>
      <c r="V145" s="167">
        <f>SUM(V146:V154)</f>
        <v>19.71</v>
      </c>
      <c r="W145" s="167"/>
      <c r="X145" s="167"/>
      <c r="AG145" t="s">
        <v>191</v>
      </c>
    </row>
    <row r="146" spans="1:60" outlineLevel="1" x14ac:dyDescent="0.25">
      <c r="A146" s="174">
        <v>43</v>
      </c>
      <c r="B146" s="175" t="s">
        <v>2492</v>
      </c>
      <c r="C146" s="189" t="s">
        <v>2493</v>
      </c>
      <c r="D146" s="176" t="s">
        <v>232</v>
      </c>
      <c r="E146" s="177">
        <v>66.269000000000005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0.188</v>
      </c>
      <c r="O146" s="157">
        <f>ROUND(E146*N146,2)</f>
        <v>12.46</v>
      </c>
      <c r="P146" s="157">
        <v>0</v>
      </c>
      <c r="Q146" s="157">
        <f>ROUND(E146*P146,2)</f>
        <v>0</v>
      </c>
      <c r="R146" s="157"/>
      <c r="S146" s="157" t="s">
        <v>195</v>
      </c>
      <c r="T146" s="157" t="s">
        <v>195</v>
      </c>
      <c r="U146" s="157">
        <v>0.27200000000000002</v>
      </c>
      <c r="V146" s="157">
        <f>ROUND(E146*U146,2)</f>
        <v>18.03</v>
      </c>
      <c r="W146" s="157"/>
      <c r="X146" s="157" t="s">
        <v>196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197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90" t="s">
        <v>2494</v>
      </c>
      <c r="D147" s="159"/>
      <c r="E147" s="160">
        <v>28.224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190" t="s">
        <v>2495</v>
      </c>
      <c r="D148" s="159"/>
      <c r="E148" s="160">
        <v>38.045000000000002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4">
        <v>44</v>
      </c>
      <c r="B149" s="175" t="s">
        <v>2496</v>
      </c>
      <c r="C149" s="189" t="s">
        <v>2497</v>
      </c>
      <c r="D149" s="176" t="s">
        <v>206</v>
      </c>
      <c r="E149" s="177">
        <v>1.1666300000000001</v>
      </c>
      <c r="F149" s="178"/>
      <c r="G149" s="179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7">
        <v>2.5249999999999999</v>
      </c>
      <c r="O149" s="157">
        <f>ROUND(E149*N149,2)</f>
        <v>2.95</v>
      </c>
      <c r="P149" s="157">
        <v>0</v>
      </c>
      <c r="Q149" s="157">
        <f>ROUND(E149*P149,2)</f>
        <v>0</v>
      </c>
      <c r="R149" s="157"/>
      <c r="S149" s="157" t="s">
        <v>195</v>
      </c>
      <c r="T149" s="157" t="s">
        <v>195</v>
      </c>
      <c r="U149" s="157">
        <v>1.4419999999999999</v>
      </c>
      <c r="V149" s="157">
        <f>ROUND(E149*U149,2)</f>
        <v>1.68</v>
      </c>
      <c r="W149" s="157"/>
      <c r="X149" s="157" t="s">
        <v>196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90" t="s">
        <v>2498</v>
      </c>
      <c r="D150" s="159"/>
      <c r="E150" s="160">
        <v>0.42413000000000001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90" t="s">
        <v>2499</v>
      </c>
      <c r="D151" s="159"/>
      <c r="E151" s="160">
        <v>0.74250000000000005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4">
        <v>45</v>
      </c>
      <c r="B152" s="175" t="s">
        <v>2500</v>
      </c>
      <c r="C152" s="189" t="s">
        <v>2501</v>
      </c>
      <c r="D152" s="176" t="s">
        <v>239</v>
      </c>
      <c r="E152" s="177">
        <v>69.582449999999994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0.06</v>
      </c>
      <c r="O152" s="157">
        <f>ROUND(E152*N152,2)</f>
        <v>4.17</v>
      </c>
      <c r="P152" s="157">
        <v>0</v>
      </c>
      <c r="Q152" s="157">
        <f>ROUND(E152*P152,2)</f>
        <v>0</v>
      </c>
      <c r="R152" s="157" t="s">
        <v>226</v>
      </c>
      <c r="S152" s="157" t="s">
        <v>195</v>
      </c>
      <c r="T152" s="157" t="s">
        <v>195</v>
      </c>
      <c r="U152" s="157">
        <v>0</v>
      </c>
      <c r="V152" s="157">
        <f>ROUND(E152*U152,2)</f>
        <v>0</v>
      </c>
      <c r="W152" s="157"/>
      <c r="X152" s="157" t="s">
        <v>227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228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90" t="s">
        <v>2502</v>
      </c>
      <c r="D153" s="159"/>
      <c r="E153" s="160">
        <v>29.635200000000001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90" t="s">
        <v>2503</v>
      </c>
      <c r="D154" s="159"/>
      <c r="E154" s="160">
        <v>39.947249999999997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5">
      <c r="A155" s="168" t="s">
        <v>190</v>
      </c>
      <c r="B155" s="169" t="s">
        <v>88</v>
      </c>
      <c r="C155" s="188" t="s">
        <v>89</v>
      </c>
      <c r="D155" s="170"/>
      <c r="E155" s="171"/>
      <c r="F155" s="172"/>
      <c r="G155" s="173">
        <f>SUMIF(AG156:AG178,"&lt;&gt;NOR",G156:G178)</f>
        <v>0</v>
      </c>
      <c r="H155" s="167"/>
      <c r="I155" s="167">
        <f>SUM(I156:I178)</f>
        <v>0</v>
      </c>
      <c r="J155" s="167"/>
      <c r="K155" s="167">
        <f>SUM(K156:K178)</f>
        <v>0</v>
      </c>
      <c r="L155" s="167"/>
      <c r="M155" s="167">
        <f>SUM(M156:M178)</f>
        <v>0</v>
      </c>
      <c r="N155" s="167"/>
      <c r="O155" s="167">
        <f>SUM(O156:O178)</f>
        <v>0</v>
      </c>
      <c r="P155" s="167"/>
      <c r="Q155" s="167">
        <f>SUM(Q156:Q178)</f>
        <v>5.0199999999999996</v>
      </c>
      <c r="R155" s="167"/>
      <c r="S155" s="167"/>
      <c r="T155" s="167"/>
      <c r="U155" s="167"/>
      <c r="V155" s="167">
        <f>SUM(V156:V178)</f>
        <v>25.22</v>
      </c>
      <c r="W155" s="167"/>
      <c r="X155" s="167"/>
      <c r="AG155" t="s">
        <v>191</v>
      </c>
    </row>
    <row r="156" spans="1:60" outlineLevel="1" x14ac:dyDescent="0.25">
      <c r="A156" s="174">
        <v>46</v>
      </c>
      <c r="B156" s="175" t="s">
        <v>2504</v>
      </c>
      <c r="C156" s="189" t="s">
        <v>2505</v>
      </c>
      <c r="D156" s="176" t="s">
        <v>206</v>
      </c>
      <c r="E156" s="177">
        <v>0.54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2</v>
      </c>
      <c r="Q156" s="157">
        <f>ROUND(E156*P156,2)</f>
        <v>1.08</v>
      </c>
      <c r="R156" s="157"/>
      <c r="S156" s="157" t="s">
        <v>195</v>
      </c>
      <c r="T156" s="157" t="s">
        <v>195</v>
      </c>
      <c r="U156" s="157">
        <v>6.4359999999999999</v>
      </c>
      <c r="V156" s="157">
        <f>ROUND(E156*U156,2)</f>
        <v>3.48</v>
      </c>
      <c r="W156" s="157"/>
      <c r="X156" s="157" t="s">
        <v>196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.399999999999999" outlineLevel="1" x14ac:dyDescent="0.25">
      <c r="A157" s="154"/>
      <c r="B157" s="155"/>
      <c r="C157" s="190" t="s">
        <v>2506</v>
      </c>
      <c r="D157" s="159"/>
      <c r="E157" s="160">
        <v>0.54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199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4">
        <v>47</v>
      </c>
      <c r="B158" s="175" t="s">
        <v>2507</v>
      </c>
      <c r="C158" s="189" t="s">
        <v>2508</v>
      </c>
      <c r="D158" s="176" t="s">
        <v>232</v>
      </c>
      <c r="E158" s="177">
        <v>3.6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0</v>
      </c>
      <c r="O158" s="157">
        <f>ROUND(E158*N158,2)</f>
        <v>0</v>
      </c>
      <c r="P158" s="157">
        <v>0.112</v>
      </c>
      <c r="Q158" s="157">
        <f>ROUND(E158*P158,2)</f>
        <v>0.4</v>
      </c>
      <c r="R158" s="157"/>
      <c r="S158" s="157" t="s">
        <v>195</v>
      </c>
      <c r="T158" s="157" t="s">
        <v>195</v>
      </c>
      <c r="U158" s="157">
        <v>0.28499999999999998</v>
      </c>
      <c r="V158" s="157">
        <f>ROUND(E158*U158,2)</f>
        <v>1.03</v>
      </c>
      <c r="W158" s="157"/>
      <c r="X158" s="157" t="s">
        <v>196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197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54"/>
      <c r="B159" s="155"/>
      <c r="C159" s="190" t="s">
        <v>2509</v>
      </c>
      <c r="D159" s="159"/>
      <c r="E159" s="160">
        <v>3.6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4">
        <v>48</v>
      </c>
      <c r="B160" s="175" t="s">
        <v>2510</v>
      </c>
      <c r="C160" s="189" t="s">
        <v>2511</v>
      </c>
      <c r="D160" s="176" t="s">
        <v>194</v>
      </c>
      <c r="E160" s="177">
        <v>1.08</v>
      </c>
      <c r="F160" s="178"/>
      <c r="G160" s="179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0</v>
      </c>
      <c r="O160" s="157">
        <f>ROUND(E160*N160,2)</f>
        <v>0</v>
      </c>
      <c r="P160" s="157">
        <v>0.432</v>
      </c>
      <c r="Q160" s="157">
        <f>ROUND(E160*P160,2)</f>
        <v>0.47</v>
      </c>
      <c r="R160" s="157"/>
      <c r="S160" s="157" t="s">
        <v>195</v>
      </c>
      <c r="T160" s="157" t="s">
        <v>195</v>
      </c>
      <c r="U160" s="157">
        <v>3</v>
      </c>
      <c r="V160" s="157">
        <f>ROUND(E160*U160,2)</f>
        <v>3.24</v>
      </c>
      <c r="W160" s="157"/>
      <c r="X160" s="157" t="s">
        <v>196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197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0.399999999999999" outlineLevel="1" x14ac:dyDescent="0.25">
      <c r="A161" s="154"/>
      <c r="B161" s="155"/>
      <c r="C161" s="190" t="s">
        <v>2512</v>
      </c>
      <c r="D161" s="159"/>
      <c r="E161" s="160">
        <v>1.08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4">
        <v>49</v>
      </c>
      <c r="B162" s="175" t="s">
        <v>2513</v>
      </c>
      <c r="C162" s="189" t="s">
        <v>2514</v>
      </c>
      <c r="D162" s="176" t="s">
        <v>206</v>
      </c>
      <c r="E162" s="177">
        <v>0.77775000000000005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2.2000000000000002</v>
      </c>
      <c r="Q162" s="157">
        <f>ROUND(E162*P162,2)</f>
        <v>1.71</v>
      </c>
      <c r="R162" s="157"/>
      <c r="S162" s="157" t="s">
        <v>195</v>
      </c>
      <c r="T162" s="157" t="s">
        <v>195</v>
      </c>
      <c r="U162" s="157">
        <v>10.88</v>
      </c>
      <c r="V162" s="157">
        <f>ROUND(E162*U162,2)</f>
        <v>8.4600000000000009</v>
      </c>
      <c r="W162" s="157"/>
      <c r="X162" s="157" t="s">
        <v>196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197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91" t="s">
        <v>284</v>
      </c>
      <c r="D163" s="161"/>
      <c r="E163" s="162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92" t="s">
        <v>2461</v>
      </c>
      <c r="D164" s="161"/>
      <c r="E164" s="162">
        <v>2.8275000000000001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199</v>
      </c>
      <c r="AH164" s="147">
        <v>2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92" t="s">
        <v>2462</v>
      </c>
      <c r="D165" s="161"/>
      <c r="E165" s="162">
        <v>4.95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199</v>
      </c>
      <c r="AH165" s="147">
        <v>2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93" t="s">
        <v>293</v>
      </c>
      <c r="D166" s="163"/>
      <c r="E166" s="164">
        <v>7.7774999999999999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199</v>
      </c>
      <c r="AH166" s="147">
        <v>3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91" t="s">
        <v>294</v>
      </c>
      <c r="D167" s="161"/>
      <c r="E167" s="162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199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90" t="s">
        <v>2515</v>
      </c>
      <c r="D168" s="159"/>
      <c r="E168" s="160">
        <v>0.77775000000000005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199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4">
        <v>50</v>
      </c>
      <c r="B169" s="175" t="s">
        <v>1031</v>
      </c>
      <c r="C169" s="189" t="s">
        <v>1032</v>
      </c>
      <c r="D169" s="176" t="s">
        <v>206</v>
      </c>
      <c r="E169" s="177">
        <v>0.77775000000000005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7">
        <v>0</v>
      </c>
      <c r="O169" s="157">
        <f>ROUND(E169*N169,2)</f>
        <v>0</v>
      </c>
      <c r="P169" s="157">
        <v>0</v>
      </c>
      <c r="Q169" s="157">
        <f>ROUND(E169*P169,2)</f>
        <v>0</v>
      </c>
      <c r="R169" s="157"/>
      <c r="S169" s="157" t="s">
        <v>195</v>
      </c>
      <c r="T169" s="157" t="s">
        <v>195</v>
      </c>
      <c r="U169" s="157">
        <v>4.8280000000000003</v>
      </c>
      <c r="V169" s="157">
        <f>ROUND(E169*U169,2)</f>
        <v>3.75</v>
      </c>
      <c r="W169" s="157"/>
      <c r="X169" s="157" t="s">
        <v>196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197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90" t="s">
        <v>2516</v>
      </c>
      <c r="D170" s="159"/>
      <c r="E170" s="160">
        <v>0.77775000000000005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199</v>
      </c>
      <c r="AH170" s="147">
        <v>5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4">
        <v>51</v>
      </c>
      <c r="B171" s="175" t="s">
        <v>1037</v>
      </c>
      <c r="C171" s="189" t="s">
        <v>1038</v>
      </c>
      <c r="D171" s="176" t="s">
        <v>194</v>
      </c>
      <c r="E171" s="177">
        <v>7.7774999999999999</v>
      </c>
      <c r="F171" s="178"/>
      <c r="G171" s="179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0</v>
      </c>
      <c r="O171" s="157">
        <f>ROUND(E171*N171,2)</f>
        <v>0</v>
      </c>
      <c r="P171" s="157">
        <v>8.6999999999999994E-2</v>
      </c>
      <c r="Q171" s="157">
        <f>ROUND(E171*P171,2)</f>
        <v>0.68</v>
      </c>
      <c r="R171" s="157"/>
      <c r="S171" s="157" t="s">
        <v>195</v>
      </c>
      <c r="T171" s="157" t="s">
        <v>195</v>
      </c>
      <c r="U171" s="157">
        <v>0.25900000000000001</v>
      </c>
      <c r="V171" s="157">
        <f>ROUND(E171*U171,2)</f>
        <v>2.0099999999999998</v>
      </c>
      <c r="W171" s="157"/>
      <c r="X171" s="157" t="s">
        <v>196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197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90" t="s">
        <v>2453</v>
      </c>
      <c r="D172" s="159"/>
      <c r="E172" s="160">
        <v>2.8275000000000001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90" t="s">
        <v>2454</v>
      </c>
      <c r="D173" s="159"/>
      <c r="E173" s="160">
        <v>4.95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4">
        <v>52</v>
      </c>
      <c r="B174" s="175" t="s">
        <v>2517</v>
      </c>
      <c r="C174" s="189" t="s">
        <v>2518</v>
      </c>
      <c r="D174" s="176" t="s">
        <v>239</v>
      </c>
      <c r="E174" s="177">
        <v>3</v>
      </c>
      <c r="F174" s="178"/>
      <c r="G174" s="179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0</v>
      </c>
      <c r="O174" s="157">
        <f>ROUND(E174*N174,2)</f>
        <v>0</v>
      </c>
      <c r="P174" s="157">
        <v>4.4999999999999998E-2</v>
      </c>
      <c r="Q174" s="157">
        <f>ROUND(E174*P174,2)</f>
        <v>0.14000000000000001</v>
      </c>
      <c r="R174" s="157"/>
      <c r="S174" s="157" t="s">
        <v>195</v>
      </c>
      <c r="T174" s="157" t="s">
        <v>195</v>
      </c>
      <c r="U174" s="157">
        <v>0.26</v>
      </c>
      <c r="V174" s="157">
        <f>ROUND(E174*U174,2)</f>
        <v>0.78</v>
      </c>
      <c r="W174" s="157"/>
      <c r="X174" s="157" t="s">
        <v>196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197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90" t="s">
        <v>2519</v>
      </c>
      <c r="D175" s="159"/>
      <c r="E175" s="160">
        <v>3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4">
        <v>53</v>
      </c>
      <c r="B176" s="175" t="s">
        <v>2520</v>
      </c>
      <c r="C176" s="189" t="s">
        <v>2521</v>
      </c>
      <c r="D176" s="176" t="s">
        <v>194</v>
      </c>
      <c r="E176" s="177">
        <v>10.7325</v>
      </c>
      <c r="F176" s="178"/>
      <c r="G176" s="179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0</v>
      </c>
      <c r="O176" s="157">
        <f>ROUND(E176*N176,2)</f>
        <v>0</v>
      </c>
      <c r="P176" s="157">
        <v>0.05</v>
      </c>
      <c r="Q176" s="157">
        <f>ROUND(E176*P176,2)</f>
        <v>0.54</v>
      </c>
      <c r="R176" s="157"/>
      <c r="S176" s="157" t="s">
        <v>195</v>
      </c>
      <c r="T176" s="157" t="s">
        <v>195</v>
      </c>
      <c r="U176" s="157">
        <v>0.23</v>
      </c>
      <c r="V176" s="157">
        <f>ROUND(E176*U176,2)</f>
        <v>2.4700000000000002</v>
      </c>
      <c r="W176" s="157"/>
      <c r="X176" s="157" t="s">
        <v>196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90" t="s">
        <v>2466</v>
      </c>
      <c r="D177" s="159"/>
      <c r="E177" s="160">
        <v>2.8275000000000001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54"/>
      <c r="B178" s="155"/>
      <c r="C178" s="190" t="s">
        <v>2439</v>
      </c>
      <c r="D178" s="159"/>
      <c r="E178" s="160">
        <v>7.9050000000000002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x14ac:dyDescent="0.25">
      <c r="A179" s="168" t="s">
        <v>190</v>
      </c>
      <c r="B179" s="169" t="s">
        <v>90</v>
      </c>
      <c r="C179" s="188" t="s">
        <v>91</v>
      </c>
      <c r="D179" s="170"/>
      <c r="E179" s="171"/>
      <c r="F179" s="172"/>
      <c r="G179" s="173">
        <f>SUMIF(AG180:AG180,"&lt;&gt;NOR",G180:G180)</f>
        <v>0</v>
      </c>
      <c r="H179" s="167"/>
      <c r="I179" s="167">
        <f>SUM(I180:I180)</f>
        <v>0</v>
      </c>
      <c r="J179" s="167"/>
      <c r="K179" s="167">
        <f>SUM(K180:K180)</f>
        <v>0</v>
      </c>
      <c r="L179" s="167"/>
      <c r="M179" s="167">
        <f>SUM(M180:M180)</f>
        <v>0</v>
      </c>
      <c r="N179" s="167"/>
      <c r="O179" s="167">
        <f>SUM(O180:O180)</f>
        <v>0</v>
      </c>
      <c r="P179" s="167"/>
      <c r="Q179" s="167">
        <f>SUM(Q180:Q180)</f>
        <v>0</v>
      </c>
      <c r="R179" s="167"/>
      <c r="S179" s="167"/>
      <c r="T179" s="167"/>
      <c r="U179" s="167"/>
      <c r="V179" s="167">
        <f>SUM(V180:V180)</f>
        <v>73.989999999999995</v>
      </c>
      <c r="W179" s="167"/>
      <c r="X179" s="167"/>
      <c r="AG179" t="s">
        <v>191</v>
      </c>
    </row>
    <row r="180" spans="1:60" outlineLevel="1" x14ac:dyDescent="0.25">
      <c r="A180" s="180">
        <v>54</v>
      </c>
      <c r="B180" s="181" t="s">
        <v>2522</v>
      </c>
      <c r="C180" s="194" t="s">
        <v>2523</v>
      </c>
      <c r="D180" s="182" t="s">
        <v>225</v>
      </c>
      <c r="E180" s="183">
        <v>189.70882</v>
      </c>
      <c r="F180" s="184"/>
      <c r="G180" s="185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7"/>
      <c r="S180" s="157" t="s">
        <v>195</v>
      </c>
      <c r="T180" s="157" t="s">
        <v>195</v>
      </c>
      <c r="U180" s="157">
        <v>0.39</v>
      </c>
      <c r="V180" s="157">
        <f>ROUND(E180*U180,2)</f>
        <v>73.989999999999995</v>
      </c>
      <c r="W180" s="157"/>
      <c r="X180" s="157" t="s">
        <v>1170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1171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x14ac:dyDescent="0.25">
      <c r="A181" s="168" t="s">
        <v>190</v>
      </c>
      <c r="B181" s="169" t="s">
        <v>96</v>
      </c>
      <c r="C181" s="188" t="s">
        <v>97</v>
      </c>
      <c r="D181" s="170"/>
      <c r="E181" s="171"/>
      <c r="F181" s="172"/>
      <c r="G181" s="173">
        <f>SUMIF(AG182:AG187,"&lt;&gt;NOR",G182:G187)</f>
        <v>0</v>
      </c>
      <c r="H181" s="167"/>
      <c r="I181" s="167">
        <f>SUM(I182:I187)</f>
        <v>0</v>
      </c>
      <c r="J181" s="167"/>
      <c r="K181" s="167">
        <f>SUM(K182:K187)</f>
        <v>0</v>
      </c>
      <c r="L181" s="167"/>
      <c r="M181" s="167">
        <f>SUM(M182:M187)</f>
        <v>0</v>
      </c>
      <c r="N181" s="167"/>
      <c r="O181" s="167">
        <f>SUM(O182:O187)</f>
        <v>0.03</v>
      </c>
      <c r="P181" s="167"/>
      <c r="Q181" s="167">
        <f>SUM(Q182:Q187)</f>
        <v>0</v>
      </c>
      <c r="R181" s="167"/>
      <c r="S181" s="167"/>
      <c r="T181" s="167"/>
      <c r="U181" s="167"/>
      <c r="V181" s="167">
        <f>SUM(V182:V187)</f>
        <v>3.7300000000000004</v>
      </c>
      <c r="W181" s="167"/>
      <c r="X181" s="167"/>
      <c r="AG181" t="s">
        <v>191</v>
      </c>
    </row>
    <row r="182" spans="1:60" outlineLevel="1" x14ac:dyDescent="0.25">
      <c r="A182" s="174">
        <v>55</v>
      </c>
      <c r="B182" s="175" t="s">
        <v>2524</v>
      </c>
      <c r="C182" s="189" t="s">
        <v>1217</v>
      </c>
      <c r="D182" s="176" t="s">
        <v>194</v>
      </c>
      <c r="E182" s="177">
        <v>7.7774999999999999</v>
      </c>
      <c r="F182" s="178"/>
      <c r="G182" s="179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7">
        <v>2.1000000000000001E-4</v>
      </c>
      <c r="O182" s="157">
        <f>ROUND(E182*N182,2)</f>
        <v>0</v>
      </c>
      <c r="P182" s="157">
        <v>0</v>
      </c>
      <c r="Q182" s="157">
        <f>ROUND(E182*P182,2)</f>
        <v>0</v>
      </c>
      <c r="R182" s="157"/>
      <c r="S182" s="157" t="s">
        <v>195</v>
      </c>
      <c r="T182" s="157" t="s">
        <v>195</v>
      </c>
      <c r="U182" s="157">
        <v>9.5000000000000001E-2</v>
      </c>
      <c r="V182" s="157">
        <f>ROUND(E182*U182,2)</f>
        <v>0.74</v>
      </c>
      <c r="W182" s="157"/>
      <c r="X182" s="157" t="s">
        <v>196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197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90" t="s">
        <v>2525</v>
      </c>
      <c r="D183" s="159"/>
      <c r="E183" s="160">
        <v>7.7774999999999999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199</v>
      </c>
      <c r="AH183" s="147">
        <v>5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74">
        <v>56</v>
      </c>
      <c r="B184" s="175" t="s">
        <v>1192</v>
      </c>
      <c r="C184" s="189" t="s">
        <v>1193</v>
      </c>
      <c r="D184" s="176" t="s">
        <v>194</v>
      </c>
      <c r="E184" s="177">
        <v>7.7774999999999999</v>
      </c>
      <c r="F184" s="178"/>
      <c r="G184" s="179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7">
        <v>3.6800000000000001E-3</v>
      </c>
      <c r="O184" s="157">
        <f>ROUND(E184*N184,2)</f>
        <v>0.03</v>
      </c>
      <c r="P184" s="157">
        <v>0</v>
      </c>
      <c r="Q184" s="157">
        <f>ROUND(E184*P184,2)</f>
        <v>0</v>
      </c>
      <c r="R184" s="157"/>
      <c r="S184" s="157" t="s">
        <v>195</v>
      </c>
      <c r="T184" s="157" t="s">
        <v>195</v>
      </c>
      <c r="U184" s="157">
        <v>0.38500000000000001</v>
      </c>
      <c r="V184" s="157">
        <f>ROUND(E184*U184,2)</f>
        <v>2.99</v>
      </c>
      <c r="W184" s="157"/>
      <c r="X184" s="157" t="s">
        <v>196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197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90" t="s">
        <v>2453</v>
      </c>
      <c r="D185" s="159"/>
      <c r="E185" s="160">
        <v>2.8275000000000001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90" t="s">
        <v>2454</v>
      </c>
      <c r="D186" s="159"/>
      <c r="E186" s="160">
        <v>4.95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>
        <v>57</v>
      </c>
      <c r="B187" s="155" t="s">
        <v>1260</v>
      </c>
      <c r="C187" s="196" t="s">
        <v>1261</v>
      </c>
      <c r="D187" s="156" t="s">
        <v>0</v>
      </c>
      <c r="E187" s="186"/>
      <c r="F187" s="158"/>
      <c r="G187" s="157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7"/>
      <c r="S187" s="157" t="s">
        <v>195</v>
      </c>
      <c r="T187" s="157" t="s">
        <v>195</v>
      </c>
      <c r="U187" s="157">
        <v>0</v>
      </c>
      <c r="V187" s="157">
        <f>ROUND(E187*U187,2)</f>
        <v>0</v>
      </c>
      <c r="W187" s="157"/>
      <c r="X187" s="157" t="s">
        <v>1170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1171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5">
      <c r="A188" s="168" t="s">
        <v>190</v>
      </c>
      <c r="B188" s="169" t="s">
        <v>122</v>
      </c>
      <c r="C188" s="188" t="s">
        <v>123</v>
      </c>
      <c r="D188" s="170"/>
      <c r="E188" s="171"/>
      <c r="F188" s="172"/>
      <c r="G188" s="173">
        <f>SUMIF(AG189:AG196,"&lt;&gt;NOR",G189:G196)</f>
        <v>0</v>
      </c>
      <c r="H188" s="167"/>
      <c r="I188" s="167">
        <f>SUM(I189:I196)</f>
        <v>0</v>
      </c>
      <c r="J188" s="167"/>
      <c r="K188" s="167">
        <f>SUM(K189:K196)</f>
        <v>0</v>
      </c>
      <c r="L188" s="167"/>
      <c r="M188" s="167">
        <f>SUM(M189:M196)</f>
        <v>0</v>
      </c>
      <c r="N188" s="167"/>
      <c r="O188" s="167">
        <f>SUM(O189:O196)</f>
        <v>0.49</v>
      </c>
      <c r="P188" s="167"/>
      <c r="Q188" s="167">
        <f>SUM(Q189:Q196)</f>
        <v>0.28000000000000003</v>
      </c>
      <c r="R188" s="167"/>
      <c r="S188" s="167"/>
      <c r="T188" s="167"/>
      <c r="U188" s="167"/>
      <c r="V188" s="167">
        <f>SUM(V189:V196)</f>
        <v>39.25</v>
      </c>
      <c r="W188" s="167"/>
      <c r="X188" s="167"/>
      <c r="AG188" t="s">
        <v>191</v>
      </c>
    </row>
    <row r="189" spans="1:60" outlineLevel="1" x14ac:dyDescent="0.25">
      <c r="A189" s="174">
        <v>58</v>
      </c>
      <c r="B189" s="175" t="s">
        <v>2526</v>
      </c>
      <c r="C189" s="189" t="s">
        <v>2527</v>
      </c>
      <c r="D189" s="176" t="s">
        <v>232</v>
      </c>
      <c r="E189" s="177">
        <v>29.937999999999999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9.2499999999999995E-3</v>
      </c>
      <c r="Q189" s="157">
        <f>ROUND(E189*P189,2)</f>
        <v>0.28000000000000003</v>
      </c>
      <c r="R189" s="157"/>
      <c r="S189" s="157" t="s">
        <v>195</v>
      </c>
      <c r="T189" s="157" t="s">
        <v>195</v>
      </c>
      <c r="U189" s="157">
        <v>0.28699999999999998</v>
      </c>
      <c r="V189" s="157">
        <f>ROUND(E189*U189,2)</f>
        <v>8.59</v>
      </c>
      <c r="W189" s="157"/>
      <c r="X189" s="157" t="s">
        <v>196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197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90" t="s">
        <v>2528</v>
      </c>
      <c r="D190" s="159"/>
      <c r="E190" s="160">
        <v>17.923999999999999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90" t="s">
        <v>2529</v>
      </c>
      <c r="D191" s="159"/>
      <c r="E191" s="160">
        <v>12.013999999999999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199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4">
        <v>59</v>
      </c>
      <c r="B192" s="175" t="s">
        <v>1662</v>
      </c>
      <c r="C192" s="189" t="s">
        <v>1663</v>
      </c>
      <c r="D192" s="176" t="s">
        <v>232</v>
      </c>
      <c r="E192" s="177">
        <v>19.437999999999999</v>
      </c>
      <c r="F192" s="178"/>
      <c r="G192" s="179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7">
        <v>2.513E-2</v>
      </c>
      <c r="O192" s="157">
        <f>ROUND(E192*N192,2)</f>
        <v>0.49</v>
      </c>
      <c r="P192" s="157">
        <v>0</v>
      </c>
      <c r="Q192" s="157">
        <f>ROUND(E192*P192,2)</f>
        <v>0</v>
      </c>
      <c r="R192" s="157"/>
      <c r="S192" s="157" t="s">
        <v>195</v>
      </c>
      <c r="T192" s="157" t="s">
        <v>195</v>
      </c>
      <c r="U192" s="157">
        <v>1.5774900000000001</v>
      </c>
      <c r="V192" s="157">
        <f>ROUND(E192*U192,2)</f>
        <v>30.66</v>
      </c>
      <c r="W192" s="157"/>
      <c r="X192" s="157" t="s">
        <v>1564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1565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90" t="s">
        <v>2528</v>
      </c>
      <c r="D193" s="159"/>
      <c r="E193" s="160">
        <v>17.923999999999999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190" t="s">
        <v>2530</v>
      </c>
      <c r="D194" s="159"/>
      <c r="E194" s="160">
        <v>1.514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1" x14ac:dyDescent="0.25">
      <c r="A195" s="174">
        <v>60</v>
      </c>
      <c r="B195" s="175" t="s">
        <v>2531</v>
      </c>
      <c r="C195" s="189" t="s">
        <v>2532</v>
      </c>
      <c r="D195" s="176" t="s">
        <v>1557</v>
      </c>
      <c r="E195" s="177">
        <v>1</v>
      </c>
      <c r="F195" s="178"/>
      <c r="G195" s="179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7"/>
      <c r="S195" s="157" t="s">
        <v>573</v>
      </c>
      <c r="T195" s="157" t="s">
        <v>574</v>
      </c>
      <c r="U195" s="157">
        <v>0</v>
      </c>
      <c r="V195" s="157">
        <f>ROUND(E195*U195,2)</f>
        <v>0</v>
      </c>
      <c r="W195" s="157"/>
      <c r="X195" s="157" t="s">
        <v>1564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1565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>
        <v>61</v>
      </c>
      <c r="B196" s="155" t="s">
        <v>1673</v>
      </c>
      <c r="C196" s="196" t="s">
        <v>1674</v>
      </c>
      <c r="D196" s="156" t="s">
        <v>0</v>
      </c>
      <c r="E196" s="186"/>
      <c r="F196" s="158"/>
      <c r="G196" s="157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7">
        <v>0</v>
      </c>
      <c r="O196" s="157">
        <f>ROUND(E196*N196,2)</f>
        <v>0</v>
      </c>
      <c r="P196" s="157">
        <v>0</v>
      </c>
      <c r="Q196" s="157">
        <f>ROUND(E196*P196,2)</f>
        <v>0</v>
      </c>
      <c r="R196" s="157"/>
      <c r="S196" s="157" t="s">
        <v>195</v>
      </c>
      <c r="T196" s="157" t="s">
        <v>195</v>
      </c>
      <c r="U196" s="157">
        <v>0</v>
      </c>
      <c r="V196" s="157">
        <f>ROUND(E196*U196,2)</f>
        <v>0</v>
      </c>
      <c r="W196" s="157"/>
      <c r="X196" s="157" t="s">
        <v>1170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1171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5">
      <c r="A197" s="168" t="s">
        <v>190</v>
      </c>
      <c r="B197" s="169" t="s">
        <v>160</v>
      </c>
      <c r="C197" s="188" t="s">
        <v>161</v>
      </c>
      <c r="D197" s="170"/>
      <c r="E197" s="171"/>
      <c r="F197" s="172"/>
      <c r="G197" s="173">
        <f>SUMIF(AG198:AG202,"&lt;&gt;NOR",G198:G202)</f>
        <v>0</v>
      </c>
      <c r="H197" s="167"/>
      <c r="I197" s="167">
        <f>SUM(I198:I202)</f>
        <v>0</v>
      </c>
      <c r="J197" s="167"/>
      <c r="K197" s="167">
        <f>SUM(K198:K202)</f>
        <v>0</v>
      </c>
      <c r="L197" s="167"/>
      <c r="M197" s="167">
        <f>SUM(M198:M202)</f>
        <v>0</v>
      </c>
      <c r="N197" s="167"/>
      <c r="O197" s="167">
        <f>SUM(O198:O202)</f>
        <v>0</v>
      </c>
      <c r="P197" s="167"/>
      <c r="Q197" s="167">
        <f>SUM(Q198:Q202)</f>
        <v>0</v>
      </c>
      <c r="R197" s="167"/>
      <c r="S197" s="167"/>
      <c r="T197" s="167"/>
      <c r="U197" s="167"/>
      <c r="V197" s="167">
        <f>SUM(V198:V202)</f>
        <v>473.03999999999996</v>
      </c>
      <c r="W197" s="167"/>
      <c r="X197" s="167"/>
      <c r="AG197" t="s">
        <v>191</v>
      </c>
    </row>
    <row r="198" spans="1:60" outlineLevel="1" x14ac:dyDescent="0.25">
      <c r="A198" s="180">
        <v>62</v>
      </c>
      <c r="B198" s="181" t="s">
        <v>1943</v>
      </c>
      <c r="C198" s="194" t="s">
        <v>1944</v>
      </c>
      <c r="D198" s="182" t="s">
        <v>225</v>
      </c>
      <c r="E198" s="183">
        <v>229.40904</v>
      </c>
      <c r="F198" s="184"/>
      <c r="G198" s="185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7"/>
      <c r="S198" s="157" t="s">
        <v>195</v>
      </c>
      <c r="T198" s="157" t="s">
        <v>195</v>
      </c>
      <c r="U198" s="157">
        <v>0.49</v>
      </c>
      <c r="V198" s="157">
        <f>ROUND(E198*U198,2)</f>
        <v>112.41</v>
      </c>
      <c r="W198" s="157"/>
      <c r="X198" s="157" t="s">
        <v>1941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1942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80">
        <v>63</v>
      </c>
      <c r="B199" s="181" t="s">
        <v>1945</v>
      </c>
      <c r="C199" s="194" t="s">
        <v>1946</v>
      </c>
      <c r="D199" s="182" t="s">
        <v>225</v>
      </c>
      <c r="E199" s="183">
        <v>4358.7718400000003</v>
      </c>
      <c r="F199" s="184"/>
      <c r="G199" s="185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7"/>
      <c r="S199" s="157" t="s">
        <v>195</v>
      </c>
      <c r="T199" s="157" t="s">
        <v>195</v>
      </c>
      <c r="U199" s="157">
        <v>0</v>
      </c>
      <c r="V199" s="157">
        <f>ROUND(E199*U199,2)</f>
        <v>0</v>
      </c>
      <c r="W199" s="157"/>
      <c r="X199" s="157" t="s">
        <v>1941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1942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80">
        <v>64</v>
      </c>
      <c r="B200" s="181" t="s">
        <v>1947</v>
      </c>
      <c r="C200" s="194" t="s">
        <v>1948</v>
      </c>
      <c r="D200" s="182" t="s">
        <v>225</v>
      </c>
      <c r="E200" s="183">
        <v>229.40904</v>
      </c>
      <c r="F200" s="184"/>
      <c r="G200" s="185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7"/>
      <c r="S200" s="157" t="s">
        <v>195</v>
      </c>
      <c r="T200" s="157" t="s">
        <v>195</v>
      </c>
      <c r="U200" s="157">
        <v>0.94199999999999995</v>
      </c>
      <c r="V200" s="157">
        <f>ROUND(E200*U200,2)</f>
        <v>216.1</v>
      </c>
      <c r="W200" s="157"/>
      <c r="X200" s="157" t="s">
        <v>1941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1942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80">
        <v>65</v>
      </c>
      <c r="B201" s="181" t="s">
        <v>1949</v>
      </c>
      <c r="C201" s="194" t="s">
        <v>1950</v>
      </c>
      <c r="D201" s="182" t="s">
        <v>225</v>
      </c>
      <c r="E201" s="183">
        <v>1376.45426</v>
      </c>
      <c r="F201" s="184"/>
      <c r="G201" s="185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7"/>
      <c r="S201" s="157" t="s">
        <v>195</v>
      </c>
      <c r="T201" s="157" t="s">
        <v>195</v>
      </c>
      <c r="U201" s="157">
        <v>0.105</v>
      </c>
      <c r="V201" s="157">
        <f>ROUND(E201*U201,2)</f>
        <v>144.53</v>
      </c>
      <c r="W201" s="157"/>
      <c r="X201" s="157" t="s">
        <v>1941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1942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4">
        <v>66</v>
      </c>
      <c r="B202" s="175" t="s">
        <v>1951</v>
      </c>
      <c r="C202" s="189" t="s">
        <v>2533</v>
      </c>
      <c r="D202" s="176" t="s">
        <v>225</v>
      </c>
      <c r="E202" s="177">
        <v>229.40904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7"/>
      <c r="S202" s="157" t="s">
        <v>195</v>
      </c>
      <c r="T202" s="157" t="s">
        <v>574</v>
      </c>
      <c r="U202" s="157">
        <v>0</v>
      </c>
      <c r="V202" s="157">
        <f>ROUND(E202*U202,2)</f>
        <v>0</v>
      </c>
      <c r="W202" s="157"/>
      <c r="X202" s="157" t="s">
        <v>1941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1942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5">
      <c r="A203" s="3"/>
      <c r="B203" s="4"/>
      <c r="C203" s="197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v>15</v>
      </c>
      <c r="AF203">
        <v>21</v>
      </c>
      <c r="AG203" t="s">
        <v>177</v>
      </c>
    </row>
    <row r="204" spans="1:60" x14ac:dyDescent="0.25">
      <c r="A204" s="150"/>
      <c r="B204" s="151" t="s">
        <v>31</v>
      </c>
      <c r="C204" s="198"/>
      <c r="D204" s="152"/>
      <c r="E204" s="153"/>
      <c r="F204" s="153"/>
      <c r="G204" s="187">
        <f>G8+G39+G46+G49+G85+G99+G142+G145+G155+G179+G181+G188+G197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f>SUMIF(L7:L202,AE203,G7:G202)</f>
        <v>0</v>
      </c>
      <c r="AF204">
        <f>SUMIF(L7:L202,AF203,G7:G202)</f>
        <v>0</v>
      </c>
      <c r="AG204" t="s">
        <v>1953</v>
      </c>
    </row>
    <row r="205" spans="1:60" x14ac:dyDescent="0.25">
      <c r="A205" s="3"/>
      <c r="B205" s="4"/>
      <c r="C205" s="197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5">
      <c r="A206" s="3"/>
      <c r="B206" s="4"/>
      <c r="C206" s="197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5">
      <c r="A207" s="275" t="s">
        <v>1954</v>
      </c>
      <c r="B207" s="275"/>
      <c r="C207" s="276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5">
      <c r="A208" s="256"/>
      <c r="B208" s="257"/>
      <c r="C208" s="258"/>
      <c r="D208" s="257"/>
      <c r="E208" s="257"/>
      <c r="F208" s="257"/>
      <c r="G208" s="25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G208" t="s">
        <v>1955</v>
      </c>
    </row>
    <row r="209" spans="1:33" x14ac:dyDescent="0.25">
      <c r="A209" s="260"/>
      <c r="B209" s="261"/>
      <c r="C209" s="262"/>
      <c r="D209" s="261"/>
      <c r="E209" s="261"/>
      <c r="F209" s="261"/>
      <c r="G209" s="26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5">
      <c r="A210" s="260"/>
      <c r="B210" s="261"/>
      <c r="C210" s="262"/>
      <c r="D210" s="261"/>
      <c r="E210" s="261"/>
      <c r="F210" s="261"/>
      <c r="G210" s="26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5">
      <c r="A211" s="260"/>
      <c r="B211" s="261"/>
      <c r="C211" s="262"/>
      <c r="D211" s="261"/>
      <c r="E211" s="261"/>
      <c r="F211" s="261"/>
      <c r="G211" s="26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33" x14ac:dyDescent="0.25">
      <c r="A212" s="264"/>
      <c r="B212" s="265"/>
      <c r="C212" s="266"/>
      <c r="D212" s="265"/>
      <c r="E212" s="265"/>
      <c r="F212" s="265"/>
      <c r="G212" s="26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5">
      <c r="A213" s="3"/>
      <c r="B213" s="4"/>
      <c r="C213" s="197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5">
      <c r="C214" s="199"/>
      <c r="D214" s="10"/>
      <c r="AG214" t="s">
        <v>1956</v>
      </c>
    </row>
    <row r="215" spans="1:33" x14ac:dyDescent="0.25">
      <c r="D215" s="10"/>
    </row>
    <row r="216" spans="1:33" x14ac:dyDescent="0.25">
      <c r="D216" s="10"/>
    </row>
    <row r="217" spans="1:33" x14ac:dyDescent="0.25">
      <c r="D217" s="10"/>
    </row>
    <row r="218" spans="1:33" x14ac:dyDescent="0.25">
      <c r="D218" s="10"/>
    </row>
    <row r="219" spans="1:33" x14ac:dyDescent="0.25">
      <c r="D219" s="10"/>
    </row>
    <row r="220" spans="1:33" x14ac:dyDescent="0.25">
      <c r="D220" s="10"/>
    </row>
    <row r="221" spans="1:33" x14ac:dyDescent="0.25">
      <c r="D221" s="10"/>
    </row>
    <row r="222" spans="1:33" x14ac:dyDescent="0.25">
      <c r="D222" s="10"/>
    </row>
    <row r="223" spans="1:33" x14ac:dyDescent="0.25">
      <c r="D223" s="10"/>
    </row>
    <row r="224" spans="1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 objects="1" scenarios="1"/>
  <mergeCells count="6">
    <mergeCell ref="A208:G212"/>
    <mergeCell ref="A1:G1"/>
    <mergeCell ref="C2:G2"/>
    <mergeCell ref="C3:G3"/>
    <mergeCell ref="C4:G4"/>
    <mergeCell ref="A207:C2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B4" sqref="B4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166</v>
      </c>
    </row>
    <row r="2" spans="1:60" ht="24.9" customHeight="1" x14ac:dyDescent="0.25">
      <c r="A2" s="139" t="s">
        <v>8</v>
      </c>
      <c r="B2" s="49" t="s">
        <v>43</v>
      </c>
      <c r="C2" s="269" t="s">
        <v>44</v>
      </c>
      <c r="D2" s="270"/>
      <c r="E2" s="270"/>
      <c r="F2" s="270"/>
      <c r="G2" s="271"/>
      <c r="AG2" t="s">
        <v>157</v>
      </c>
    </row>
    <row r="3" spans="1:60" ht="24.9" customHeight="1" x14ac:dyDescent="0.25">
      <c r="A3" s="139" t="s">
        <v>9</v>
      </c>
      <c r="B3" s="49" t="s">
        <v>46</v>
      </c>
      <c r="C3" s="269" t="s">
        <v>47</v>
      </c>
      <c r="D3" s="270"/>
      <c r="E3" s="270"/>
      <c r="F3" s="270"/>
      <c r="G3" s="271"/>
      <c r="AC3" s="121" t="s">
        <v>157</v>
      </c>
      <c r="AG3" t="s">
        <v>167</v>
      </c>
    </row>
    <row r="4" spans="1:60" ht="24.9" customHeight="1" x14ac:dyDescent="0.25">
      <c r="A4" s="140" t="s">
        <v>10</v>
      </c>
      <c r="B4" s="141"/>
      <c r="C4" s="272" t="s">
        <v>57</v>
      </c>
      <c r="D4" s="273"/>
      <c r="E4" s="273"/>
      <c r="F4" s="273"/>
      <c r="G4" s="274"/>
      <c r="AG4" t="s">
        <v>168</v>
      </c>
    </row>
    <row r="5" spans="1:60" x14ac:dyDescent="0.25">
      <c r="D5" s="10"/>
    </row>
    <row r="6" spans="1:60" ht="39.6" x14ac:dyDescent="0.25">
      <c r="A6" s="143" t="s">
        <v>169</v>
      </c>
      <c r="B6" s="145" t="s">
        <v>170</v>
      </c>
      <c r="C6" s="145" t="s">
        <v>171</v>
      </c>
      <c r="D6" s="144" t="s">
        <v>172</v>
      </c>
      <c r="E6" s="143" t="s">
        <v>173</v>
      </c>
      <c r="F6" s="142" t="s">
        <v>174</v>
      </c>
      <c r="G6" s="143" t="s">
        <v>31</v>
      </c>
      <c r="H6" s="146" t="s">
        <v>32</v>
      </c>
      <c r="I6" s="146" t="s">
        <v>175</v>
      </c>
      <c r="J6" s="146" t="s">
        <v>33</v>
      </c>
      <c r="K6" s="146" t="s">
        <v>176</v>
      </c>
      <c r="L6" s="146" t="s">
        <v>177</v>
      </c>
      <c r="M6" s="146" t="s">
        <v>178</v>
      </c>
      <c r="N6" s="146" t="s">
        <v>179</v>
      </c>
      <c r="O6" s="146" t="s">
        <v>180</v>
      </c>
      <c r="P6" s="146" t="s">
        <v>181</v>
      </c>
      <c r="Q6" s="146" t="s">
        <v>182</v>
      </c>
      <c r="R6" s="146" t="s">
        <v>183</v>
      </c>
      <c r="S6" s="146" t="s">
        <v>184</v>
      </c>
      <c r="T6" s="146" t="s">
        <v>185</v>
      </c>
      <c r="U6" s="146" t="s">
        <v>186</v>
      </c>
      <c r="V6" s="146" t="s">
        <v>187</v>
      </c>
      <c r="W6" s="146" t="s">
        <v>188</v>
      </c>
      <c r="X6" s="146" t="s">
        <v>189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68" t="s">
        <v>190</v>
      </c>
      <c r="B8" s="169" t="s">
        <v>164</v>
      </c>
      <c r="C8" s="188" t="s">
        <v>29</v>
      </c>
      <c r="D8" s="170"/>
      <c r="E8" s="171"/>
      <c r="F8" s="172"/>
      <c r="G8" s="173">
        <f>SUMIF(AG9:AG23,"&lt;&gt;NOR",G9:G23)</f>
        <v>300000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363000</v>
      </c>
      <c r="N8" s="167"/>
      <c r="O8" s="167">
        <f>SUM(O9:O23)</f>
        <v>0</v>
      </c>
      <c r="P8" s="167"/>
      <c r="Q8" s="167">
        <f>SUM(Q9:Q23)</f>
        <v>0</v>
      </c>
      <c r="R8" s="167"/>
      <c r="S8" s="167"/>
      <c r="T8" s="167"/>
      <c r="U8" s="167"/>
      <c r="V8" s="167">
        <f>SUM(V9:V23)</f>
        <v>0</v>
      </c>
      <c r="W8" s="167"/>
      <c r="X8" s="167"/>
      <c r="AG8" t="s">
        <v>191</v>
      </c>
    </row>
    <row r="9" spans="1:60" outlineLevel="1" x14ac:dyDescent="0.25">
      <c r="A9" s="174">
        <v>1</v>
      </c>
      <c r="B9" s="175" t="s">
        <v>2534</v>
      </c>
      <c r="C9" s="189" t="s">
        <v>2535</v>
      </c>
      <c r="D9" s="176" t="s">
        <v>1557</v>
      </c>
      <c r="E9" s="177">
        <v>1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573</v>
      </c>
      <c r="T9" s="157" t="s">
        <v>574</v>
      </c>
      <c r="U9" s="157">
        <v>0</v>
      </c>
      <c r="V9" s="157">
        <f>ROUND(E9*U9,2)</f>
        <v>0</v>
      </c>
      <c r="W9" s="157"/>
      <c r="X9" s="157" t="s">
        <v>196</v>
      </c>
      <c r="Y9" s="147"/>
      <c r="Z9" s="147"/>
      <c r="AA9" s="147"/>
      <c r="AB9" s="147"/>
      <c r="AC9" s="147"/>
      <c r="AD9" s="147"/>
      <c r="AE9" s="147"/>
      <c r="AF9" s="147"/>
      <c r="AG9" s="147" t="s">
        <v>2305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51" outlineLevel="1" x14ac:dyDescent="0.25">
      <c r="A10" s="154"/>
      <c r="B10" s="155"/>
      <c r="C10" s="190" t="s">
        <v>2536</v>
      </c>
      <c r="D10" s="159"/>
      <c r="E10" s="160">
        <v>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4">
        <v>2</v>
      </c>
      <c r="B11" s="175" t="s">
        <v>2537</v>
      </c>
      <c r="C11" s="189" t="s">
        <v>2538</v>
      </c>
      <c r="D11" s="176" t="s">
        <v>1557</v>
      </c>
      <c r="E11" s="177">
        <v>1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573</v>
      </c>
      <c r="T11" s="157" t="s">
        <v>574</v>
      </c>
      <c r="U11" s="157">
        <v>0</v>
      </c>
      <c r="V11" s="157">
        <f>ROUND(E11*U11,2)</f>
        <v>0</v>
      </c>
      <c r="W11" s="157"/>
      <c r="X11" s="157" t="s">
        <v>1991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90" t="s">
        <v>2539</v>
      </c>
      <c r="D12" s="159"/>
      <c r="E12" s="160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4">
        <v>3</v>
      </c>
      <c r="B13" s="175" t="s">
        <v>2540</v>
      </c>
      <c r="C13" s="189" t="s">
        <v>2541</v>
      </c>
      <c r="D13" s="176" t="s">
        <v>1557</v>
      </c>
      <c r="E13" s="177">
        <v>1</v>
      </c>
      <c r="F13" s="178">
        <v>300000</v>
      </c>
      <c r="G13" s="179">
        <f>ROUND(E13*F13,2)</f>
        <v>300000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363000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573</v>
      </c>
      <c r="T13" s="157" t="s">
        <v>574</v>
      </c>
      <c r="U13" s="157">
        <v>0</v>
      </c>
      <c r="V13" s="157">
        <f>ROUND(E13*U13,2)</f>
        <v>0</v>
      </c>
      <c r="W13" s="157"/>
      <c r="X13" s="157" t="s">
        <v>1991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90" t="s">
        <v>2542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4">
        <v>4</v>
      </c>
      <c r="B15" s="175" t="s">
        <v>2543</v>
      </c>
      <c r="C15" s="189" t="s">
        <v>2544</v>
      </c>
      <c r="D15" s="176" t="s">
        <v>1557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573</v>
      </c>
      <c r="T15" s="157" t="s">
        <v>574</v>
      </c>
      <c r="U15" s="157">
        <v>0</v>
      </c>
      <c r="V15" s="157">
        <f>ROUND(E15*U15,2)</f>
        <v>0</v>
      </c>
      <c r="W15" s="157"/>
      <c r="X15" s="157" t="s">
        <v>1991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54"/>
      <c r="B16" s="155"/>
      <c r="C16" s="190" t="s">
        <v>2545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0">
        <v>5</v>
      </c>
      <c r="B17" s="181" t="s">
        <v>2546</v>
      </c>
      <c r="C17" s="194" t="s">
        <v>2547</v>
      </c>
      <c r="D17" s="182" t="s">
        <v>1557</v>
      </c>
      <c r="E17" s="183">
        <v>1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573</v>
      </c>
      <c r="T17" s="157" t="s">
        <v>574</v>
      </c>
      <c r="U17" s="157">
        <v>0</v>
      </c>
      <c r="V17" s="157">
        <f>ROUND(E17*U17,2)</f>
        <v>0</v>
      </c>
      <c r="W17" s="157"/>
      <c r="X17" s="157" t="s">
        <v>1991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1992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4">
        <v>6</v>
      </c>
      <c r="B18" s="175" t="s">
        <v>2548</v>
      </c>
      <c r="C18" s="189" t="s">
        <v>2549</v>
      </c>
      <c r="D18" s="176" t="s">
        <v>1557</v>
      </c>
      <c r="E18" s="177">
        <v>1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573</v>
      </c>
      <c r="T18" s="157" t="s">
        <v>574</v>
      </c>
      <c r="U18" s="157">
        <v>0</v>
      </c>
      <c r="V18" s="157">
        <f>ROUND(E18*U18,2)</f>
        <v>0</v>
      </c>
      <c r="W18" s="157"/>
      <c r="X18" s="157" t="s">
        <v>1991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1992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90" t="s">
        <v>2550</v>
      </c>
      <c r="D19" s="159"/>
      <c r="E19" s="160">
        <v>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80">
        <v>7</v>
      </c>
      <c r="B20" s="181" t="s">
        <v>2551</v>
      </c>
      <c r="C20" s="194" t="s">
        <v>2552</v>
      </c>
      <c r="D20" s="182" t="s">
        <v>1557</v>
      </c>
      <c r="E20" s="183">
        <v>1</v>
      </c>
      <c r="F20" s="184"/>
      <c r="G20" s="185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573</v>
      </c>
      <c r="T20" s="157" t="s">
        <v>574</v>
      </c>
      <c r="U20" s="157">
        <v>0</v>
      </c>
      <c r="V20" s="157">
        <f>ROUND(E20*U20,2)</f>
        <v>0</v>
      </c>
      <c r="W20" s="157"/>
      <c r="X20" s="157" t="s">
        <v>1991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1992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0">
        <v>8</v>
      </c>
      <c r="B21" s="181" t="s">
        <v>2553</v>
      </c>
      <c r="C21" s="194" t="s">
        <v>2554</v>
      </c>
      <c r="D21" s="182" t="s">
        <v>1557</v>
      </c>
      <c r="E21" s="183">
        <v>1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573</v>
      </c>
      <c r="T21" s="157" t="s">
        <v>574</v>
      </c>
      <c r="U21" s="157">
        <v>0</v>
      </c>
      <c r="V21" s="157">
        <f>ROUND(E21*U21,2)</f>
        <v>0</v>
      </c>
      <c r="W21" s="157"/>
      <c r="X21" s="157" t="s">
        <v>1991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1992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9</v>
      </c>
      <c r="B22" s="175" t="s">
        <v>2555</v>
      </c>
      <c r="C22" s="189" t="s">
        <v>2556</v>
      </c>
      <c r="D22" s="176" t="s">
        <v>1591</v>
      </c>
      <c r="E22" s="177">
        <v>1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573</v>
      </c>
      <c r="T22" s="157" t="s">
        <v>574</v>
      </c>
      <c r="U22" s="157">
        <v>0</v>
      </c>
      <c r="V22" s="157">
        <f>ROUND(E22*U22,2)</f>
        <v>0</v>
      </c>
      <c r="W22" s="157"/>
      <c r="X22" s="157" t="s">
        <v>1991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1992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0.6" outlineLevel="1" x14ac:dyDescent="0.25">
      <c r="A23" s="154"/>
      <c r="B23" s="155"/>
      <c r="C23" s="190" t="s">
        <v>2557</v>
      </c>
      <c r="D23" s="159"/>
      <c r="E23" s="160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177</v>
      </c>
    </row>
    <row r="25" spans="1:60" x14ac:dyDescent="0.25">
      <c r="A25" s="150"/>
      <c r="B25" s="151" t="s">
        <v>31</v>
      </c>
      <c r="C25" s="198"/>
      <c r="D25" s="152"/>
      <c r="E25" s="153"/>
      <c r="F25" s="153"/>
      <c r="G25" s="187">
        <f>G8</f>
        <v>300000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300000</v>
      </c>
      <c r="AG25" t="s">
        <v>1953</v>
      </c>
    </row>
    <row r="26" spans="1:60" x14ac:dyDescent="0.25">
      <c r="A26" s="3"/>
      <c r="B26" s="4"/>
      <c r="C26" s="19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3"/>
      <c r="B27" s="4"/>
      <c r="C27" s="19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75" t="s">
        <v>1954</v>
      </c>
      <c r="B28" s="275"/>
      <c r="C28" s="27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56"/>
      <c r="B29" s="257"/>
      <c r="C29" s="258"/>
      <c r="D29" s="257"/>
      <c r="E29" s="257"/>
      <c r="F29" s="257"/>
      <c r="G29" s="25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1955</v>
      </c>
    </row>
    <row r="30" spans="1:60" x14ac:dyDescent="0.25">
      <c r="A30" s="260"/>
      <c r="B30" s="261"/>
      <c r="C30" s="262"/>
      <c r="D30" s="261"/>
      <c r="E30" s="261"/>
      <c r="F30" s="261"/>
      <c r="G30" s="26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60"/>
      <c r="B31" s="261"/>
      <c r="C31" s="262"/>
      <c r="D31" s="261"/>
      <c r="E31" s="261"/>
      <c r="F31" s="261"/>
      <c r="G31" s="26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60"/>
      <c r="B32" s="261"/>
      <c r="C32" s="262"/>
      <c r="D32" s="261"/>
      <c r="E32" s="261"/>
      <c r="F32" s="261"/>
      <c r="G32" s="26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64"/>
      <c r="B33" s="265"/>
      <c r="C33" s="266"/>
      <c r="D33" s="265"/>
      <c r="E33" s="265"/>
      <c r="F33" s="265"/>
      <c r="G33" s="26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3"/>
      <c r="B34" s="4"/>
      <c r="C34" s="19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C35" s="199"/>
      <c r="D35" s="10"/>
      <c r="AG35" t="s">
        <v>1956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DC1B" sheet="1" objects="1" scenarios="1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02 SO 01 Pol</vt:lpstr>
      <vt:lpstr>02 SO 01EI Pol</vt:lpstr>
      <vt:lpstr>02 SO 01ÚT Pol</vt:lpstr>
      <vt:lpstr>02 SO 01ZT Pol</vt:lpstr>
      <vt:lpstr>02 KOM pol</vt:lpstr>
      <vt:lpstr>02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KOM pol'!Názvy_tisku</vt:lpstr>
      <vt:lpstr>'02 SO 01 Pol'!Názvy_tisku</vt:lpstr>
      <vt:lpstr>'02 SO 01EI Pol'!Názvy_tisku</vt:lpstr>
      <vt:lpstr>'02 SO 01ÚT Pol'!Názvy_tisku</vt:lpstr>
      <vt:lpstr>'02 SO 01ZT Pol'!Názvy_tisku</vt:lpstr>
      <vt:lpstr>'02 VRN pol'!Názvy_tisku</vt:lpstr>
      <vt:lpstr>oadresa</vt:lpstr>
      <vt:lpstr>Stavba!Objednatel</vt:lpstr>
      <vt:lpstr>Stavba!Objekt</vt:lpstr>
      <vt:lpstr>'02 KOM pol'!Oblast_tisku</vt:lpstr>
      <vt:lpstr>'02 SO 01 Pol'!Oblast_tisku</vt:lpstr>
      <vt:lpstr>'02 SO 01EI Pol'!Oblast_tisku</vt:lpstr>
      <vt:lpstr>'02 SO 01ÚT Pol'!Oblast_tisku</vt:lpstr>
      <vt:lpstr>'02 SO 01ZT Pol'!Oblast_tisku</vt:lpstr>
      <vt:lpstr>'02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Vilimec</dc:creator>
  <cp:lastModifiedBy>Cvancigerová Renata</cp:lastModifiedBy>
  <cp:lastPrinted>2019-03-19T12:27:02Z</cp:lastPrinted>
  <dcterms:created xsi:type="dcterms:W3CDTF">2009-04-08T07:15:50Z</dcterms:created>
  <dcterms:modified xsi:type="dcterms:W3CDTF">2021-12-08T06:35:55Z</dcterms:modified>
</cp:coreProperties>
</file>