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50" windowHeight="11700" activeTab="3"/>
  </bookViews>
  <sheets>
    <sheet name="Nábytek a ostatní  vybavení ZŠ" sheetId="2" r:id="rId1"/>
    <sheet name="Vybavení sociálních zařízení" sheetId="4" r:id="rId2"/>
    <sheet name="Tech. vybavení odb. učebny" sheetId="5" r:id="rId3"/>
    <sheet name="Stravovací objednávkový systém " sheetId="3" r:id="rId4"/>
  </sheets>
  <definedNames/>
  <calcPr calcId="152511"/>
</workbook>
</file>

<file path=xl/sharedStrings.xml><?xml version="1.0" encoding="utf-8"?>
<sst xmlns="http://schemas.openxmlformats.org/spreadsheetml/2006/main" count="250" uniqueCount="191">
  <si>
    <t>Dávkovač na mýdlo</t>
  </si>
  <si>
    <t>Dávkovač tekuté a gelové dezinfekce a gelového mýdla o objemu 1 l, z bílého ABS</t>
  </si>
  <si>
    <t>zasobník na papírové ručníky</t>
  </si>
  <si>
    <t>Zásobník papírových ručníků bílá barva</t>
  </si>
  <si>
    <t>zásobník na toalet.papír - centrální</t>
  </si>
  <si>
    <t>Praktický zásobník na toaletní papír, z bílého ABS plastu</t>
  </si>
  <si>
    <t>držák na toalet papír - malý u WC</t>
  </si>
  <si>
    <t xml:space="preserve">Držák toaletního papíru - bílý nebo nerez </t>
  </si>
  <si>
    <t>dávkovač na desinfekci</t>
  </si>
  <si>
    <t>Praktický dávkovač desinfekce se sprejovým rozstřikem o objemu 1 l</t>
  </si>
  <si>
    <t>štětky WC</t>
  </si>
  <si>
    <t>Praktická volně stojící WC štětka</t>
  </si>
  <si>
    <t xml:space="preserve">Zásobník papírových ručníků  26,2 cm chrom </t>
  </si>
  <si>
    <t>odpadkový koš - uzavíratelný</t>
  </si>
  <si>
    <t>Odpadkový koš soft close je vhodný do kanceláří, tříd i sociálních místností, uzavíratelný. Koš má vyjímatelnou nádobu, díky které se snadno udržuje a jednoduše se s ním manipuluje. Soft close systém zaručuje tiché a plynulé uzavírání víka. Odpadkový koš o objemu 20 l v lesklém provedení.</t>
  </si>
  <si>
    <t>sprcha + držák mýdla (šamponu) + háček na pověšení ručníku</t>
  </si>
  <si>
    <t>ZŠ OPAVA KOMÁROV</t>
  </si>
  <si>
    <t>ks</t>
  </si>
  <si>
    <t>zboží</t>
  </si>
  <si>
    <t>koš - na papírové ručníky</t>
  </si>
  <si>
    <t xml:space="preserve">Praktický univerzální drátěný koš o rozměru 540 x 340 x 260 mm, v bílé barvě. </t>
  </si>
  <si>
    <t>odpadkový koš - na hyg. dámské potřeby - menší</t>
  </si>
  <si>
    <t>odpadkový koš soft close - menší. Koš má vyjímatelnou nádobu. Soft close systém zaručuje tiché a plynulé uzavírání víka. Odpadkový koš o objemu 5 l v lesklém provedení.  </t>
  </si>
  <si>
    <t>držák na role útěrek</t>
  </si>
  <si>
    <t>zrcadla menší nad umyvadla nebo dle zvážení velká zrcadla nad řadu umyvadel</t>
  </si>
  <si>
    <t>Obdélníkové zrcadlo s fazetou o rozměru 60x80 cm. Orientace zrcadla na výšku i na šířku.</t>
  </si>
  <si>
    <t>Osoušeče rukou el.</t>
  </si>
  <si>
    <t>případně řešeno zvlášť</t>
  </si>
  <si>
    <t>Obdélníkové zrcadlo o rozměru 120x75 cm na velikost postavy, orientace zrcadla na výšku i na šířku. </t>
  </si>
  <si>
    <t xml:space="preserve">celkem </t>
  </si>
  <si>
    <t>Maintenance SW upgrade vč. instalace</t>
  </si>
  <si>
    <t>Mobilní dobíjecí rack pro min. 20 tabletů</t>
  </si>
  <si>
    <t>Řídící systém učebny AV</t>
  </si>
  <si>
    <t>Počet
ks</t>
  </si>
  <si>
    <t>Cena za 1 ks v Kč</t>
  </si>
  <si>
    <t>Cena celkem v Kč</t>
  </si>
  <si>
    <t>bez DPH</t>
  </si>
  <si>
    <t>DPH</t>
  </si>
  <si>
    <t>celkem s DPH</t>
  </si>
  <si>
    <t>Televize LED, SMART velká - úhl.164 cm</t>
  </si>
  <si>
    <t>Název</t>
  </si>
  <si>
    <t>J.cena</t>
  </si>
  <si>
    <t>%</t>
  </si>
  <si>
    <t>Celkem</t>
  </si>
  <si>
    <t>s DPH</t>
  </si>
  <si>
    <t xml:space="preserve">Lavice s výškovým stavením, konstrukce z plochooválných profilů  50x30x2 mm a 45x25x2 mm ošetřených práškovou vypalovací barvou dle vzorníku RAL. Laminovaný materiál MDF v dekoru buk o tloušťce 18mm s PUR hranou pro pracovní desku je  předepsán v provedení, kdy poslední průhledná ochranná vrstva laminace tzv. OVERLAY významně chrání desku před opotřebením. Rozměr pracovní desky je 130x50 cm, 2x postranní háček, úložný prostor - pozinkovaný koš. Plastové návleky konstrukce o délce min. 20 cm jsou opatřeny rektifikací pro vyrovnání nerovností podlahy. </t>
  </si>
  <si>
    <t>Židle stohovatelná s výškovým stavením, konstrukce z ocel.profilu 38x20x1,5 mm a 34x15x2 mm, bukový sedák a opěrák z  tvarované překližky - ergonomické sezení, přichycení ke konstrukci ocelovými nýty, černé plasty, konstrukce ošetřena práškovou vypalovací barvou v odstínech RAL, nosnost 120 kg.</t>
  </si>
  <si>
    <t>Tabule  pro popis fixem i křídou s dvouvrstvým keramickým magnetickým povrchem, sendvičová konstrukce, rám tabule tvořen z eloxovaného hliníku s plastovými rohy, odkládací police po celé délce tabule, rozměr 120x400 cm včetně dvou postranních křídel. Součástí tabule jsou dva pylony z eloxovaného hliníku o výšce cca 300 cm.</t>
  </si>
  <si>
    <r>
      <t xml:space="preserve">Multimediální katedra s uzamykatelnou  roletovou skříňkou na ITC vybavení a  otevřený box pro PC. Katedra se skláda ze dvou segmentu, a to o rozměrech 76x90x68 cm a 76x66x68 cm.  První segment katedry  musí být výlučně  výsuvný pouze ruční silou a nikoliv elektrickým pohonem. Tento výsuv je uschován v útrobách katedry, která má dvojité dno v dutých dvojitých zádech a pod touto podlahou je uschováno mechanické zařízení s táhlem ocelového lanka přes kolesní převody s ložisky. Dochází k napínání pružiny, která je napojena na výsuv a tímto je možné jednoduchým povolením aretačního šroubu s metrickým závitem a červíkem zaaretování dorazu šroubu. Tento aretační šroub nám dovoluje zaaretovat výsuv monitoru v jakékoliv pozici. Výsuvný mechanismus je možné uschovat v dvojitých zádech stolu a to tím, že se horní deska stolu  přisune přes ložiskové pojezdy směrem ke kantorovi a výsuv je možné vsunout a uschovat v útrobách stolu. V horní, uzamykatelné desce stolu o tloušťce 25mm je výřez se sklopným pantem. Výřez je používán k zaslepení výfrezu  po uschování pojezdu monitoru.  Kovová konstrukce stolu je z plochooválného profilu 50x30 mm povrchově upravená vypalovací práškovou barvou stupnice RAL.  Nohy stolu jsou ohýbány do tvaru písmena  </t>
    </r>
    <r>
      <rPr>
        <b/>
        <sz val="9"/>
        <rFont val="Calibri"/>
        <family val="2"/>
      </rPr>
      <t xml:space="preserve">(C).  </t>
    </r>
    <r>
      <rPr>
        <sz val="9"/>
        <rFont val="Calibri"/>
        <family val="2"/>
      </rPr>
      <t>Plastové návleky konstrukce jsou opatřeny rektifikací pro vyrovnání nerovností podlahy  s  minimální délkou 20 cm a  jsou přinýtovány na přední nohy stolu (slouží pro okop žákovských nohou). Druhý segment je ve stejném konstrukčním  řešení doplněn policemi s uzamykatelnou roletkou s horizontálním posuvem.</t>
    </r>
  </si>
  <si>
    <t>Židle učitele je výškově stavitelná  v rozmezí 41cm – 54cm. Výškovou stavitelnost zaručuje plynová vzpěra je ovládána pákou pod sedákem. Židle se požaduje s černým plastovým pěticípým křížem, který je vyroben z tvrzeného polyamidu s otočnými kolečky s běhounem z termoplastické šedé gumy ( dostatečná ochrana podlahy z PVC). Jednodílná skořepina je vyrobena z jedenácti vrstvé bukové překližky povrchově upravené bezbarvým polyuretanovým lakem s průhmatem. Skořepina je ke spodní části židle přichycena pomoci šroubových spojů s metrickým závitem. Částečné čalounění židle (min. 150tis. cyklů odolnost vůči prodření) je pevně pomocí skrytého kování fixované k sedáku (nikoli pouze podlepení).</t>
  </si>
  <si>
    <t>Skříň 180x90x43 cm s kovovou výztuhou z  profilu 40x20 mm ošetřenou práškovou vypalovací barvou umístěnou v horní a spodní části skříně,  dvoudveřová, stavitelné police, LTD tl. 18 mm s ABS hranou, úchyty, rektifikační šrouby, zámek</t>
  </si>
  <si>
    <t xml:space="preserve">Skříň 90x90x43 cm s kovovou výztuhou z  profilu 40x20 mm ošetřenou práškovou vypalovací barvou umístěnou v horní a spodní části skříně, dvoudveřová  se 2 stavitelnými policemi, LTD tl. 18 mm s ABS hranou, rektifikační šrouby
</t>
  </si>
  <si>
    <t xml:space="preserve">Skříň 90x90x43 cm s kovovou výztuhou z  profilu 40x20 mm ošetřenou práškovou vypalovací barvou umístěnou v horní a spodní části skříně, otevřená se 2 stavitelnými policemi, LTD tl. 18 mm s ABS hranou, rektifikační šrouby
</t>
  </si>
  <si>
    <t>Skříň 90x90x43 cm s kovovou výztuhou z  profilu 40x20 mm ošetřenou práškovou vypalovací barvou umístěnou v horní a spodní části skříně, zásuvková, LTD tl. 18 mm s ABS hranou, úchyty, rektifikační šrouby.</t>
  </si>
  <si>
    <t>Třída - m.č. 306</t>
  </si>
  <si>
    <r>
      <t xml:space="preserve">Multimediální katedra s uzamykatelnou  roletovou skříňkou na ITC vybavení a  otevřený box pro PC. Katedra se skláda ze dvou segmentu, a to o rozměrech 76x90x68 cm a 76x66x68 cm.  První segment katedry  musí být výlučně  výsuvný pouze ruční silou a nikoliv elektrickým pohonem. Tento výsuv je uschován v útrobách katedry, která má dvojité dno v dutých dvojitých zádech a pod touto podlahou je uschováno mechanické zařízení s táhlem ocelového lanka přes kolesní převody s ložisky. Dochází k napínání pružiny, která je napojena na výsuv a tímto je možné jednoduchým povolením aretačního šroubu s metrickým závitem a červíkem zaaretování dorazu šroubu. Tento aretační šroub nám dovoluje zaaretovat výsuv monitoru v jakékoliv pozici. Výsuvný mechanismus je možné uschovat v dvojitých zádech stolu a to tím, že se horní deska stolu  přisune přes ložiskové pojezdy směrem ke kantorovi a výsuv je možné vsunout a uschovat v útrobách stolu. V horní, uzamykatelné desce stolu o tloušťce 25mm je výřez se sklopným pantem. Výřez je používán k zaslepení výfrezu  po uschování pojezdu monitoru.  Kovová konstrukce stolu je z plochooválného profilu 50x30 mm povrchově upravená vypalovací práškovou barvou stupnice RAL.  Nohy stolu jsou ohýbány do tvaru písmena  </t>
    </r>
    <r>
      <rPr>
        <sz val="9"/>
        <rFont val="Calibri"/>
        <family val="2"/>
      </rPr>
      <t>(C).  Plastové návleky konstrukce jsou opatřeny rektifikací pro vyrovnání nerovností podlahy  s  minimální délkou 20 cm a  jsou přinýtovány na přední nohy stolu (slouží pro okop žákovských nohou). Druhý segment je ve stejném konstrukčním  řešení doplněn policemi s uzamykatelnou roletkou s horizontálním posuvem.</t>
    </r>
  </si>
  <si>
    <t>Učebna - m.č. 301</t>
  </si>
  <si>
    <t>Stůl lichoběžníkového tvaru cca 120x52 cm s kovovou podnoží z trubky o průměru 40mm a tloušťce stěny 2mm a jeklu 20x20x1,5mm, pracovní deska z MDF tl. 18 mm, poslední průhledná ochranná vrstva laminace tzv. OVERLAY významně chrání desku před opotřebením.  Kovové části ošetřené práškovou vypalovací barvou v odstínech RAL</t>
  </si>
  <si>
    <t xml:space="preserve">Židle - sedák i opěrák z ergonomicky tvarované bukové překližky a povrchově upravené bezbarvým polyuretanovým lakem. Rám školní židle je vyroben z odlehčených profilů jako celosvařenec. Kovové prvky jsou upraveny vypalovací barvou v barevné škále dle vzorníku RAL. </t>
  </si>
  <si>
    <t>Stůl pro server - kovová podnož, prac.deska LTD tl. 18 mm s ABS hranou, rozměr v76xš120xh80 cm</t>
  </si>
  <si>
    <t>Skříň 180x90x43 cm s kovovou výztuhou z  profilu 40x20 mm ošetřenou práškovou vypalovací barvou umístěnou v horní, střední a spodní části skříně, spodní část zásuvková, horní část otevřená se 2 stavitelnými policemi, LTD tl. 18 mm s ABS hranou, úchyty, rektifikační šrouby.</t>
  </si>
  <si>
    <t>Skříň 180x90x43 cm s kovovou výztuhou z  profilu 40x20 mm ošetřenou práškovou vypalovací barvou umístěnou v horní, střední a spodní části skříně, spodní část dvoudveřová, horní část otevřená se 2 stavitelnými policemi, LTD tl. 18 mm s ABS hranou, úchyty, rektifikační šrouby.</t>
  </si>
  <si>
    <t xml:space="preserve">Skříň o rozměru  77x104x47 cm ( v x š x h ) 
Konstrukce vč. lišt: LTD  18 mm - provedení buk, lepená konstrukce, 2 mm ABS hrany rozdělená svislou příčkou na tři části. Plastové boxy - 8x 15x31,2x42,5 cm (vxšxh), v prostřední části dvířka.                   </t>
  </si>
  <si>
    <t>Tabule s dvouvrstvým keramickým bílým povrchem, sendvičová konstrukce, rám tabule tvořen z eloxovaného hliníku s plastovými rohy, odkládací police po celé délce tabule, rozměr 120x200 cm</t>
  </si>
  <si>
    <t>Sborovna - m.č.308</t>
  </si>
  <si>
    <t>Kuchyňka o rozměru v90/195 x š200 x h60/30 cm - 1x dřezová skříňka uzavřená vč. nerezového dřezu a baterie TSV, skříňka zásuvková, 1x skříňka dvoudveřová, horní skříňka jednodveřová, 2x skříňka dvoudveřová, LTD tl. 18 mm s ABS hranou, prac.deska HPL s hranou postforming</t>
  </si>
  <si>
    <t>Skříň 180x90x43 cm s kovovou výztuhou z  profilu 40x20 mm ošetřenou práškovou vypalovací barvou umístěnou v horní, střední a spodní části skříně, spodní část plné dvířka, horní část prosklená, uzamykatelná, obě části  se 2 stavitelnými policemi, LTD tl. 18 mm s ABS hranou</t>
  </si>
  <si>
    <t>Sestava stolů pro 10 osob - v76 x š360 x h120 cm, 10x zásuvka se zámkem,  LTD tl. 18 mm s ABS hranou, prac.deska LTD tl. 25 mm s ABS hranou</t>
  </si>
  <si>
    <t>Židle konferenční bez područek, stohovatelná, kovová chromovaná konstrukce, sedák čalouněný látkou s odolností vůči prodření min. 150tis. cyklů, opěradlo síťované v černé barvě, nosnost 130 kg.</t>
  </si>
  <si>
    <t>Skříň šatní šestidílná o rozměru 140x160x50 cm s kovovou výztuhou z  profilu 40x20 mm ošetřenou práškovou vypalovací barvou umístěnou v horní a spodní části skříně, ve spodní sedací části prostor na obuv, horní část otevřená s háčky a polici, LTD tl. 18 mm s ABS hranou, rektifikační šrouby.</t>
  </si>
  <si>
    <t>Skříň šatní čtyřdílná o rozměru 140x110x50 cm s kovovou výztuhou z  profilu 40x20 mm ošetřenou práškovou vypalovací barvou umístěnou v horní a spodní části skříně, ve spodní sedací části prostor na obuv, horní část otevřená s háčky a polici, LTD tl. 18 mm s ABS hranou, rektifikační šrouby.</t>
  </si>
  <si>
    <t>Skříň šatní třídílná o rozměru 140x80x50 cm s kovovou výztuhou z  profilu 40x20 mm ošetřenou práškovou vypalovací barvou umístěnou v horní a spodní části skříně, ve spodní sedací části prostor na obuv, horní část otevřená s háčky a polici, LTD tl. 18 mm s ABS hranou, rektifikační šrouby.</t>
  </si>
  <si>
    <t>Kancelář - m.č. 204</t>
  </si>
  <si>
    <t>Sestava stolů do tvaru U - 2x stůl š. 170x68 cm, 2x stůl 120x68 cm, LTD tl. 18 mm s ABS hranou, prac.deska LTD tl. 25 mm s ABS hranou</t>
  </si>
  <si>
    <t>Kontejner zásuvkový s cetrálním uzamykáním, rozměru 61x42x58 cm, pojízdný, LTD tl. 18 mm s ABS hranou</t>
  </si>
  <si>
    <t>Židle na plynovém pístu, černý nylonový kříž s kolečky, bez područek, čalounění látkou s odolností vůči prodření min. 150tis. cyklů, mechanika asynchro, nosnost 120 kg.</t>
  </si>
  <si>
    <t>Skříň 180x90x43 cm s kovovou výztuhou z  profilu 40x20 mm ošetřenou práškovou vypalovací barvou umístěnou v horní, střední a spodní části skříně, spodní část plné dvířka se zámkem, horní část prosklená se zámkem, obě části  se 2 stavitelnými policemi, LTD tl. 18 mm s ABS hranou.</t>
  </si>
  <si>
    <t>Skříňový nástavec 60x90x43 cm s kovovou výztuhou z  profilu 40x20 mm ošetřenou práškovou vypalovací barvou umístěnou v horní,  části skříně, dvoudvířka prosklená se zámkem,  LTD tl. 18 mm s ABS hranou.</t>
  </si>
  <si>
    <t>Kuchyňská linka - v90xš150xh60 cm - 1x skříňka zásuvková, 1x skříňka dvoudveřová, LTD tl. 18 mm s ABS hranou, prac.deska HPL s hranou postforming</t>
  </si>
  <si>
    <t>Skříň kovová, 3-dveřová, rozměr v185 x š90 x h50 cm, 1x police, šatní tyč, 3x háček, cylindrický zámek se 2 klíči, korpus RAL 7035, dveře RAL 5012</t>
  </si>
  <si>
    <t>Skříň kovová s předlavičkou, 3-dveřová, rozměr v208,5 x š90 x h81 cm,  šatní tyč, 3x háček, cylindrický zámek se 2 klíči, korpus RAL 7035, dveře RAL 5012</t>
  </si>
  <si>
    <t>Skříň 180x90x43 cm s kovovou výztuhou z  profilu 40x20 mm ošetřenou práškovou vypalovací barvou umístěnou v horní, střední a spodní části skříně, spodní část plné dvířka se zámkem, horní část prosklená, uzamykatelná, obě části  se 2 stavitelnými policemi, LTD tl. 18 mm s ABS hranou</t>
  </si>
  <si>
    <t>M.č. 213 -  ředitelna</t>
  </si>
  <si>
    <t>Stůl s kovovou podnoží 76x160x70 cm, prac.deska tl. 25 mm s ABS hranou, podvěs pod PC</t>
  </si>
  <si>
    <t>Stůl s kovovou podnoží 76x160x70 cm, prac.deska tl. 25 mm s ABS hranou, čelní krytí z perforovaného plechu</t>
  </si>
  <si>
    <t>Stůl s kovovou podnoží 76x160x70 cm, prac.deska tl. 25 mm s ABS hranou</t>
  </si>
  <si>
    <t>Židle na plynovém pístu osazeném kolečky, bez područek, čalouněná</t>
  </si>
  <si>
    <t>Židle konferenční, chromovaná konstrukce, s područkama, čalouněný sedák, síťovaný opěrák</t>
  </si>
  <si>
    <t>Sestava závěsných skříněk v60x2300xh30 cm kovová výztuha v ohorní části skříněk - 2x jednodveřová, 2x otevřená, police, příprava ke kotvení na stěnu</t>
  </si>
  <si>
    <t>Textilní nástěnka bez rámu - šedá, v60 x š230 cm</t>
  </si>
  <si>
    <t>Skříň 180x90x50 cm s kovovou výztuhou z  profilu 40x20 mm ošetřenou práškovou vypalovací barvou umístěnou v horní, střední a spodní části skříně, spodní část dvoudveřová, horní část otevřená se 2 stavitelnými policemi, LTD tl. 18 mm s ABS hranou, úchyty, rektifikační šrouby.</t>
  </si>
  <si>
    <t>Skříň 180x90x50 cm s kovovou výztuhou z  profilu 40x20 mm ošetřenou práškovou vypalovací barvou umístěnou v horní a spodní části skříně,  dvoudveřová, stavitelné police, LTD tl. 18 mm s ABS hranou, úchyty, rektifikační šrouby</t>
  </si>
  <si>
    <t>Skříňový nástavec 60x90x50 cm s kovovou výztuhou v horní části, dvoudveřová, policová</t>
  </si>
  <si>
    <t>Skříň - kuchyňka 180x90x60 cm s kovovou výztuhou v horní části, dvoudveřová, bez zad v mycí části, v nadumyvadlové části police</t>
  </si>
  <si>
    <t>Skříňka s uzamykatelnou roletou 90x120x43 cm</t>
  </si>
  <si>
    <t>Nástěnka texilní 120x90 cm</t>
  </si>
  <si>
    <t>Skříň 180x90x43 cm s kovovou výztuhou ve spodní, střední a horní části, čtyřdveřová, policová</t>
  </si>
  <si>
    <t>Skříň 90x45x43 cm s kovovou výztuhou ve spodní a horní části, jednodveřová, policová</t>
  </si>
  <si>
    <t>Nástěnka 200x100 cm, rám z eloxovaného hliníku s plastovými rohy a závěsy pro upevnění na zeď, tabulová deska o síle 16 mm je tvořena zdravotně nezávadnou textilií s krátkým vlasem</t>
  </si>
  <si>
    <t>Skříň 180x45x43 cm s kovovou výztuhou ve spodní, střední a horní části, dvoudveřová, policová</t>
  </si>
  <si>
    <t>Stůl celodřevěný tvaru L 76x200x68/100x60 cm, 1x pevný zásuvkový kontejner s centrálním zámkem</t>
  </si>
  <si>
    <t>Stůl celodřevěný tvaru L 76x200x68/140x50 cm, 1x pevný zásuvkový kontejner s centrálním zámkem, přídavný3/4  stůl kruhový stůl s nohou</t>
  </si>
  <si>
    <t>Skříň 180x90x43 cm s kovovou výztuhou z  profilu 40x20 mm ošetřenou práškovou vypalovací barvou umístěnou v horní a spodní části skříně,  dvoudveřová, stavitelné police, LTD tl. 18 mm s ABS hranou, úchyty, rektifikační šrouby</t>
  </si>
  <si>
    <t>Skříň 180x45x43 cm s kovovou výztuhou ve spodní a horní části, jednodveřová, policová</t>
  </si>
  <si>
    <t>Skříň 180x45x43 cm s kovovou výztuhou ve spodní, střední a horní části, jednodveřová ve spodní části, prosklená v horní části se zámkem, policová</t>
  </si>
  <si>
    <t>Skříň 90x45x43 cm s kovovou výztuhou ve spodní a horní části, dvoudveřová, policová</t>
  </si>
  <si>
    <t>Skříňový nástavec 60x90x43 cm s kovovou výztuhou v horní části,  dvoudveřový, 1x police</t>
  </si>
  <si>
    <t>Skříňový nástavec 60x45x43 cm s kovovou výztuhou v horní části, jednodveřový, 1x police</t>
  </si>
  <si>
    <t>Skříňka závěsná 60x90x30 cm, otevřená, policová,</t>
  </si>
  <si>
    <t>Police závěsná 30x100x30 cm</t>
  </si>
  <si>
    <t>Police závěsná 30x80x30 cm</t>
  </si>
  <si>
    <t>Nástěnka texilní 90x60 cm</t>
  </si>
  <si>
    <t>Skříň 180x90x43 cm s kovovou výztuhou z  profilu 40x20 mm ošetřenou práškovou vypalovací barvou umístěnou v horní, střední a spodní části skříně,  otevřená se stavitelnými policemi, LTD tl. 18 mm s ABS hranou,  rektifikační šrouby.</t>
  </si>
  <si>
    <t>M.č. 202 - sklad pomůcek</t>
  </si>
  <si>
    <t>Skříň 180x90x50 cm s kovovou výztuhou z  profilu 40x20 mm ošetřenou práškovou vypalovací barvou umístěnou v horní, střední a spodní části skříně,  otevřená se stavitelnými policemi, LTD tl. 18 mm s ABS hranou,  rektifikační šrouby.</t>
  </si>
  <si>
    <t>Skříňový nastavec  60x90x50 cm s kovovou výztuhou z  profilu 40x20 mm ošetřenou práškovou vypalovací barvou umístěnou v horní  části nastavce, dvoudveřový, stavitelná police, LTD tl. 18 mm s ABS hranou, úchyty</t>
  </si>
  <si>
    <t xml:space="preserve">Stůl rohový o rozměru (vxšxh) 76 x 140 x 68 / 180x68 cm, konstrukce stolu celodřevěná z LTD tl. 18 mm s ABS hranou 2 mm. Pracovní deska stolu  o tloušťce 25 mm. </t>
  </si>
  <si>
    <t>Kontejner zásuvkový s centrálním uzamykáním, rozměru 61x42x58 cm, pojízdný, LTD tl. 18 mm s ABS hranou</t>
  </si>
  <si>
    <t>Skříň závěsná  60x90x30 cm s kovovou výztuhou z  profilu 40x20 mm ošetřenou práškovou vypalovací barvou umístěnou v horní  části skříně, dvoudveřová, stavitelná police, LTD tl. 18 mm s ABS hranou, úchyty</t>
  </si>
  <si>
    <t>Skříň závěsná  60x90x30 cm s kovovou výztuhou z  profilu 40x20 mm ošetřenou práškovou vypalovací barvou umístěnou v horní  části skříně, otevřená, stavitelná police, LTD tl. 18 mm s ABS hranou, úchyty</t>
  </si>
  <si>
    <t xml:space="preserve">Stůl 76x120x80 cm na 3D tiskárnu, pevná kovová konstrukce, stol.deska LTD tl. 25 mm s ABS hranou </t>
  </si>
  <si>
    <t>Třída - m.č. 309 Učebna - půda - směr obec</t>
  </si>
  <si>
    <t>Šatna č. 1 malá  - m.č.118 v přízemí</t>
  </si>
  <si>
    <t>Šatna č. 1 větší  - m.č.116 v přízemí</t>
  </si>
  <si>
    <t>Úklidová místnost - m.č. 303 3.patro</t>
  </si>
  <si>
    <t>Šatna personál - m.č. 102 přízemí</t>
  </si>
  <si>
    <t>Umývárna personál - m.č. 104 přízemí</t>
  </si>
  <si>
    <t>M.č. 310 chodba 3.patro</t>
  </si>
  <si>
    <t>M.č. 201, 214  - učebna - zadní stěna 2.patro</t>
  </si>
  <si>
    <t>M.č. 201, 212  - učebna - zadní stěna - 3- patro směr ke kostelu</t>
  </si>
  <si>
    <t>M.č. 204 - kancelář 2.patro</t>
  </si>
  <si>
    <t>M.č. 214 + 201 - třídy 2-patro směr kostel</t>
  </si>
  <si>
    <t>M.č. 212 - třída - 2.patro - směr obec</t>
  </si>
  <si>
    <r>
      <t xml:space="preserve">Stůl lichoběžníkového tvaru 120x52 cm s kovovou podnoží z trubky o průměru 40mm a tloušťce stěny 2mm a jeklu 20x20x1,5mm, pracovní deska z MDF tl. 18 mm, poslední průhledná ochranná vrstva laminace tzv. OVERLAY významně chrání desku před opotřebením.  Kovové části ošetřené práškovou vypalovací barvou v odstínech RAL - </t>
    </r>
    <r>
      <rPr>
        <i/>
        <sz val="10"/>
        <rFont val="Calibri"/>
        <family val="2"/>
      </rPr>
      <t>pokud by byla možnost vyroben dělitelný na indicviduální místa</t>
    </r>
  </si>
  <si>
    <t xml:space="preserve">Stůl obdélníkového tvaru 120x60 cm s kovovou podnoží z trubky o průměru 40mm a tloušťce stěny 2mm a jeklu 20x20x1,5mm, pracovní deska z MDF tl. 18 mm, poslední průhledná ochranná vrstva laminace tzv. OVERLAY významně chrání desku před opotřebením.  Kovové části ošetřené práškovou vypalovací barvou v odstínech RAL </t>
  </si>
  <si>
    <t xml:space="preserve">M.č. 120 učebna - polytechnika, ŠD </t>
  </si>
  <si>
    <t>M.č.115 jazykovka, ŠD</t>
  </si>
  <si>
    <t>Měkký koberec pastelové barvy - dětský (min. rozměr 2 x 4m)</t>
  </si>
  <si>
    <t>M.č.108 herna ŠD</t>
  </si>
  <si>
    <t>Vlajkový stožár/držák</t>
  </si>
  <si>
    <t>Budova</t>
  </si>
  <si>
    <t>VYBAVENÍ  ZŠ a MŠ Opava - Komárov</t>
  </si>
  <si>
    <t xml:space="preserve">nábytek tříd, kanceláří, odborných učeben, ŠD, vybavení sociálních zařízení a chodeb, označení budovy, výdejní terminál, </t>
  </si>
  <si>
    <t>Celoplošný měkký koberec včetně pokládky (3500x5300)</t>
  </si>
  <si>
    <t>č. pol.</t>
  </si>
  <si>
    <t>Montážní práce - vynesení, ustavení, kotvení (pol. č. 1-130)</t>
  </si>
  <si>
    <t>Vybavení sociálních zařízení</t>
  </si>
  <si>
    <r>
      <t xml:space="preserve">zrcadlo větší </t>
    </r>
    <r>
      <rPr>
        <i/>
        <sz val="10"/>
        <color theme="1"/>
        <rFont val="Calibri"/>
        <family val="2"/>
        <scheme val="minor"/>
      </rPr>
      <t>(sborovna, logo, šd, šatna)</t>
    </r>
  </si>
  <si>
    <t>cena bez DPH za 1 ks</t>
  </si>
  <si>
    <t>typové parametry</t>
  </si>
  <si>
    <t>počet (ks)</t>
  </si>
  <si>
    <t>SET - Sprchový set se 3 funkcemi s průměrem 115 mm s délkou tyče 90 cm, háček, držák mýdla</t>
  </si>
  <si>
    <t>cena celkem bez DPH</t>
  </si>
  <si>
    <t>Cena celkem</t>
  </si>
  <si>
    <t>Technické vybavené odborné učebny vč. ŠD</t>
  </si>
  <si>
    <t>Dotykový výdejový terminál</t>
  </si>
  <si>
    <t>Rozšíření o hlasový modul, včetně reproduktorů a držáků, včetně montáže</t>
  </si>
  <si>
    <t>Záložní zdroj včetně AKU</t>
  </si>
  <si>
    <t>PC switch včetně nastavení</t>
  </si>
  <si>
    <t>Upgrade SW BonAp Stravné</t>
  </si>
  <si>
    <t>Upgrade SW Internetové objednávky iCanteen</t>
  </si>
  <si>
    <t>iCanteen https zabezpečený protokol pro internetové objednávky včetně nastavení</t>
  </si>
  <si>
    <t>Celková integrace, nastavení</t>
  </si>
  <si>
    <t>Provedení upgradu</t>
  </si>
  <si>
    <t>Oceněné položky zahrnují nutné náklady na dopravu.</t>
  </si>
  <si>
    <t>počet (kpl)</t>
  </si>
  <si>
    <t>Montáž nového terminálu, zapojení, zbytková kabeláž</t>
  </si>
  <si>
    <t xml:space="preserve">Rozměry výška: 250 mm, šířka: 140 mm, hloubka: 90 mm + Čtečka připojená k terminálu pro identifikaci osob a výdej obědů s rozměry šířka: 61 mm, výška: 102 mm, hloubka: 21 mm
Barevný 7“ dotykový kapacitní display s rozlišením 800 x 480 bodů a kaleným krycím sklem.
Čtyřjádrový procesor s 1 GB RAM a 16 -128 GB FLASH.
Na displeji se zobrazuje druh jídla, velikost porce, kolik jídel zbývá vydat do konce výdeje, jméno, příjmení a kredit daného strávníka.
Terminál obsahuje historii výdeje, a to vždy šest posledních strávníků.
Terminál zobrazuje aktuální datum a čas, vnitřní hodiny jsou automaticky synchronizovány s časem v internetu.
Terminál lze doplnit o zvukový modul, takže může vydávajícímu hlasem oznamovat, co má nebo nemá vydat.
Terminál obsahuje internetové rádio.
Terminál může volitelně obsahovat rozhraní Wi-Fi pro jeho bezdrátové připojení do PC sítě. 
Napájení 12 V, 500 mA – 1000 mA (podle provedení čtecího zařízení a způsobu komunikace).
Rozsah pracovních teplot – podle provedení od  –20°  do 50° C.
Vnitřní hodiny jsou automaticky synchronizovány s časem v internetu.
</t>
  </si>
  <si>
    <t>Čtečka u výdejního terminálu, zobrazující druh jídla strávníkovi</t>
  </si>
  <si>
    <t>Stravovací objednávkový systém - výdejna</t>
  </si>
  <si>
    <t>Dodaný stravovací objednávkový systém musí být kompatibilní se systémem využívaným Zařízením školního stravování Opava (Z-WARE.cz)</t>
  </si>
  <si>
    <t>Jsou-li v položkách (i dílčích rozpočtů) uvedeny podrobné parametry, jedná se o minimální parametry, které musí být dodrženy nebo mohou být vyšší.</t>
  </si>
  <si>
    <r>
      <rPr>
        <b/>
        <sz val="10"/>
        <rFont val="Calibri"/>
        <family val="2"/>
        <scheme val="minor"/>
      </rPr>
      <t>Vizualizer</t>
    </r>
    <r>
      <rPr>
        <sz val="10"/>
        <rFont val="Calibri"/>
        <family val="2"/>
        <scheme val="minor"/>
      </rPr>
      <t xml:space="preserve"> - rozlišení Full HD 1080p na výstupu
- zachytí plochu až o velikosti 440 x 330 mm
- snímání obrazu rychlostí 30 fps
- automatické zaostřování
- 20x optický, 12x digitální zoom
- 180° rotace obrazu
- zabudované podsvícení celé A4 plochy
- Plug and Play
- unikátní obrazová optimalizace
- kompatibilní s interaktivními tabulemi (IWB)
- vnitřní paměť na cca 240 snímků
- možnost rozšíření vnitřní paměti o USB flash disk (až 4 TB)
- vestavěný zdroj napájení</t>
    </r>
  </si>
  <si>
    <t>cena bez DPH za 1kpl</t>
  </si>
  <si>
    <t>Vybavení sociálních zařízení - viz. samostatný list, včetně dopravy, usazení, montáže atd.</t>
  </si>
  <si>
    <t>Technické vybavení odborné učebny vč. ŠD - viz samostatný list, včetě dopravy, usazení, montáže atd.</t>
  </si>
  <si>
    <r>
      <t xml:space="preserve">Stravovací objednávkový systém - výdejna - </t>
    </r>
    <r>
      <rPr>
        <sz val="10"/>
        <rFont val="Calibri"/>
        <family val="2"/>
        <scheme val="minor"/>
      </rPr>
      <t>kompatibilní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systém využívaný ZŠS Opava Otická) -</t>
    </r>
    <r>
      <rPr>
        <b/>
        <sz val="10"/>
        <rFont val="Calibri"/>
        <family val="2"/>
        <scheme val="minor"/>
      </rPr>
      <t xml:space="preserve"> viz samostatný list, včetně dopravy, usazení, montáže atd.</t>
    </r>
  </si>
  <si>
    <r>
      <t xml:space="preserve">Skříňka na PC uzavřená </t>
    </r>
    <r>
      <rPr>
        <sz val="10"/>
        <color rgb="FFC00000"/>
        <rFont val="Calibri"/>
        <family val="2"/>
      </rPr>
      <t>– dekor – buk, rozměr 90cm x 90cm x 45 cm</t>
    </r>
  </si>
  <si>
    <r>
      <t xml:space="preserve">Lavička bez odkládacího síta, délka 200 cm, sedací část polstrovaná </t>
    </r>
    <r>
      <rPr>
        <sz val="10"/>
        <color rgb="FFC00000"/>
        <rFont val="Calibri"/>
        <family val="2"/>
      </rPr>
      <t>– k sednutí a odpočinku dětí na chodbě, délka 2000mm, výška cca 500mm pro děti ve věku do 11 let, barva – buk, sedací plocha dobře čistitelná</t>
    </r>
  </si>
  <si>
    <r>
      <t xml:space="preserve">X - box - herní konzole </t>
    </r>
    <r>
      <rPr>
        <sz val="10"/>
        <color rgb="FFC00000"/>
        <rFont val="Calibri"/>
        <family val="2"/>
        <scheme val="minor"/>
      </rPr>
      <t>– series X, menu v češtině, s možností připojení  k TV, PC vč. gamepad</t>
    </r>
  </si>
  <si>
    <r>
      <t xml:space="preserve">Zátěžový koberec včetně pokládky </t>
    </r>
    <r>
      <rPr>
        <sz val="10"/>
        <color rgb="FFC00000"/>
        <rFont val="Calibri"/>
        <family val="2"/>
        <scheme val="minor"/>
      </rPr>
      <t>- rozměr koberce:    6930 mm x 6970 mm, dobře čistitelný, vhodný pro činnost dětí na zemi</t>
    </r>
  </si>
  <si>
    <r>
      <t xml:space="preserve">Sedací vaky a kostky </t>
    </r>
    <r>
      <rPr>
        <sz val="10"/>
        <color rgb="FFC00000"/>
        <rFont val="Calibri"/>
        <family val="2"/>
      </rPr>
      <t>– 4 sedací vaky a 4 sedací kostky, vše o nosnosti alespoň 120 kg, barva dle výběru ZŠ (vzorkování při realizaci)</t>
    </r>
  </si>
  <si>
    <r>
      <t xml:space="preserve">Lezecká sestava s dopadovou matrací </t>
    </r>
    <r>
      <rPr>
        <sz val="10"/>
        <color rgb="FFC00000"/>
        <rFont val="Calibri"/>
        <family val="2"/>
      </rPr>
      <t>- dle délky a výšky stěny k ukotvení: délka 4 500 – 5000mm/ výška 2500 – 3000mm/ min. 40 chytů/ vhodné pro děti ve věku 6 – 11 let/ bezpečnost, barvy dle výběru ZŠ (vzorkování při realizaci)</t>
    </r>
  </si>
  <si>
    <r>
      <rPr>
        <sz val="10"/>
        <rFont val="Calibri"/>
        <family val="2"/>
        <scheme val="minor"/>
      </rPr>
      <t>Interiérová prolézačka</t>
    </r>
    <r>
      <rPr>
        <sz val="10"/>
        <color rgb="FFC00000"/>
        <rFont val="Calibri"/>
        <family val="2"/>
        <scheme val="minor"/>
      </rPr>
      <t xml:space="preserve"> – sada průlezek připevněná ke zdi – skládá se z panelů:  2 x nakloněná rovina , 1x balanční deska, 2x šplhací lano, 2x ribstole max 250 cm, 1x nakloněné ribstole Ι 1x malý most a převis, 1 x skluzavka či slez pomocí chytů, vhodné pro děti do 11 let,  materiál: masivní buk + bukový kompozit, velká nosnost pro bezpečnou hru (cca alespoň 150 kg), délka stěny pro umístění 5 000mm, výška do 2500 mm, šířka do 2000 mmm</t>
    </r>
  </si>
  <si>
    <r>
      <t xml:space="preserve">Označení školy - znak a cedule </t>
    </r>
    <r>
      <rPr>
        <sz val="10"/>
        <color rgb="FFC00000"/>
        <rFont val="Calibri"/>
        <family val="2"/>
        <scheme val="minor"/>
      </rPr>
      <t>- státní znak ČR, oboustranně smaltovaný, barevný, rozměr 370x430 mm</t>
    </r>
  </si>
  <si>
    <r>
      <t>Vývěska školy</t>
    </r>
    <r>
      <rPr>
        <sz val="10"/>
        <color rgb="FFC00000"/>
        <rFont val="Calibri"/>
        <family val="2"/>
        <scheme val="minor"/>
      </rPr>
      <t xml:space="preserve"> - venkovní (v rámci fasády) - cedule s nápisem "Základní škola a Mateřská škola Opava-Komárov-příspěvková organizace",  jedná se o povinné označení budovy na fasádě, rozměr 370x370 mm</t>
    </r>
  </si>
  <si>
    <t>položka se neoceňuje</t>
  </si>
  <si>
    <t>Celkem položky č. 1-129, 131-134</t>
  </si>
  <si>
    <r>
      <t xml:space="preserve">Media server </t>
    </r>
    <r>
      <rPr>
        <sz val="10"/>
        <color rgb="FFC00000"/>
        <rFont val="Calibri"/>
        <family val="2"/>
        <scheme val="minor"/>
      </rPr>
      <t>- multimediální centrum s možností překódování 4k videa v reálném čase, sdílení multimediálních souborů (DLNA/UPnP Media server, iTunes server), mobilní sdílení fotografií a hudby (pozice pro 2 SATA disky, - 2 x USB 3.0, 1 x USB 2.0, 1x Gigabit LAN, - praktické překódování videí až 4K Ultra HD (4096 x 2160), 10bitový H.265 (HEVC), - 2x HDD s min.kapacitou disku 2TB</t>
    </r>
  </si>
  <si>
    <r>
      <t xml:space="preserve">Mobilní interaktivní jednotka </t>
    </r>
    <r>
      <rPr>
        <sz val="10"/>
        <color rgb="FFC00000"/>
        <rFont val="Calibri"/>
        <family val="2"/>
        <scheme val="minor"/>
      </rPr>
      <t>– vhodný dataprojektor na mobilním Kinder boxu – možnost projekce obrazu (podlaha, stěna, strop)</t>
    </r>
  </si>
  <si>
    <r>
      <t xml:space="preserve">Žákovský tablet </t>
    </r>
    <r>
      <rPr>
        <b/>
        <sz val="10"/>
        <color rgb="FFC00000"/>
        <rFont val="Calibri"/>
        <family val="2"/>
        <scheme val="minor"/>
      </rPr>
      <t xml:space="preserve">- </t>
    </r>
    <r>
      <rPr>
        <sz val="10"/>
        <color rgb="FFC00000"/>
        <rFont val="Calibri"/>
        <family val="2"/>
        <scheme val="minor"/>
      </rPr>
      <t>odolné zařízení pro školy, velikost displeje min. 11,6" (rozlišení FullHD), multidotykový, operační paměť alespoň 4GB DDR4, uložiště alespoň 128GB SSD, výkon procesoru alespoň 2000 bodů v PassMarku, připojitelnost: BT, WIFI, min.2xUSB 3.0, HDMI,  operační systém s možností integrace do domény, hmotnost do 2kg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</si>
</sst>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i/>
      <sz val="10"/>
      <name val="Calibri"/>
      <family val="2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sz val="10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C00000"/>
      <name val="Calibri"/>
      <family val="2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</cellStyleXfs>
  <cellXfs count="139">
    <xf numFmtId="0" fontId="0" fillId="0" borderId="0" xfId="0"/>
    <xf numFmtId="0" fontId="4" fillId="0" borderId="0" xfId="0" applyFon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 applyProtection="1">
      <alignment horizontal="left" vertical="center" wrapText="1"/>
      <protection/>
    </xf>
    <xf numFmtId="0" fontId="16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vertical="center" wrapText="1"/>
      <protection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11" fillId="0" borderId="1" xfId="20" applyFont="1" applyFill="1" applyBorder="1" applyAlignment="1">
      <alignment horizontal="left" vertical="center" wrapText="1"/>
      <protection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9" fillId="0" borderId="1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20" fillId="0" borderId="0" xfId="0" applyFont="1"/>
    <xf numFmtId="4" fontId="11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/>
    </xf>
    <xf numFmtId="0" fontId="0" fillId="4" borderId="1" xfId="0" applyFill="1" applyBorder="1"/>
    <xf numFmtId="4" fontId="11" fillId="4" borderId="1" xfId="0" applyNumberFormat="1" applyFont="1" applyFill="1" applyBorder="1" applyAlignment="1">
      <alignment vertical="center"/>
    </xf>
    <xf numFmtId="4" fontId="11" fillId="4" borderId="2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horizontal="left" vertical="center" wrapText="1"/>
    </xf>
    <xf numFmtId="3" fontId="11" fillId="4" borderId="2" xfId="0" applyNumberFormat="1" applyFont="1" applyFill="1" applyBorder="1" applyAlignment="1">
      <alignment horizontal="left" vertical="center"/>
    </xf>
    <xf numFmtId="4" fontId="11" fillId="4" borderId="1" xfId="0" applyNumberFormat="1" applyFont="1" applyFill="1" applyBorder="1" applyAlignment="1">
      <alignment horizontal="left" vertical="center"/>
    </xf>
    <xf numFmtId="4" fontId="11" fillId="4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 wrapText="1"/>
    </xf>
    <xf numFmtId="4" fontId="22" fillId="3" borderId="2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21" fillId="0" borderId="1" xfId="0" applyNumberFormat="1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16" fillId="0" borderId="1" xfId="0" applyNumberFormat="1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left" vertical="top" wrapText="1"/>
    </xf>
    <xf numFmtId="4" fontId="24" fillId="4" borderId="7" xfId="0" applyNumberFormat="1" applyFont="1" applyFill="1" applyBorder="1" applyAlignment="1">
      <alignment horizontal="left" vertical="top" wrapText="1"/>
    </xf>
    <xf numFmtId="4" fontId="3" fillId="4" borderId="8" xfId="0" applyNumberFormat="1" applyFont="1" applyFill="1" applyBorder="1"/>
    <xf numFmtId="0" fontId="6" fillId="4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5" borderId="1" xfId="0" applyNumberFormat="1" applyFont="1" applyFill="1" applyBorder="1" applyAlignment="1" applyProtection="1">
      <alignment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9" fillId="0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0" fillId="4" borderId="6" xfId="0" applyFont="1" applyFill="1" applyBorder="1"/>
    <xf numFmtId="4" fontId="0" fillId="4" borderId="6" xfId="0" applyNumberFormat="1" applyFont="1" applyFill="1" applyBorder="1" applyAlignment="1">
      <alignment horizontal="center"/>
    </xf>
    <xf numFmtId="4" fontId="0" fillId="4" borderId="8" xfId="0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4" fontId="2" fillId="0" borderId="10" xfId="0" applyNumberFormat="1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center" wrapText="1"/>
    </xf>
    <xf numFmtId="4" fontId="12" fillId="5" borderId="5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4" borderId="7" xfId="0" applyFill="1" applyBorder="1"/>
    <xf numFmtId="0" fontId="0" fillId="0" borderId="7" xfId="0" applyBorder="1" applyAlignment="1">
      <alignment horizontal="center" vertical="center"/>
    </xf>
    <xf numFmtId="0" fontId="2" fillId="4" borderId="6" xfId="0" applyFont="1" applyFill="1" applyBorder="1"/>
    <xf numFmtId="4" fontId="12" fillId="2" borderId="5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0" borderId="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0" fillId="0" borderId="8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10" fillId="3" borderId="3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28" fillId="0" borderId="7" xfId="0" applyNumberFormat="1" applyFont="1" applyBorder="1" applyAlignment="1">
      <alignment horizontal="center" vertical="center"/>
    </xf>
    <xf numFmtId="4" fontId="28" fillId="0" borderId="6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4" fontId="29" fillId="2" borderId="7" xfId="0" applyNumberFormat="1" applyFont="1" applyFill="1" applyBorder="1" applyAlignment="1">
      <alignment horizontal="center" vertical="top" wrapText="1"/>
    </xf>
    <xf numFmtId="4" fontId="29" fillId="2" borderId="6" xfId="0" applyNumberFormat="1" applyFont="1" applyFill="1" applyBorder="1" applyAlignment="1">
      <alignment horizontal="center" vertical="top" wrapText="1"/>
    </xf>
    <xf numFmtId="4" fontId="29" fillId="2" borderId="8" xfId="0" applyNumberFormat="1" applyFont="1" applyFill="1" applyBorder="1" applyAlignment="1">
      <alignment horizontal="center" vertical="top" wrapText="1"/>
    </xf>
    <xf numFmtId="4" fontId="29" fillId="0" borderId="7" xfId="0" applyNumberFormat="1" applyFont="1" applyFill="1" applyBorder="1" applyAlignment="1">
      <alignment horizontal="center" vertical="top" wrapText="1"/>
    </xf>
    <xf numFmtId="4" fontId="29" fillId="0" borderId="6" xfId="0" applyNumberFormat="1" applyFont="1" applyFill="1" applyBorder="1" applyAlignment="1">
      <alignment horizontal="center" vertical="top" wrapText="1"/>
    </xf>
    <xf numFmtId="4" fontId="29" fillId="0" borderId="8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view="pageLayout" workbookViewId="0" topLeftCell="A1"/>
  </sheetViews>
  <sheetFormatPr defaultColWidth="9.140625" defaultRowHeight="15"/>
  <cols>
    <col min="1" max="1" width="6.28125" style="58" customWidth="1"/>
    <col min="2" max="2" width="44.140625" style="0" customWidth="1"/>
    <col min="3" max="3" width="4.7109375" style="0" customWidth="1"/>
    <col min="4" max="4" width="13.7109375" style="0" customWidth="1"/>
    <col min="5" max="5" width="7.28125" style="0" customWidth="1"/>
    <col min="6" max="6" width="13.7109375" style="0" customWidth="1"/>
    <col min="7" max="8" width="16.28125" style="0" customWidth="1"/>
    <col min="9" max="9" width="12.421875" style="0" customWidth="1"/>
  </cols>
  <sheetData>
    <row r="1" spans="1:9" ht="18.75">
      <c r="A1" s="78"/>
      <c r="B1" s="110" t="s">
        <v>141</v>
      </c>
      <c r="C1" s="111"/>
      <c r="D1" s="111"/>
      <c r="E1" s="111"/>
      <c r="F1" s="111"/>
      <c r="G1" s="111"/>
      <c r="H1" s="112"/>
      <c r="I1" s="2"/>
    </row>
    <row r="2" spans="1:9" ht="15">
      <c r="A2" s="78"/>
      <c r="B2" s="113" t="s">
        <v>142</v>
      </c>
      <c r="C2" s="114"/>
      <c r="D2" s="114"/>
      <c r="E2" s="114"/>
      <c r="F2" s="114"/>
      <c r="G2" s="114"/>
      <c r="H2" s="115"/>
      <c r="I2" s="2"/>
    </row>
    <row r="3" spans="1:8" ht="15">
      <c r="A3" s="107" t="s">
        <v>144</v>
      </c>
      <c r="B3" s="116" t="s">
        <v>40</v>
      </c>
      <c r="C3" s="118" t="s">
        <v>17</v>
      </c>
      <c r="D3" s="76" t="s">
        <v>41</v>
      </c>
      <c r="E3" s="75" t="s">
        <v>42</v>
      </c>
      <c r="F3" s="76" t="s">
        <v>41</v>
      </c>
      <c r="G3" s="76" t="s">
        <v>43</v>
      </c>
      <c r="H3" s="77" t="s">
        <v>43</v>
      </c>
    </row>
    <row r="4" spans="1:8" ht="15">
      <c r="A4" s="108"/>
      <c r="B4" s="117"/>
      <c r="C4" s="119"/>
      <c r="D4" s="31" t="s">
        <v>36</v>
      </c>
      <c r="E4" s="34" t="s">
        <v>37</v>
      </c>
      <c r="F4" s="31" t="s">
        <v>44</v>
      </c>
      <c r="G4" s="31" t="s">
        <v>36</v>
      </c>
      <c r="H4" s="32" t="s">
        <v>44</v>
      </c>
    </row>
    <row r="5" spans="1:8" ht="15">
      <c r="A5" s="73"/>
      <c r="B5" s="41" t="s">
        <v>121</v>
      </c>
      <c r="C5" s="42"/>
      <c r="D5" s="43"/>
      <c r="E5" s="44"/>
      <c r="F5" s="45"/>
      <c r="G5" s="43"/>
      <c r="H5" s="46"/>
    </row>
    <row r="6" spans="1:8" ht="153">
      <c r="A6" s="53">
        <v>1</v>
      </c>
      <c r="B6" s="8" t="s">
        <v>45</v>
      </c>
      <c r="C6" s="3">
        <v>10</v>
      </c>
      <c r="D6" s="72"/>
      <c r="E6" s="36">
        <v>21</v>
      </c>
      <c r="F6" s="21">
        <f aca="true" t="shared" si="0" ref="F6:F14">SUM(D6*1.21)</f>
        <v>0</v>
      </c>
      <c r="G6" s="22">
        <f aca="true" t="shared" si="1" ref="G6:G14">SUM(C6*D6)</f>
        <v>0</v>
      </c>
      <c r="H6" s="23">
        <f>C6*F6</f>
        <v>0</v>
      </c>
    </row>
    <row r="7" spans="1:8" ht="76.5">
      <c r="A7" s="53">
        <v>2</v>
      </c>
      <c r="B7" s="9" t="s">
        <v>46</v>
      </c>
      <c r="C7" s="3">
        <v>20</v>
      </c>
      <c r="D7" s="72"/>
      <c r="E7" s="36">
        <v>21</v>
      </c>
      <c r="F7" s="21">
        <f t="shared" si="0"/>
        <v>0</v>
      </c>
      <c r="G7" s="22">
        <f t="shared" si="1"/>
        <v>0</v>
      </c>
      <c r="H7" s="23">
        <f>C7*F7</f>
        <v>0</v>
      </c>
    </row>
    <row r="8" spans="1:8" ht="89.25">
      <c r="A8" s="53">
        <v>3</v>
      </c>
      <c r="B8" s="10" t="s">
        <v>47</v>
      </c>
      <c r="C8" s="3">
        <v>1</v>
      </c>
      <c r="D8" s="72"/>
      <c r="E8" s="36">
        <v>21</v>
      </c>
      <c r="F8" s="21">
        <f aca="true" t="shared" si="2" ref="F8">SUM(D8*1.21)</f>
        <v>0</v>
      </c>
      <c r="G8" s="22">
        <f aca="true" t="shared" si="3" ref="G8">SUM(C8*D8)</f>
        <v>0</v>
      </c>
      <c r="H8" s="23">
        <f aca="true" t="shared" si="4" ref="H8:H70">C8*F8</f>
        <v>0</v>
      </c>
    </row>
    <row r="9" spans="1:8" ht="384">
      <c r="A9" s="53">
        <v>4</v>
      </c>
      <c r="B9" s="11" t="s">
        <v>48</v>
      </c>
      <c r="C9" s="3">
        <v>1</v>
      </c>
      <c r="D9" s="72"/>
      <c r="E9" s="36">
        <v>21</v>
      </c>
      <c r="F9" s="21">
        <f t="shared" si="0"/>
        <v>0</v>
      </c>
      <c r="G9" s="22">
        <f t="shared" si="1"/>
        <v>0</v>
      </c>
      <c r="H9" s="23">
        <f t="shared" si="4"/>
        <v>0</v>
      </c>
    </row>
    <row r="10" spans="1:8" ht="191.25">
      <c r="A10" s="53">
        <v>5</v>
      </c>
      <c r="B10" s="12" t="s">
        <v>49</v>
      </c>
      <c r="C10" s="3">
        <v>1</v>
      </c>
      <c r="D10" s="72"/>
      <c r="E10" s="36">
        <v>21</v>
      </c>
      <c r="F10" s="21">
        <f t="shared" si="0"/>
        <v>0</v>
      </c>
      <c r="G10" s="22">
        <f t="shared" si="1"/>
        <v>0</v>
      </c>
      <c r="H10" s="23">
        <f t="shared" si="4"/>
        <v>0</v>
      </c>
    </row>
    <row r="11" spans="1:8" ht="63.75">
      <c r="A11" s="53">
        <v>6</v>
      </c>
      <c r="B11" s="10" t="s">
        <v>50</v>
      </c>
      <c r="C11" s="3">
        <v>1</v>
      </c>
      <c r="D11" s="72"/>
      <c r="E11" s="36">
        <v>21</v>
      </c>
      <c r="F11" s="21">
        <f t="shared" si="0"/>
        <v>0</v>
      </c>
      <c r="G11" s="22">
        <f t="shared" si="1"/>
        <v>0</v>
      </c>
      <c r="H11" s="23">
        <f t="shared" si="4"/>
        <v>0</v>
      </c>
    </row>
    <row r="12" spans="1:8" ht="76.5">
      <c r="A12" s="53">
        <v>7</v>
      </c>
      <c r="B12" s="13" t="s">
        <v>51</v>
      </c>
      <c r="C12" s="3">
        <v>4</v>
      </c>
      <c r="D12" s="72"/>
      <c r="E12" s="36">
        <v>21</v>
      </c>
      <c r="F12" s="21">
        <f t="shared" si="0"/>
        <v>0</v>
      </c>
      <c r="G12" s="22">
        <f t="shared" si="1"/>
        <v>0</v>
      </c>
      <c r="H12" s="23">
        <f t="shared" si="4"/>
        <v>0</v>
      </c>
    </row>
    <row r="13" spans="1:8" ht="76.5">
      <c r="A13" s="53">
        <v>8</v>
      </c>
      <c r="B13" s="13" t="s">
        <v>52</v>
      </c>
      <c r="C13" s="3">
        <v>2</v>
      </c>
      <c r="D13" s="72"/>
      <c r="E13" s="36">
        <v>21</v>
      </c>
      <c r="F13" s="21">
        <f t="shared" si="0"/>
        <v>0</v>
      </c>
      <c r="G13" s="22">
        <f t="shared" si="1"/>
        <v>0</v>
      </c>
      <c r="H13" s="23">
        <f t="shared" si="4"/>
        <v>0</v>
      </c>
    </row>
    <row r="14" spans="1:8" ht="63.75">
      <c r="A14" s="53">
        <v>9</v>
      </c>
      <c r="B14" s="14" t="s">
        <v>53</v>
      </c>
      <c r="C14" s="3">
        <v>2</v>
      </c>
      <c r="D14" s="72"/>
      <c r="E14" s="36">
        <v>21</v>
      </c>
      <c r="F14" s="21">
        <f t="shared" si="0"/>
        <v>0</v>
      </c>
      <c r="G14" s="22">
        <f t="shared" si="1"/>
        <v>0</v>
      </c>
      <c r="H14" s="23">
        <f t="shared" si="4"/>
        <v>0</v>
      </c>
    </row>
    <row r="15" spans="1:8" ht="15">
      <c r="A15" s="73"/>
      <c r="B15" s="41" t="s">
        <v>54</v>
      </c>
      <c r="C15" s="42"/>
      <c r="D15" s="47"/>
      <c r="E15" s="47"/>
      <c r="F15" s="48"/>
      <c r="G15" s="47"/>
      <c r="H15" s="40"/>
    </row>
    <row r="16" spans="1:8" ht="153">
      <c r="A16" s="53">
        <v>10</v>
      </c>
      <c r="B16" s="9" t="s">
        <v>45</v>
      </c>
      <c r="C16" s="3">
        <v>10</v>
      </c>
      <c r="D16" s="72"/>
      <c r="E16" s="36">
        <v>21</v>
      </c>
      <c r="F16" s="21">
        <f>SUM(D16*1.21)</f>
        <v>0</v>
      </c>
      <c r="G16" s="22">
        <f>SUM(C16*D16)</f>
        <v>0</v>
      </c>
      <c r="H16" s="23">
        <f t="shared" si="4"/>
        <v>0</v>
      </c>
    </row>
    <row r="17" spans="1:8" ht="76.5">
      <c r="A17" s="53">
        <v>11</v>
      </c>
      <c r="B17" s="9" t="s">
        <v>46</v>
      </c>
      <c r="C17" s="3">
        <v>20</v>
      </c>
      <c r="D17" s="72"/>
      <c r="E17" s="36">
        <v>21</v>
      </c>
      <c r="F17" s="21">
        <f aca="true" t="shared" si="5" ref="F17:F24">SUM(D17*1.21)</f>
        <v>0</v>
      </c>
      <c r="G17" s="22">
        <f aca="true" t="shared" si="6" ref="G17:G24">SUM(C17*D17)</f>
        <v>0</v>
      </c>
      <c r="H17" s="23">
        <f t="shared" si="4"/>
        <v>0</v>
      </c>
    </row>
    <row r="18" spans="1:8" ht="89.25">
      <c r="A18" s="53">
        <v>12</v>
      </c>
      <c r="B18" s="10" t="s">
        <v>47</v>
      </c>
      <c r="C18" s="3">
        <v>1</v>
      </c>
      <c r="D18" s="72"/>
      <c r="E18" s="36">
        <v>21</v>
      </c>
      <c r="F18" s="21">
        <f t="shared" si="5"/>
        <v>0</v>
      </c>
      <c r="G18" s="22">
        <f t="shared" si="6"/>
        <v>0</v>
      </c>
      <c r="H18" s="23">
        <f t="shared" si="4"/>
        <v>0</v>
      </c>
    </row>
    <row r="19" spans="1:8" ht="384">
      <c r="A19" s="53">
        <v>13</v>
      </c>
      <c r="B19" s="15" t="s">
        <v>55</v>
      </c>
      <c r="C19" s="3">
        <v>1</v>
      </c>
      <c r="D19" s="72"/>
      <c r="E19" s="36">
        <v>21</v>
      </c>
      <c r="F19" s="21">
        <f t="shared" si="5"/>
        <v>0</v>
      </c>
      <c r="G19" s="22">
        <f t="shared" si="6"/>
        <v>0</v>
      </c>
      <c r="H19" s="23">
        <f t="shared" si="4"/>
        <v>0</v>
      </c>
    </row>
    <row r="20" spans="1:8" ht="191.25">
      <c r="A20" s="53">
        <v>14</v>
      </c>
      <c r="B20" s="12" t="s">
        <v>49</v>
      </c>
      <c r="C20" s="3">
        <v>1</v>
      </c>
      <c r="D20" s="72"/>
      <c r="E20" s="36">
        <v>21</v>
      </c>
      <c r="F20" s="21">
        <f t="shared" si="5"/>
        <v>0</v>
      </c>
      <c r="G20" s="22">
        <f t="shared" si="6"/>
        <v>0</v>
      </c>
      <c r="H20" s="23">
        <f t="shared" si="4"/>
        <v>0</v>
      </c>
    </row>
    <row r="21" spans="1:8" ht="63.75">
      <c r="A21" s="53">
        <v>15</v>
      </c>
      <c r="B21" s="10" t="s">
        <v>50</v>
      </c>
      <c r="C21" s="3">
        <v>1</v>
      </c>
      <c r="D21" s="72"/>
      <c r="E21" s="36">
        <v>21</v>
      </c>
      <c r="F21" s="21">
        <f t="shared" si="5"/>
        <v>0</v>
      </c>
      <c r="G21" s="22">
        <f t="shared" si="6"/>
        <v>0</v>
      </c>
      <c r="H21" s="23">
        <f t="shared" si="4"/>
        <v>0</v>
      </c>
    </row>
    <row r="22" spans="1:8" ht="76.5">
      <c r="A22" s="53">
        <v>16</v>
      </c>
      <c r="B22" s="16" t="s">
        <v>51</v>
      </c>
      <c r="C22" s="3">
        <v>4</v>
      </c>
      <c r="D22" s="72"/>
      <c r="E22" s="36">
        <v>21</v>
      </c>
      <c r="F22" s="21">
        <f t="shared" si="5"/>
        <v>0</v>
      </c>
      <c r="G22" s="22">
        <f t="shared" si="6"/>
        <v>0</v>
      </c>
      <c r="H22" s="23">
        <f t="shared" si="4"/>
        <v>0</v>
      </c>
    </row>
    <row r="23" spans="1:8" ht="76.5">
      <c r="A23" s="53">
        <v>17</v>
      </c>
      <c r="B23" s="13" t="s">
        <v>52</v>
      </c>
      <c r="C23" s="3">
        <v>1</v>
      </c>
      <c r="D23" s="72"/>
      <c r="E23" s="36">
        <v>21</v>
      </c>
      <c r="F23" s="21">
        <f t="shared" si="5"/>
        <v>0</v>
      </c>
      <c r="G23" s="22">
        <f t="shared" si="6"/>
        <v>0</v>
      </c>
      <c r="H23" s="23">
        <f t="shared" si="4"/>
        <v>0</v>
      </c>
    </row>
    <row r="24" spans="1:8" ht="63.75">
      <c r="A24" s="53">
        <v>18</v>
      </c>
      <c r="B24" s="14" t="s">
        <v>53</v>
      </c>
      <c r="C24" s="3">
        <v>2</v>
      </c>
      <c r="D24" s="72"/>
      <c r="E24" s="36">
        <v>21</v>
      </c>
      <c r="F24" s="21">
        <f t="shared" si="5"/>
        <v>0</v>
      </c>
      <c r="G24" s="22">
        <f t="shared" si="6"/>
        <v>0</v>
      </c>
      <c r="H24" s="23">
        <f t="shared" si="4"/>
        <v>0</v>
      </c>
    </row>
    <row r="25" spans="1:8" ht="15">
      <c r="A25" s="73"/>
      <c r="B25" s="41" t="s">
        <v>56</v>
      </c>
      <c r="C25" s="42"/>
      <c r="D25" s="47"/>
      <c r="E25" s="47"/>
      <c r="F25" s="48"/>
      <c r="G25" s="47"/>
      <c r="H25" s="40"/>
    </row>
    <row r="26" spans="1:8" ht="89.25">
      <c r="A26" s="53">
        <v>19</v>
      </c>
      <c r="B26" s="17" t="s">
        <v>57</v>
      </c>
      <c r="C26" s="3">
        <v>6</v>
      </c>
      <c r="D26" s="72"/>
      <c r="E26" s="36">
        <v>21</v>
      </c>
      <c r="F26" s="21">
        <f aca="true" t="shared" si="7" ref="F26:F35">SUM(D26*1.21)</f>
        <v>0</v>
      </c>
      <c r="G26" s="22">
        <f aca="true" t="shared" si="8" ref="G26:G35">SUM(C26*D26)</f>
        <v>0</v>
      </c>
      <c r="H26" s="23">
        <f t="shared" si="4"/>
        <v>0</v>
      </c>
    </row>
    <row r="27" spans="1:8" ht="76.5">
      <c r="A27" s="53">
        <v>20</v>
      </c>
      <c r="B27" s="18" t="s">
        <v>58</v>
      </c>
      <c r="C27" s="3">
        <v>18</v>
      </c>
      <c r="D27" s="72"/>
      <c r="E27" s="36">
        <v>21</v>
      </c>
      <c r="F27" s="21">
        <f t="shared" si="7"/>
        <v>0</v>
      </c>
      <c r="G27" s="22">
        <f t="shared" si="8"/>
        <v>0</v>
      </c>
      <c r="H27" s="23">
        <f t="shared" si="4"/>
        <v>0</v>
      </c>
    </row>
    <row r="28" spans="1:8" ht="384">
      <c r="A28" s="53">
        <v>21</v>
      </c>
      <c r="B28" s="15" t="s">
        <v>48</v>
      </c>
      <c r="C28" s="3">
        <v>1</v>
      </c>
      <c r="D28" s="72"/>
      <c r="E28" s="36">
        <v>21</v>
      </c>
      <c r="F28" s="21">
        <f t="shared" si="7"/>
        <v>0</v>
      </c>
      <c r="G28" s="22">
        <f t="shared" si="8"/>
        <v>0</v>
      </c>
      <c r="H28" s="23">
        <f t="shared" si="4"/>
        <v>0</v>
      </c>
    </row>
    <row r="29" spans="1:8" ht="191.25">
      <c r="A29" s="53">
        <v>22</v>
      </c>
      <c r="B29" s="12" t="s">
        <v>49</v>
      </c>
      <c r="C29" s="3">
        <v>1</v>
      </c>
      <c r="D29" s="72"/>
      <c r="E29" s="36">
        <v>21</v>
      </c>
      <c r="F29" s="21">
        <f t="shared" si="7"/>
        <v>0</v>
      </c>
      <c r="G29" s="22">
        <f t="shared" si="8"/>
        <v>0</v>
      </c>
      <c r="H29" s="23">
        <f t="shared" si="4"/>
        <v>0</v>
      </c>
    </row>
    <row r="30" spans="1:8" ht="25.5">
      <c r="A30" s="53">
        <v>23</v>
      </c>
      <c r="B30" s="10" t="s">
        <v>59</v>
      </c>
      <c r="C30" s="3">
        <v>1</v>
      </c>
      <c r="D30" s="72"/>
      <c r="E30" s="36">
        <v>21</v>
      </c>
      <c r="F30" s="21">
        <f t="shared" si="7"/>
        <v>0</v>
      </c>
      <c r="G30" s="22">
        <f t="shared" si="8"/>
        <v>0</v>
      </c>
      <c r="H30" s="23">
        <f t="shared" si="4"/>
        <v>0</v>
      </c>
    </row>
    <row r="31" spans="1:8" ht="76.5">
      <c r="A31" s="53">
        <v>24</v>
      </c>
      <c r="B31" s="14" t="s">
        <v>60</v>
      </c>
      <c r="C31" s="3">
        <v>2</v>
      </c>
      <c r="D31" s="72"/>
      <c r="E31" s="36">
        <v>21</v>
      </c>
      <c r="F31" s="21">
        <f t="shared" si="7"/>
        <v>0</v>
      </c>
      <c r="G31" s="22">
        <f t="shared" si="8"/>
        <v>0</v>
      </c>
      <c r="H31" s="23">
        <f t="shared" si="4"/>
        <v>0</v>
      </c>
    </row>
    <row r="32" spans="1:8" ht="76.5">
      <c r="A32" s="53">
        <v>25</v>
      </c>
      <c r="B32" s="14" t="s">
        <v>61</v>
      </c>
      <c r="C32" s="3">
        <v>1</v>
      </c>
      <c r="D32" s="72"/>
      <c r="E32" s="36">
        <v>21</v>
      </c>
      <c r="F32" s="21">
        <f t="shared" si="7"/>
        <v>0</v>
      </c>
      <c r="G32" s="22">
        <f t="shared" si="8"/>
        <v>0</v>
      </c>
      <c r="H32" s="23">
        <f t="shared" si="4"/>
        <v>0</v>
      </c>
    </row>
    <row r="33" spans="1:8" ht="63.75">
      <c r="A33" s="53">
        <v>26</v>
      </c>
      <c r="B33" s="14" t="s">
        <v>53</v>
      </c>
      <c r="C33" s="3">
        <v>2</v>
      </c>
      <c r="D33" s="72"/>
      <c r="E33" s="36">
        <v>21</v>
      </c>
      <c r="F33" s="21">
        <f t="shared" si="7"/>
        <v>0</v>
      </c>
      <c r="G33" s="22">
        <f t="shared" si="8"/>
        <v>0</v>
      </c>
      <c r="H33" s="23">
        <f t="shared" si="4"/>
        <v>0</v>
      </c>
    </row>
    <row r="34" spans="1:8" ht="63.75">
      <c r="A34" s="53">
        <v>27</v>
      </c>
      <c r="B34" s="19" t="s">
        <v>62</v>
      </c>
      <c r="C34" s="3">
        <v>2</v>
      </c>
      <c r="D34" s="72"/>
      <c r="E34" s="36">
        <v>21</v>
      </c>
      <c r="F34" s="21">
        <f t="shared" si="7"/>
        <v>0</v>
      </c>
      <c r="G34" s="22">
        <f t="shared" si="8"/>
        <v>0</v>
      </c>
      <c r="H34" s="23">
        <f t="shared" si="4"/>
        <v>0</v>
      </c>
    </row>
    <row r="35" spans="1:8" ht="51">
      <c r="A35" s="53">
        <v>28</v>
      </c>
      <c r="B35" s="20" t="s">
        <v>63</v>
      </c>
      <c r="C35" s="3">
        <v>1</v>
      </c>
      <c r="D35" s="72"/>
      <c r="E35" s="36">
        <v>21</v>
      </c>
      <c r="F35" s="21">
        <f t="shared" si="7"/>
        <v>0</v>
      </c>
      <c r="G35" s="22">
        <f t="shared" si="8"/>
        <v>0</v>
      </c>
      <c r="H35" s="23">
        <f t="shared" si="4"/>
        <v>0</v>
      </c>
    </row>
    <row r="36" spans="1:8" ht="15">
      <c r="A36" s="73"/>
      <c r="B36" s="41" t="s">
        <v>64</v>
      </c>
      <c r="C36" s="42"/>
      <c r="D36" s="47"/>
      <c r="E36" s="47"/>
      <c r="F36" s="48"/>
      <c r="G36" s="47"/>
      <c r="H36" s="40"/>
    </row>
    <row r="37" spans="1:8" ht="76.5">
      <c r="A37" s="53">
        <v>29</v>
      </c>
      <c r="B37" s="10" t="s">
        <v>65</v>
      </c>
      <c r="C37" s="3">
        <v>1</v>
      </c>
      <c r="D37" s="72"/>
      <c r="E37" s="36">
        <v>21</v>
      </c>
      <c r="F37" s="21">
        <f aca="true" t="shared" si="9" ref="F37:F38">SUM(D37*1.21)</f>
        <v>0</v>
      </c>
      <c r="G37" s="22">
        <f aca="true" t="shared" si="10" ref="G37:G38">SUM(C37*D37)</f>
        <v>0</v>
      </c>
      <c r="H37" s="23">
        <f t="shared" si="4"/>
        <v>0</v>
      </c>
    </row>
    <row r="38" spans="1:8" ht="76.5">
      <c r="A38" s="53">
        <v>30</v>
      </c>
      <c r="B38" s="14" t="s">
        <v>66</v>
      </c>
      <c r="C38" s="3">
        <v>2</v>
      </c>
      <c r="D38" s="72"/>
      <c r="E38" s="36">
        <v>21</v>
      </c>
      <c r="F38" s="21">
        <f t="shared" si="9"/>
        <v>0</v>
      </c>
      <c r="G38" s="22">
        <f t="shared" si="10"/>
        <v>0</v>
      </c>
      <c r="H38" s="23">
        <f t="shared" si="4"/>
        <v>0</v>
      </c>
    </row>
    <row r="39" spans="1:8" ht="76.5">
      <c r="A39" s="53">
        <v>31</v>
      </c>
      <c r="B39" s="14" t="s">
        <v>61</v>
      </c>
      <c r="C39" s="3">
        <v>2</v>
      </c>
      <c r="D39" s="72"/>
      <c r="E39" s="36">
        <v>21</v>
      </c>
      <c r="F39" s="21">
        <f>SUM(D39*1.21)</f>
        <v>0</v>
      </c>
      <c r="G39" s="22">
        <f>SUM(C39*D39)</f>
        <v>0</v>
      </c>
      <c r="H39" s="23">
        <f t="shared" si="4"/>
        <v>0</v>
      </c>
    </row>
    <row r="40" spans="1:8" ht="76.5">
      <c r="A40" s="53">
        <v>31</v>
      </c>
      <c r="B40" s="13" t="s">
        <v>51</v>
      </c>
      <c r="C40" s="3">
        <v>2</v>
      </c>
      <c r="D40" s="72"/>
      <c r="E40" s="36">
        <v>21</v>
      </c>
      <c r="F40" s="21">
        <f aca="true" t="shared" si="11" ref="F40:F42">SUM(D40*1.21)</f>
        <v>0</v>
      </c>
      <c r="G40" s="22">
        <f aca="true" t="shared" si="12" ref="G40:G42">SUM(C40*D40)</f>
        <v>0</v>
      </c>
      <c r="H40" s="23">
        <f t="shared" si="4"/>
        <v>0</v>
      </c>
    </row>
    <row r="41" spans="1:8" ht="38.25">
      <c r="A41" s="53">
        <v>33</v>
      </c>
      <c r="B41" s="10" t="s">
        <v>67</v>
      </c>
      <c r="C41" s="3">
        <v>1</v>
      </c>
      <c r="D41" s="72"/>
      <c r="E41" s="36">
        <v>21</v>
      </c>
      <c r="F41" s="21">
        <f t="shared" si="11"/>
        <v>0</v>
      </c>
      <c r="G41" s="22">
        <f t="shared" si="12"/>
        <v>0</v>
      </c>
      <c r="H41" s="23">
        <f t="shared" si="4"/>
        <v>0</v>
      </c>
    </row>
    <row r="42" spans="1:8" ht="51">
      <c r="A42" s="53">
        <v>34</v>
      </c>
      <c r="B42" s="10" t="s">
        <v>68</v>
      </c>
      <c r="C42" s="3">
        <v>10</v>
      </c>
      <c r="D42" s="72"/>
      <c r="E42" s="36">
        <v>21</v>
      </c>
      <c r="F42" s="21">
        <f t="shared" si="11"/>
        <v>0</v>
      </c>
      <c r="G42" s="22">
        <f t="shared" si="12"/>
        <v>0</v>
      </c>
      <c r="H42" s="23">
        <f t="shared" si="4"/>
        <v>0</v>
      </c>
    </row>
    <row r="43" spans="1:8" ht="15">
      <c r="A43" s="73"/>
      <c r="B43" s="41" t="s">
        <v>122</v>
      </c>
      <c r="C43" s="42"/>
      <c r="D43" s="47"/>
      <c r="E43" s="47"/>
      <c r="F43" s="48"/>
      <c r="G43" s="47"/>
      <c r="H43" s="40"/>
    </row>
    <row r="44" spans="1:8" ht="76.5">
      <c r="A44" s="53">
        <v>35</v>
      </c>
      <c r="B44" s="10" t="s">
        <v>69</v>
      </c>
      <c r="C44" s="3">
        <v>5</v>
      </c>
      <c r="D44" s="72"/>
      <c r="E44" s="36">
        <v>21</v>
      </c>
      <c r="F44" s="21">
        <f>SUM(D44*1.21)</f>
        <v>0</v>
      </c>
      <c r="G44" s="22">
        <f>SUM(C44*D44)</f>
        <v>0</v>
      </c>
      <c r="H44" s="23">
        <f t="shared" si="4"/>
        <v>0</v>
      </c>
    </row>
    <row r="45" spans="1:8" ht="15">
      <c r="A45" s="73"/>
      <c r="B45" s="41" t="s">
        <v>123</v>
      </c>
      <c r="C45" s="42"/>
      <c r="D45" s="47"/>
      <c r="E45" s="47"/>
      <c r="F45" s="48"/>
      <c r="G45" s="47"/>
      <c r="H45" s="40"/>
    </row>
    <row r="46" spans="1:8" ht="76.5">
      <c r="A46" s="53">
        <v>36</v>
      </c>
      <c r="B46" s="10" t="s">
        <v>69</v>
      </c>
      <c r="C46" s="3">
        <v>6</v>
      </c>
      <c r="D46" s="72"/>
      <c r="E46" s="36">
        <v>21</v>
      </c>
      <c r="F46" s="21">
        <f>SUM(D46*1.21)</f>
        <v>0</v>
      </c>
      <c r="G46" s="22">
        <f>SUM(C46*D46)</f>
        <v>0</v>
      </c>
      <c r="H46" s="23">
        <f t="shared" si="4"/>
        <v>0</v>
      </c>
    </row>
    <row r="47" spans="1:8" ht="76.5">
      <c r="A47" s="53">
        <v>37</v>
      </c>
      <c r="B47" s="10" t="s">
        <v>70</v>
      </c>
      <c r="C47" s="3">
        <v>2</v>
      </c>
      <c r="D47" s="72"/>
      <c r="E47" s="36">
        <v>21</v>
      </c>
      <c r="F47" s="21">
        <f>SUM(D47*1.21)</f>
        <v>0</v>
      </c>
      <c r="G47" s="22">
        <f>SUM(C47*D47)</f>
        <v>0</v>
      </c>
      <c r="H47" s="23">
        <f t="shared" si="4"/>
        <v>0</v>
      </c>
    </row>
    <row r="48" spans="1:8" ht="76.5">
      <c r="A48" s="53">
        <v>38</v>
      </c>
      <c r="B48" s="10" t="s">
        <v>71</v>
      </c>
      <c r="C48" s="3">
        <v>2</v>
      </c>
      <c r="D48" s="72"/>
      <c r="E48" s="36">
        <v>21</v>
      </c>
      <c r="F48" s="21">
        <f>SUM(D48*1.21)</f>
        <v>0</v>
      </c>
      <c r="G48" s="22">
        <f>SUM(C48*D48)</f>
        <v>0</v>
      </c>
      <c r="H48" s="23">
        <f t="shared" si="4"/>
        <v>0</v>
      </c>
    </row>
    <row r="49" spans="1:8" ht="15">
      <c r="A49" s="73"/>
      <c r="B49" s="41" t="s">
        <v>72</v>
      </c>
      <c r="C49" s="42"/>
      <c r="D49" s="47"/>
      <c r="E49" s="47"/>
      <c r="F49" s="48"/>
      <c r="G49" s="47"/>
      <c r="H49" s="40"/>
    </row>
    <row r="50" spans="1:8" ht="38.25">
      <c r="A50" s="53">
        <v>39</v>
      </c>
      <c r="B50" s="10" t="s">
        <v>73</v>
      </c>
      <c r="C50" s="3">
        <v>1</v>
      </c>
      <c r="D50" s="72"/>
      <c r="E50" s="36">
        <v>21</v>
      </c>
      <c r="F50" s="21">
        <f aca="true" t="shared" si="13" ref="F50:F56">SUM(D50*1.21)</f>
        <v>0</v>
      </c>
      <c r="G50" s="22">
        <f aca="true" t="shared" si="14" ref="G50:G56">SUM(C50*D50)</f>
        <v>0</v>
      </c>
      <c r="H50" s="23">
        <f t="shared" si="4"/>
        <v>0</v>
      </c>
    </row>
    <row r="51" spans="1:8" ht="38.25">
      <c r="A51" s="53">
        <v>40</v>
      </c>
      <c r="B51" s="10" t="s">
        <v>74</v>
      </c>
      <c r="C51" s="3">
        <v>4</v>
      </c>
      <c r="D51" s="72"/>
      <c r="E51" s="36">
        <v>21</v>
      </c>
      <c r="F51" s="21">
        <f t="shared" si="13"/>
        <v>0</v>
      </c>
      <c r="G51" s="22">
        <f t="shared" si="14"/>
        <v>0</v>
      </c>
      <c r="H51" s="23">
        <f t="shared" si="4"/>
        <v>0</v>
      </c>
    </row>
    <row r="52" spans="1:8" ht="25.5">
      <c r="A52" s="97">
        <v>41</v>
      </c>
      <c r="B52" s="10" t="s">
        <v>177</v>
      </c>
      <c r="C52" s="3">
        <v>2</v>
      </c>
      <c r="D52" s="72"/>
      <c r="E52" s="36">
        <v>21</v>
      </c>
      <c r="F52" s="21">
        <f t="shared" si="13"/>
        <v>0</v>
      </c>
      <c r="G52" s="22">
        <f t="shared" si="14"/>
        <v>0</v>
      </c>
      <c r="H52" s="23">
        <f t="shared" si="4"/>
        <v>0</v>
      </c>
    </row>
    <row r="53" spans="1:8" ht="51">
      <c r="A53" s="53">
        <v>42</v>
      </c>
      <c r="B53" s="10" t="s">
        <v>75</v>
      </c>
      <c r="C53" s="3">
        <v>2</v>
      </c>
      <c r="D53" s="72"/>
      <c r="E53" s="36">
        <v>21</v>
      </c>
      <c r="F53" s="21">
        <f t="shared" si="13"/>
        <v>0</v>
      </c>
      <c r="G53" s="22">
        <f t="shared" si="14"/>
        <v>0</v>
      </c>
      <c r="H53" s="23">
        <f t="shared" si="4"/>
        <v>0</v>
      </c>
    </row>
    <row r="54" spans="1:8" ht="76.5">
      <c r="A54" s="53">
        <v>43</v>
      </c>
      <c r="B54" s="14" t="s">
        <v>76</v>
      </c>
      <c r="C54" s="3">
        <v>2</v>
      </c>
      <c r="D54" s="72"/>
      <c r="E54" s="36">
        <v>21</v>
      </c>
      <c r="F54" s="21">
        <f t="shared" si="13"/>
        <v>0</v>
      </c>
      <c r="G54" s="22">
        <f t="shared" si="14"/>
        <v>0</v>
      </c>
      <c r="H54" s="23">
        <f t="shared" si="4"/>
        <v>0</v>
      </c>
    </row>
    <row r="55" spans="1:8" ht="51">
      <c r="A55" s="53">
        <v>44</v>
      </c>
      <c r="B55" s="10" t="s">
        <v>77</v>
      </c>
      <c r="C55" s="3">
        <v>2</v>
      </c>
      <c r="D55" s="72"/>
      <c r="E55" s="36">
        <v>21</v>
      </c>
      <c r="F55" s="21">
        <f t="shared" si="13"/>
        <v>0</v>
      </c>
      <c r="G55" s="22">
        <f t="shared" si="14"/>
        <v>0</v>
      </c>
      <c r="H55" s="23">
        <f t="shared" si="4"/>
        <v>0</v>
      </c>
    </row>
    <row r="56" spans="1:8" ht="38.25">
      <c r="A56" s="53">
        <v>45</v>
      </c>
      <c r="B56" s="10" t="s">
        <v>78</v>
      </c>
      <c r="C56" s="3">
        <v>1</v>
      </c>
      <c r="D56" s="72"/>
      <c r="E56" s="36">
        <v>21</v>
      </c>
      <c r="F56" s="21">
        <f t="shared" si="13"/>
        <v>0</v>
      </c>
      <c r="G56" s="22">
        <f t="shared" si="14"/>
        <v>0</v>
      </c>
      <c r="H56" s="23">
        <f t="shared" si="4"/>
        <v>0</v>
      </c>
    </row>
    <row r="57" spans="1:8" ht="15">
      <c r="A57" s="73"/>
      <c r="B57" s="41" t="s">
        <v>124</v>
      </c>
      <c r="C57" s="42"/>
      <c r="D57" s="47"/>
      <c r="E57" s="47"/>
      <c r="F57" s="48"/>
      <c r="G57" s="47"/>
      <c r="H57" s="40"/>
    </row>
    <row r="58" spans="1:8" ht="38.25">
      <c r="A58" s="53">
        <v>46</v>
      </c>
      <c r="B58" s="10" t="s">
        <v>79</v>
      </c>
      <c r="C58" s="3">
        <v>2</v>
      </c>
      <c r="D58" s="72"/>
      <c r="E58" s="36">
        <v>21</v>
      </c>
      <c r="F58" s="21">
        <f>SUM(D58*1.21)</f>
        <v>0</v>
      </c>
      <c r="G58" s="22">
        <f>SUM(C58*D58)</f>
        <v>0</v>
      </c>
      <c r="H58" s="23">
        <f t="shared" si="4"/>
        <v>0</v>
      </c>
    </row>
    <row r="59" spans="1:8" ht="15">
      <c r="A59" s="73"/>
      <c r="B59" s="41" t="s">
        <v>125</v>
      </c>
      <c r="C59" s="42"/>
      <c r="D59" s="47"/>
      <c r="E59" s="47"/>
      <c r="F59" s="48"/>
      <c r="G59" s="47"/>
      <c r="H59" s="40"/>
    </row>
    <row r="60" spans="1:8" ht="51">
      <c r="A60" s="53">
        <v>47</v>
      </c>
      <c r="B60" s="10" t="s">
        <v>80</v>
      </c>
      <c r="C60" s="3">
        <v>2</v>
      </c>
      <c r="D60" s="72"/>
      <c r="E60" s="36">
        <v>21</v>
      </c>
      <c r="F60" s="21">
        <f>SUM(D60*1.21)</f>
        <v>0</v>
      </c>
      <c r="G60" s="22">
        <f>SUM(C60*D60)</f>
        <v>0</v>
      </c>
      <c r="H60" s="23">
        <f t="shared" si="4"/>
        <v>0</v>
      </c>
    </row>
    <row r="61" spans="1:8" ht="15">
      <c r="A61" s="73"/>
      <c r="B61" s="41" t="s">
        <v>126</v>
      </c>
      <c r="C61" s="42"/>
      <c r="D61" s="47"/>
      <c r="E61" s="47"/>
      <c r="F61" s="48"/>
      <c r="G61" s="47"/>
      <c r="H61" s="40"/>
    </row>
    <row r="62" spans="1:8" ht="51">
      <c r="A62" s="53">
        <v>48</v>
      </c>
      <c r="B62" s="10" t="s">
        <v>80</v>
      </c>
      <c r="C62" s="3">
        <v>2</v>
      </c>
      <c r="D62" s="72"/>
      <c r="E62" s="36">
        <v>21</v>
      </c>
      <c r="F62" s="21">
        <f>SUM(D62*1.21)</f>
        <v>0</v>
      </c>
      <c r="G62" s="22">
        <f>SUM(C62*D62)</f>
        <v>0</v>
      </c>
      <c r="H62" s="23">
        <f t="shared" si="4"/>
        <v>0</v>
      </c>
    </row>
    <row r="63" spans="1:8" ht="15">
      <c r="A63" s="73"/>
      <c r="B63" s="41" t="s">
        <v>127</v>
      </c>
      <c r="C63" s="42"/>
      <c r="D63" s="47"/>
      <c r="E63" s="47"/>
      <c r="F63" s="48"/>
      <c r="G63" s="49"/>
      <c r="H63" s="40"/>
    </row>
    <row r="64" spans="1:8" ht="76.5">
      <c r="A64" s="53">
        <v>49</v>
      </c>
      <c r="B64" s="14" t="s">
        <v>81</v>
      </c>
      <c r="C64" s="3">
        <v>6</v>
      </c>
      <c r="D64" s="72"/>
      <c r="E64" s="36">
        <v>21</v>
      </c>
      <c r="F64" s="21">
        <f>SUM(D64*1.21)</f>
        <v>0</v>
      </c>
      <c r="G64" s="22">
        <f>SUM(C64*D64)</f>
        <v>0</v>
      </c>
      <c r="H64" s="23">
        <f t="shared" si="4"/>
        <v>0</v>
      </c>
    </row>
    <row r="65" spans="1:8" ht="63.75">
      <c r="A65" s="97">
        <v>50</v>
      </c>
      <c r="B65" s="10" t="s">
        <v>178</v>
      </c>
      <c r="C65" s="3">
        <v>2</v>
      </c>
      <c r="D65" s="72"/>
      <c r="E65" s="36">
        <v>21</v>
      </c>
      <c r="F65" s="21">
        <f>SUM(D65*1.21)</f>
        <v>0</v>
      </c>
      <c r="G65" s="22">
        <f>SUM(C65*D65)</f>
        <v>0</v>
      </c>
      <c r="H65" s="23">
        <f t="shared" si="4"/>
        <v>0</v>
      </c>
    </row>
    <row r="66" spans="1:8" ht="15">
      <c r="A66" s="73"/>
      <c r="B66" s="41" t="s">
        <v>82</v>
      </c>
      <c r="C66" s="42"/>
      <c r="D66" s="47"/>
      <c r="E66" s="47"/>
      <c r="F66" s="48"/>
      <c r="G66" s="47"/>
      <c r="H66" s="40"/>
    </row>
    <row r="67" spans="1:8" ht="25.5">
      <c r="A67" s="53">
        <v>51</v>
      </c>
      <c r="B67" s="20" t="s">
        <v>83</v>
      </c>
      <c r="C67" s="3">
        <v>1</v>
      </c>
      <c r="D67" s="72"/>
      <c r="E67" s="36">
        <v>21</v>
      </c>
      <c r="F67" s="21">
        <f>SUM(D67*1.21)</f>
        <v>0</v>
      </c>
      <c r="G67" s="22">
        <f>SUM(C67*D67)</f>
        <v>0</v>
      </c>
      <c r="H67" s="23">
        <f t="shared" si="4"/>
        <v>0</v>
      </c>
    </row>
    <row r="68" spans="1:8" ht="38.25">
      <c r="A68" s="53">
        <v>52</v>
      </c>
      <c r="B68" s="20" t="s">
        <v>84</v>
      </c>
      <c r="C68" s="3">
        <v>1</v>
      </c>
      <c r="D68" s="72"/>
      <c r="E68" s="36">
        <v>21</v>
      </c>
      <c r="F68" s="21">
        <f aca="true" t="shared" si="15" ref="F68:F79">SUM(D68*1.21)</f>
        <v>0</v>
      </c>
      <c r="G68" s="22">
        <f aca="true" t="shared" si="16" ref="G68:G79">SUM(C68*D68)</f>
        <v>0</v>
      </c>
      <c r="H68" s="23">
        <f t="shared" si="4"/>
        <v>0</v>
      </c>
    </row>
    <row r="69" spans="1:8" ht="25.5">
      <c r="A69" s="53">
        <v>53</v>
      </c>
      <c r="B69" s="20" t="s">
        <v>85</v>
      </c>
      <c r="C69" s="3">
        <v>1</v>
      </c>
      <c r="D69" s="72"/>
      <c r="E69" s="36">
        <v>21</v>
      </c>
      <c r="F69" s="21">
        <f t="shared" si="15"/>
        <v>0</v>
      </c>
      <c r="G69" s="22">
        <f t="shared" si="16"/>
        <v>0</v>
      </c>
      <c r="H69" s="23">
        <f t="shared" si="4"/>
        <v>0</v>
      </c>
    </row>
    <row r="70" spans="1:8" ht="25.5">
      <c r="A70" s="53">
        <v>54</v>
      </c>
      <c r="B70" s="20" t="s">
        <v>86</v>
      </c>
      <c r="C70" s="3">
        <v>1</v>
      </c>
      <c r="D70" s="72"/>
      <c r="E70" s="36">
        <v>21</v>
      </c>
      <c r="F70" s="21">
        <f t="shared" si="15"/>
        <v>0</v>
      </c>
      <c r="G70" s="22">
        <f t="shared" si="16"/>
        <v>0</v>
      </c>
      <c r="H70" s="23">
        <f t="shared" si="4"/>
        <v>0</v>
      </c>
    </row>
    <row r="71" spans="1:8" ht="25.5">
      <c r="A71" s="53">
        <v>55</v>
      </c>
      <c r="B71" s="20" t="s">
        <v>87</v>
      </c>
      <c r="C71" s="3">
        <v>6</v>
      </c>
      <c r="D71" s="72"/>
      <c r="E71" s="36">
        <v>21</v>
      </c>
      <c r="F71" s="21">
        <f t="shared" si="15"/>
        <v>0</v>
      </c>
      <c r="G71" s="22">
        <f t="shared" si="16"/>
        <v>0</v>
      </c>
      <c r="H71" s="23">
        <f aca="true" t="shared" si="17" ref="H71:H133">C71*F71</f>
        <v>0</v>
      </c>
    </row>
    <row r="72" spans="1:8" ht="38.25">
      <c r="A72" s="53">
        <v>56</v>
      </c>
      <c r="B72" s="20" t="s">
        <v>88</v>
      </c>
      <c r="C72" s="3">
        <v>1</v>
      </c>
      <c r="D72" s="72"/>
      <c r="E72" s="36">
        <v>21</v>
      </c>
      <c r="F72" s="21">
        <f t="shared" si="15"/>
        <v>0</v>
      </c>
      <c r="G72" s="22">
        <f t="shared" si="16"/>
        <v>0</v>
      </c>
      <c r="H72" s="23">
        <f t="shared" si="17"/>
        <v>0</v>
      </c>
    </row>
    <row r="73" spans="1:8" ht="15">
      <c r="A73" s="53">
        <v>57</v>
      </c>
      <c r="B73" s="20" t="s">
        <v>89</v>
      </c>
      <c r="C73" s="3">
        <v>1</v>
      </c>
      <c r="D73" s="72"/>
      <c r="E73" s="36">
        <v>21</v>
      </c>
      <c r="F73" s="21">
        <f t="shared" si="15"/>
        <v>0</v>
      </c>
      <c r="G73" s="22">
        <f t="shared" si="16"/>
        <v>0</v>
      </c>
      <c r="H73" s="23">
        <f t="shared" si="17"/>
        <v>0</v>
      </c>
    </row>
    <row r="74" spans="1:8" ht="76.5">
      <c r="A74" s="53">
        <v>58</v>
      </c>
      <c r="B74" s="14" t="s">
        <v>90</v>
      </c>
      <c r="C74" s="3">
        <v>5</v>
      </c>
      <c r="D74" s="72"/>
      <c r="E74" s="36">
        <v>21</v>
      </c>
      <c r="F74" s="21">
        <f t="shared" si="15"/>
        <v>0</v>
      </c>
      <c r="G74" s="22">
        <f t="shared" si="16"/>
        <v>0</v>
      </c>
      <c r="H74" s="23">
        <f t="shared" si="17"/>
        <v>0</v>
      </c>
    </row>
    <row r="75" spans="1:8" ht="63.75">
      <c r="A75" s="53">
        <v>59</v>
      </c>
      <c r="B75" s="10" t="s">
        <v>91</v>
      </c>
      <c r="C75" s="3">
        <v>1</v>
      </c>
      <c r="D75" s="72"/>
      <c r="E75" s="36">
        <v>21</v>
      </c>
      <c r="F75" s="21">
        <f t="shared" si="15"/>
        <v>0</v>
      </c>
      <c r="G75" s="22">
        <f t="shared" si="16"/>
        <v>0</v>
      </c>
      <c r="H75" s="23">
        <f t="shared" si="17"/>
        <v>0</v>
      </c>
    </row>
    <row r="76" spans="1:8" ht="25.5">
      <c r="A76" s="53">
        <v>60</v>
      </c>
      <c r="B76" s="20" t="s">
        <v>92</v>
      </c>
      <c r="C76" s="3">
        <v>6</v>
      </c>
      <c r="D76" s="72"/>
      <c r="E76" s="36">
        <v>21</v>
      </c>
      <c r="F76" s="21">
        <f t="shared" si="15"/>
        <v>0</v>
      </c>
      <c r="G76" s="22">
        <f t="shared" si="16"/>
        <v>0</v>
      </c>
      <c r="H76" s="23">
        <f t="shared" si="17"/>
        <v>0</v>
      </c>
    </row>
    <row r="77" spans="1:8" ht="38.25">
      <c r="A77" s="53">
        <v>61</v>
      </c>
      <c r="B77" s="20" t="s">
        <v>93</v>
      </c>
      <c r="C77" s="3">
        <v>1</v>
      </c>
      <c r="D77" s="72"/>
      <c r="E77" s="36">
        <v>21</v>
      </c>
      <c r="F77" s="21">
        <f t="shared" si="15"/>
        <v>0</v>
      </c>
      <c r="G77" s="22">
        <f t="shared" si="16"/>
        <v>0</v>
      </c>
      <c r="H77" s="23">
        <f t="shared" si="17"/>
        <v>0</v>
      </c>
    </row>
    <row r="78" spans="1:8" ht="15">
      <c r="A78" s="53">
        <v>62</v>
      </c>
      <c r="B78" s="20" t="s">
        <v>94</v>
      </c>
      <c r="C78" s="3">
        <v>1</v>
      </c>
      <c r="D78" s="72"/>
      <c r="E78" s="36">
        <v>21</v>
      </c>
      <c r="F78" s="21">
        <f t="shared" si="15"/>
        <v>0</v>
      </c>
      <c r="G78" s="22">
        <f t="shared" si="16"/>
        <v>0</v>
      </c>
      <c r="H78" s="23">
        <f t="shared" si="17"/>
        <v>0</v>
      </c>
    </row>
    <row r="79" spans="1:8" ht="15">
      <c r="A79" s="53">
        <v>63</v>
      </c>
      <c r="B79" s="20" t="s">
        <v>95</v>
      </c>
      <c r="C79" s="3">
        <v>1</v>
      </c>
      <c r="D79" s="72"/>
      <c r="E79" s="36">
        <v>21</v>
      </c>
      <c r="F79" s="21">
        <f t="shared" si="15"/>
        <v>0</v>
      </c>
      <c r="G79" s="22">
        <f t="shared" si="16"/>
        <v>0</v>
      </c>
      <c r="H79" s="23">
        <f t="shared" si="17"/>
        <v>0</v>
      </c>
    </row>
    <row r="80" spans="1:8" ht="15">
      <c r="A80" s="73"/>
      <c r="B80" s="41" t="s">
        <v>128</v>
      </c>
      <c r="C80" s="42"/>
      <c r="D80" s="47"/>
      <c r="E80" s="47"/>
      <c r="F80" s="48"/>
      <c r="G80" s="47"/>
      <c r="H80" s="40"/>
    </row>
    <row r="81" spans="1:8" ht="63.75">
      <c r="A81" s="53">
        <v>64</v>
      </c>
      <c r="B81" s="10" t="s">
        <v>50</v>
      </c>
      <c r="C81" s="3">
        <v>2</v>
      </c>
      <c r="D81" s="72"/>
      <c r="E81" s="36">
        <v>21</v>
      </c>
      <c r="F81" s="21">
        <f aca="true" t="shared" si="18" ref="F81:F86">SUM(D81*1.21)</f>
        <v>0</v>
      </c>
      <c r="G81" s="22">
        <f aca="true" t="shared" si="19" ref="G81:G86">SUM(C81*D81)</f>
        <v>0</v>
      </c>
      <c r="H81" s="23">
        <f t="shared" si="17"/>
        <v>0</v>
      </c>
    </row>
    <row r="82" spans="1:8" ht="25.5">
      <c r="A82" s="53">
        <v>65</v>
      </c>
      <c r="B82" s="20" t="s">
        <v>96</v>
      </c>
      <c r="C82" s="3">
        <v>4</v>
      </c>
      <c r="D82" s="72"/>
      <c r="E82" s="36">
        <v>21</v>
      </c>
      <c r="F82" s="21">
        <f t="shared" si="18"/>
        <v>0</v>
      </c>
      <c r="G82" s="22">
        <f t="shared" si="19"/>
        <v>0</v>
      </c>
      <c r="H82" s="23">
        <f t="shared" si="17"/>
        <v>0</v>
      </c>
    </row>
    <row r="83" spans="1:8" ht="76.5">
      <c r="A83" s="53">
        <v>66</v>
      </c>
      <c r="B83" s="14" t="s">
        <v>60</v>
      </c>
      <c r="C83" s="3">
        <v>8</v>
      </c>
      <c r="D83" s="72"/>
      <c r="E83" s="36">
        <v>21</v>
      </c>
      <c r="F83" s="21">
        <f t="shared" si="18"/>
        <v>0</v>
      </c>
      <c r="G83" s="22">
        <f t="shared" si="19"/>
        <v>0</v>
      </c>
      <c r="H83" s="23">
        <f t="shared" si="17"/>
        <v>0</v>
      </c>
    </row>
    <row r="84" spans="1:8" ht="25.5">
      <c r="A84" s="53">
        <v>67</v>
      </c>
      <c r="B84" s="20" t="s">
        <v>97</v>
      </c>
      <c r="C84" s="3">
        <v>2</v>
      </c>
      <c r="D84" s="72"/>
      <c r="E84" s="36">
        <v>21</v>
      </c>
      <c r="F84" s="21">
        <f t="shared" si="18"/>
        <v>0</v>
      </c>
      <c r="G84" s="22">
        <f t="shared" si="19"/>
        <v>0</v>
      </c>
      <c r="H84" s="23">
        <f t="shared" si="17"/>
        <v>0</v>
      </c>
    </row>
    <row r="85" spans="1:8" ht="51">
      <c r="A85" s="53">
        <v>68</v>
      </c>
      <c r="B85" s="20" t="s">
        <v>63</v>
      </c>
      <c r="C85" s="3">
        <v>2</v>
      </c>
      <c r="D85" s="72"/>
      <c r="E85" s="36">
        <v>21</v>
      </c>
      <c r="F85" s="21">
        <f t="shared" si="18"/>
        <v>0</v>
      </c>
      <c r="G85" s="22">
        <f t="shared" si="19"/>
        <v>0</v>
      </c>
      <c r="H85" s="23">
        <f t="shared" si="17"/>
        <v>0</v>
      </c>
    </row>
    <row r="86" spans="1:8" ht="51">
      <c r="A86" s="53">
        <v>69</v>
      </c>
      <c r="B86" s="24" t="s">
        <v>98</v>
      </c>
      <c r="C86" s="3">
        <v>3</v>
      </c>
      <c r="D86" s="72"/>
      <c r="E86" s="36">
        <v>21</v>
      </c>
      <c r="F86" s="21">
        <f t="shared" si="18"/>
        <v>0</v>
      </c>
      <c r="G86" s="22">
        <f t="shared" si="19"/>
        <v>0</v>
      </c>
      <c r="H86" s="23">
        <f t="shared" si="17"/>
        <v>0</v>
      </c>
    </row>
    <row r="87" spans="1:8" ht="25.5">
      <c r="A87" s="73"/>
      <c r="B87" s="41" t="s">
        <v>129</v>
      </c>
      <c r="C87" s="42"/>
      <c r="D87" s="47"/>
      <c r="E87" s="47"/>
      <c r="F87" s="48"/>
      <c r="G87" s="47"/>
      <c r="H87" s="40"/>
    </row>
    <row r="88" spans="1:8" ht="76.5">
      <c r="A88" s="53">
        <v>70</v>
      </c>
      <c r="B88" s="14" t="s">
        <v>60</v>
      </c>
      <c r="C88" s="3">
        <v>3</v>
      </c>
      <c r="D88" s="72"/>
      <c r="E88" s="36">
        <v>21</v>
      </c>
      <c r="F88" s="21">
        <f>SUM(D88*1.21)</f>
        <v>0</v>
      </c>
      <c r="G88" s="22">
        <f>SUM(C88*D88)</f>
        <v>0</v>
      </c>
      <c r="H88" s="23">
        <f t="shared" si="17"/>
        <v>0</v>
      </c>
    </row>
    <row r="89" spans="1:8" ht="25.5">
      <c r="A89" s="53">
        <v>71</v>
      </c>
      <c r="B89" s="20" t="s">
        <v>99</v>
      </c>
      <c r="C89" s="3">
        <v>2</v>
      </c>
      <c r="D89" s="72"/>
      <c r="E89" s="36">
        <v>21</v>
      </c>
      <c r="F89" s="21">
        <f>SUM(D89*1.21)</f>
        <v>0</v>
      </c>
      <c r="G89" s="22">
        <f>SUM(C89*D89)</f>
        <v>0</v>
      </c>
      <c r="H89" s="23">
        <f t="shared" si="17"/>
        <v>0</v>
      </c>
    </row>
    <row r="90" spans="1:8" ht="51">
      <c r="A90" s="53">
        <v>72</v>
      </c>
      <c r="B90" s="24" t="s">
        <v>98</v>
      </c>
      <c r="C90" s="3">
        <v>3</v>
      </c>
      <c r="D90" s="72"/>
      <c r="E90" s="36">
        <v>21</v>
      </c>
      <c r="F90" s="21">
        <f>SUM(D90*1.21)</f>
        <v>0</v>
      </c>
      <c r="G90" s="22">
        <f>SUM(C90*D90)</f>
        <v>0</v>
      </c>
      <c r="H90" s="23">
        <f t="shared" si="17"/>
        <v>0</v>
      </c>
    </row>
    <row r="91" spans="1:8" ht="15">
      <c r="A91" s="73"/>
      <c r="B91" s="41" t="s">
        <v>130</v>
      </c>
      <c r="C91" s="42"/>
      <c r="D91" s="47"/>
      <c r="E91" s="47"/>
      <c r="F91" s="48"/>
      <c r="G91" s="49"/>
      <c r="H91" s="40"/>
    </row>
    <row r="92" spans="1:8" ht="25.5">
      <c r="A92" s="53">
        <v>73</v>
      </c>
      <c r="B92" s="20" t="s">
        <v>100</v>
      </c>
      <c r="C92" s="3">
        <v>1</v>
      </c>
      <c r="D92" s="72"/>
      <c r="E92" s="36">
        <v>21</v>
      </c>
      <c r="F92" s="21">
        <f>SUM(D92*1.21)</f>
        <v>0</v>
      </c>
      <c r="G92" s="22">
        <f>SUM(C92*D92)</f>
        <v>0</v>
      </c>
      <c r="H92" s="23">
        <f t="shared" si="17"/>
        <v>0</v>
      </c>
    </row>
    <row r="93" spans="1:8" ht="38.25">
      <c r="A93" s="53">
        <v>74</v>
      </c>
      <c r="B93" s="20" t="s">
        <v>101</v>
      </c>
      <c r="C93" s="3">
        <v>1</v>
      </c>
      <c r="D93" s="72"/>
      <c r="E93" s="36">
        <v>21</v>
      </c>
      <c r="F93" s="21">
        <f aca="true" t="shared" si="20" ref="F93:F108">SUM(D93*1.21)</f>
        <v>0</v>
      </c>
      <c r="G93" s="22">
        <f aca="true" t="shared" si="21" ref="G93:G108">SUM(C93*D93)</f>
        <v>0</v>
      </c>
      <c r="H93" s="23">
        <f t="shared" si="17"/>
        <v>0</v>
      </c>
    </row>
    <row r="94" spans="1:8" ht="63.75">
      <c r="A94" s="53">
        <v>75</v>
      </c>
      <c r="B94" s="10" t="s">
        <v>102</v>
      </c>
      <c r="C94" s="3">
        <v>1</v>
      </c>
      <c r="D94" s="72"/>
      <c r="E94" s="36">
        <v>21</v>
      </c>
      <c r="F94" s="21">
        <f t="shared" si="20"/>
        <v>0</v>
      </c>
      <c r="G94" s="22">
        <f t="shared" si="21"/>
        <v>0</v>
      </c>
      <c r="H94" s="23">
        <f t="shared" si="17"/>
        <v>0</v>
      </c>
    </row>
    <row r="95" spans="1:8" ht="25.5">
      <c r="A95" s="53">
        <v>76</v>
      </c>
      <c r="B95" s="20" t="s">
        <v>103</v>
      </c>
      <c r="C95" s="3">
        <v>1</v>
      </c>
      <c r="D95" s="72"/>
      <c r="E95" s="36">
        <v>21</v>
      </c>
      <c r="F95" s="21">
        <f t="shared" si="20"/>
        <v>0</v>
      </c>
      <c r="G95" s="22">
        <f t="shared" si="21"/>
        <v>0</v>
      </c>
      <c r="H95" s="23">
        <f t="shared" si="17"/>
        <v>0</v>
      </c>
    </row>
    <row r="96" spans="1:8" ht="76.5">
      <c r="A96" s="53">
        <v>77</v>
      </c>
      <c r="B96" s="14" t="s">
        <v>66</v>
      </c>
      <c r="C96" s="3">
        <v>1</v>
      </c>
      <c r="D96" s="72"/>
      <c r="E96" s="36">
        <v>21</v>
      </c>
      <c r="F96" s="21">
        <f t="shared" si="20"/>
        <v>0</v>
      </c>
      <c r="G96" s="22">
        <f t="shared" si="21"/>
        <v>0</v>
      </c>
      <c r="H96" s="23">
        <f t="shared" si="17"/>
        <v>0</v>
      </c>
    </row>
    <row r="97" spans="1:8" ht="38.25">
      <c r="A97" s="53">
        <v>78</v>
      </c>
      <c r="B97" s="20" t="s">
        <v>104</v>
      </c>
      <c r="C97" s="3">
        <v>1</v>
      </c>
      <c r="D97" s="72"/>
      <c r="E97" s="36">
        <v>21</v>
      </c>
      <c r="F97" s="21">
        <f t="shared" si="20"/>
        <v>0</v>
      </c>
      <c r="G97" s="22">
        <f t="shared" si="21"/>
        <v>0</v>
      </c>
      <c r="H97" s="23">
        <f t="shared" si="17"/>
        <v>0</v>
      </c>
    </row>
    <row r="98" spans="1:8" ht="76.5">
      <c r="A98" s="53">
        <v>79</v>
      </c>
      <c r="B98" s="16" t="s">
        <v>51</v>
      </c>
      <c r="C98" s="3">
        <v>1</v>
      </c>
      <c r="D98" s="72"/>
      <c r="E98" s="36">
        <v>21</v>
      </c>
      <c r="F98" s="21">
        <f t="shared" si="20"/>
        <v>0</v>
      </c>
      <c r="G98" s="22">
        <f t="shared" si="21"/>
        <v>0</v>
      </c>
      <c r="H98" s="23">
        <f t="shared" si="17"/>
        <v>0</v>
      </c>
    </row>
    <row r="99" spans="1:8" ht="25.5">
      <c r="A99" s="53">
        <v>80</v>
      </c>
      <c r="B99" s="8" t="s">
        <v>143</v>
      </c>
      <c r="C99" s="3">
        <v>1</v>
      </c>
      <c r="D99" s="72"/>
      <c r="E99" s="36">
        <v>21</v>
      </c>
      <c r="F99" s="21">
        <f t="shared" si="20"/>
        <v>0</v>
      </c>
      <c r="G99" s="22">
        <f t="shared" si="21"/>
        <v>0</v>
      </c>
      <c r="H99" s="23">
        <f t="shared" si="17"/>
        <v>0</v>
      </c>
    </row>
    <row r="100" spans="1:8" ht="25.5">
      <c r="A100" s="53">
        <v>81</v>
      </c>
      <c r="B100" s="20" t="s">
        <v>105</v>
      </c>
      <c r="C100" s="3">
        <v>1</v>
      </c>
      <c r="D100" s="72"/>
      <c r="E100" s="36">
        <v>21</v>
      </c>
      <c r="F100" s="21">
        <f t="shared" si="20"/>
        <v>0</v>
      </c>
      <c r="G100" s="22">
        <f t="shared" si="21"/>
        <v>0</v>
      </c>
      <c r="H100" s="23">
        <f t="shared" si="17"/>
        <v>0</v>
      </c>
    </row>
    <row r="101" spans="1:8" ht="25.5">
      <c r="A101" s="53">
        <v>82</v>
      </c>
      <c r="B101" s="20" t="s">
        <v>106</v>
      </c>
      <c r="C101" s="3">
        <v>2</v>
      </c>
      <c r="D101" s="72"/>
      <c r="E101" s="36">
        <v>21</v>
      </c>
      <c r="F101" s="21">
        <f t="shared" si="20"/>
        <v>0</v>
      </c>
      <c r="G101" s="22">
        <f t="shared" si="21"/>
        <v>0</v>
      </c>
      <c r="H101" s="23">
        <f t="shared" si="17"/>
        <v>0</v>
      </c>
    </row>
    <row r="102" spans="1:8" ht="25.5">
      <c r="A102" s="53">
        <v>83</v>
      </c>
      <c r="B102" s="20" t="s">
        <v>107</v>
      </c>
      <c r="C102" s="3">
        <v>2</v>
      </c>
      <c r="D102" s="72"/>
      <c r="E102" s="36">
        <v>21</v>
      </c>
      <c r="F102" s="21">
        <f t="shared" si="20"/>
        <v>0</v>
      </c>
      <c r="G102" s="22">
        <f t="shared" si="21"/>
        <v>0</v>
      </c>
      <c r="H102" s="23">
        <f t="shared" si="17"/>
        <v>0</v>
      </c>
    </row>
    <row r="103" spans="1:8" ht="15">
      <c r="A103" s="53">
        <v>84</v>
      </c>
      <c r="B103" s="20" t="s">
        <v>108</v>
      </c>
      <c r="C103" s="3">
        <v>1</v>
      </c>
      <c r="D103" s="72"/>
      <c r="E103" s="36">
        <v>21</v>
      </c>
      <c r="F103" s="21">
        <f t="shared" si="20"/>
        <v>0</v>
      </c>
      <c r="G103" s="22">
        <f t="shared" si="21"/>
        <v>0</v>
      </c>
      <c r="H103" s="23">
        <f t="shared" si="17"/>
        <v>0</v>
      </c>
    </row>
    <row r="104" spans="1:8" ht="15">
      <c r="A104" s="53">
        <v>85</v>
      </c>
      <c r="B104" s="20" t="s">
        <v>109</v>
      </c>
      <c r="C104" s="3">
        <v>1</v>
      </c>
      <c r="D104" s="72"/>
      <c r="E104" s="36">
        <v>21</v>
      </c>
      <c r="F104" s="21">
        <f t="shared" si="20"/>
        <v>0</v>
      </c>
      <c r="G104" s="22">
        <f t="shared" si="21"/>
        <v>0</v>
      </c>
      <c r="H104" s="23">
        <f t="shared" si="17"/>
        <v>0</v>
      </c>
    </row>
    <row r="105" spans="1:8" ht="15">
      <c r="A105" s="53">
        <v>86</v>
      </c>
      <c r="B105" s="20" t="s">
        <v>110</v>
      </c>
      <c r="C105" s="3">
        <v>2</v>
      </c>
      <c r="D105" s="72"/>
      <c r="E105" s="36">
        <v>21</v>
      </c>
      <c r="F105" s="21">
        <f t="shared" si="20"/>
        <v>0</v>
      </c>
      <c r="G105" s="22">
        <f t="shared" si="21"/>
        <v>0</v>
      </c>
      <c r="H105" s="23">
        <f t="shared" si="17"/>
        <v>0</v>
      </c>
    </row>
    <row r="106" spans="1:8" ht="15">
      <c r="A106" s="53">
        <v>87</v>
      </c>
      <c r="B106" s="20" t="s">
        <v>111</v>
      </c>
      <c r="C106" s="3">
        <v>2</v>
      </c>
      <c r="D106" s="72"/>
      <c r="E106" s="36">
        <v>21</v>
      </c>
      <c r="F106" s="21">
        <f t="shared" si="20"/>
        <v>0</v>
      </c>
      <c r="G106" s="22">
        <f t="shared" si="21"/>
        <v>0</v>
      </c>
      <c r="H106" s="23">
        <f t="shared" si="17"/>
        <v>0</v>
      </c>
    </row>
    <row r="107" spans="1:8" ht="25.5">
      <c r="A107" s="53">
        <v>88</v>
      </c>
      <c r="B107" s="20" t="s">
        <v>86</v>
      </c>
      <c r="C107" s="3">
        <v>2</v>
      </c>
      <c r="D107" s="72"/>
      <c r="E107" s="36">
        <v>21</v>
      </c>
      <c r="F107" s="21">
        <f t="shared" si="20"/>
        <v>0</v>
      </c>
      <c r="G107" s="22">
        <f t="shared" si="21"/>
        <v>0</v>
      </c>
      <c r="H107" s="23">
        <f t="shared" si="17"/>
        <v>0</v>
      </c>
    </row>
    <row r="108" spans="1:8" ht="25.5">
      <c r="A108" s="53">
        <v>89</v>
      </c>
      <c r="B108" s="20" t="s">
        <v>87</v>
      </c>
      <c r="C108" s="3">
        <v>2</v>
      </c>
      <c r="D108" s="72"/>
      <c r="E108" s="36">
        <v>21</v>
      </c>
      <c r="F108" s="21">
        <f t="shared" si="20"/>
        <v>0</v>
      </c>
      <c r="G108" s="22">
        <f t="shared" si="21"/>
        <v>0</v>
      </c>
      <c r="H108" s="23">
        <f t="shared" si="17"/>
        <v>0</v>
      </c>
    </row>
    <row r="109" spans="1:8" ht="15">
      <c r="A109" s="73"/>
      <c r="B109" s="41" t="s">
        <v>131</v>
      </c>
      <c r="C109" s="42"/>
      <c r="D109" s="47"/>
      <c r="E109" s="47"/>
      <c r="F109" s="48"/>
      <c r="G109" s="49"/>
      <c r="H109" s="40"/>
    </row>
    <row r="110" spans="1:8" ht="63.75">
      <c r="A110" s="53">
        <v>90</v>
      </c>
      <c r="B110" s="10" t="s">
        <v>50</v>
      </c>
      <c r="C110" s="3">
        <v>2</v>
      </c>
      <c r="D110" s="72"/>
      <c r="E110" s="36">
        <v>21</v>
      </c>
      <c r="F110" s="21">
        <f>SUM(D110*1.21)</f>
        <v>0</v>
      </c>
      <c r="G110" s="22">
        <f>SUM(C110*D110)</f>
        <v>0</v>
      </c>
      <c r="H110" s="23">
        <f t="shared" si="17"/>
        <v>0</v>
      </c>
    </row>
    <row r="111" spans="1:8" ht="76.5">
      <c r="A111" s="53">
        <v>91</v>
      </c>
      <c r="B111" s="14" t="s">
        <v>61</v>
      </c>
      <c r="C111" s="3">
        <v>2</v>
      </c>
      <c r="D111" s="72"/>
      <c r="E111" s="36">
        <v>21</v>
      </c>
      <c r="F111" s="21">
        <f>SUM(D111*1.21)</f>
        <v>0</v>
      </c>
      <c r="G111" s="22">
        <f>SUM(C111*D111)</f>
        <v>0</v>
      </c>
      <c r="H111" s="23">
        <f t="shared" si="17"/>
        <v>0</v>
      </c>
    </row>
    <row r="112" spans="1:8" ht="76.5">
      <c r="A112" s="53">
        <v>92</v>
      </c>
      <c r="B112" s="14" t="s">
        <v>60</v>
      </c>
      <c r="C112" s="3">
        <v>2</v>
      </c>
      <c r="D112" s="72"/>
      <c r="E112" s="36">
        <v>21</v>
      </c>
      <c r="F112" s="21">
        <f>SUM(D112*1.21)</f>
        <v>0</v>
      </c>
      <c r="G112" s="22">
        <f>SUM(C112*D112)</f>
        <v>0</v>
      </c>
      <c r="H112" s="23">
        <f t="shared" si="17"/>
        <v>0</v>
      </c>
    </row>
    <row r="113" spans="1:8" ht="63.75">
      <c r="A113" s="53">
        <v>93</v>
      </c>
      <c r="B113" s="14" t="s">
        <v>112</v>
      </c>
      <c r="C113" s="3">
        <v>1</v>
      </c>
      <c r="D113" s="72"/>
      <c r="E113" s="36">
        <v>21</v>
      </c>
      <c r="F113" s="21">
        <f>SUM(D113*1.21)</f>
        <v>0</v>
      </c>
      <c r="G113" s="22">
        <f>SUM(C113*D113)</f>
        <v>0</v>
      </c>
      <c r="H113" s="23">
        <f t="shared" si="17"/>
        <v>0</v>
      </c>
    </row>
    <row r="114" spans="1:8" ht="15">
      <c r="A114" s="73"/>
      <c r="B114" s="41" t="s">
        <v>132</v>
      </c>
      <c r="C114" s="42"/>
      <c r="D114" s="47"/>
      <c r="E114" s="47"/>
      <c r="F114" s="48"/>
      <c r="G114" s="47"/>
      <c r="H114" s="40"/>
    </row>
    <row r="115" spans="1:8" ht="63.75">
      <c r="A115" s="53">
        <v>94</v>
      </c>
      <c r="B115" s="10" t="s">
        <v>50</v>
      </c>
      <c r="C115" s="3">
        <v>2</v>
      </c>
      <c r="D115" s="72"/>
      <c r="E115" s="36">
        <v>21</v>
      </c>
      <c r="F115" s="21">
        <f>SUM(D115*1.21)</f>
        <v>0</v>
      </c>
      <c r="G115" s="22">
        <f>SUM(C115*D115)</f>
        <v>0</v>
      </c>
      <c r="H115" s="23">
        <f t="shared" si="17"/>
        <v>0</v>
      </c>
    </row>
    <row r="116" spans="1:8" ht="76.5">
      <c r="A116" s="53">
        <v>95</v>
      </c>
      <c r="B116" s="14" t="s">
        <v>61</v>
      </c>
      <c r="C116" s="3">
        <v>2</v>
      </c>
      <c r="D116" s="72"/>
      <c r="E116" s="36">
        <v>21</v>
      </c>
      <c r="F116" s="21">
        <f>SUM(D116*1.21)</f>
        <v>0</v>
      </c>
      <c r="G116" s="22">
        <f>SUM(C116*D116)</f>
        <v>0</v>
      </c>
      <c r="H116" s="23">
        <f t="shared" si="17"/>
        <v>0</v>
      </c>
    </row>
    <row r="117" spans="1:8" ht="76.5">
      <c r="A117" s="53">
        <v>96</v>
      </c>
      <c r="B117" s="14" t="s">
        <v>60</v>
      </c>
      <c r="C117" s="3">
        <v>1</v>
      </c>
      <c r="D117" s="72"/>
      <c r="E117" s="36">
        <v>21</v>
      </c>
      <c r="F117" s="21">
        <f>SUM(D117*1.21)</f>
        <v>0</v>
      </c>
      <c r="G117" s="22">
        <f>SUM(C117*D117)</f>
        <v>0</v>
      </c>
      <c r="H117" s="23">
        <f t="shared" si="17"/>
        <v>0</v>
      </c>
    </row>
    <row r="118" spans="1:8" ht="15">
      <c r="A118" s="73"/>
      <c r="B118" s="41" t="s">
        <v>113</v>
      </c>
      <c r="C118" s="42"/>
      <c r="D118" s="47"/>
      <c r="E118" s="47"/>
      <c r="F118" s="48"/>
      <c r="G118" s="47"/>
      <c r="H118" s="40"/>
    </row>
    <row r="119" spans="1:8" ht="63.75">
      <c r="A119" s="53">
        <v>97</v>
      </c>
      <c r="B119" s="10" t="s">
        <v>91</v>
      </c>
      <c r="C119" s="3">
        <v>1</v>
      </c>
      <c r="D119" s="72"/>
      <c r="E119" s="36">
        <v>21</v>
      </c>
      <c r="F119" s="21">
        <f>SUM(D119*1.21)</f>
        <v>0</v>
      </c>
      <c r="G119" s="22">
        <f>SUM(C119*D119)</f>
        <v>0</v>
      </c>
      <c r="H119" s="23">
        <f t="shared" si="17"/>
        <v>0</v>
      </c>
    </row>
    <row r="120" spans="1:8" ht="63.75">
      <c r="A120" s="53">
        <v>98</v>
      </c>
      <c r="B120" s="14" t="s">
        <v>114</v>
      </c>
      <c r="C120" s="3">
        <v>6</v>
      </c>
      <c r="D120" s="72"/>
      <c r="E120" s="36">
        <v>21</v>
      </c>
      <c r="F120" s="21">
        <f>SUM(D120*1.21)</f>
        <v>0</v>
      </c>
      <c r="G120" s="22">
        <f>SUM(C120*D120)</f>
        <v>0</v>
      </c>
      <c r="H120" s="23">
        <f t="shared" si="17"/>
        <v>0</v>
      </c>
    </row>
    <row r="121" spans="1:8" ht="63.75">
      <c r="A121" s="53">
        <v>99</v>
      </c>
      <c r="B121" s="20" t="s">
        <v>115</v>
      </c>
      <c r="C121" s="3">
        <v>7</v>
      </c>
      <c r="D121" s="72"/>
      <c r="E121" s="36">
        <v>21</v>
      </c>
      <c r="F121" s="21">
        <f>SUM(D121*1.21)</f>
        <v>0</v>
      </c>
      <c r="G121" s="22">
        <f>SUM(C121*D121)</f>
        <v>0</v>
      </c>
      <c r="H121" s="23">
        <f t="shared" si="17"/>
        <v>0</v>
      </c>
    </row>
    <row r="122" spans="1:8" ht="15">
      <c r="A122" s="73"/>
      <c r="B122" s="41" t="s">
        <v>135</v>
      </c>
      <c r="C122" s="42"/>
      <c r="D122" s="47"/>
      <c r="E122" s="47"/>
      <c r="F122" s="48"/>
      <c r="G122" s="47"/>
      <c r="H122" s="40"/>
    </row>
    <row r="123" spans="1:8" ht="89.25">
      <c r="A123" s="53">
        <v>100</v>
      </c>
      <c r="B123" s="17" t="s">
        <v>57</v>
      </c>
      <c r="C123" s="3">
        <v>6</v>
      </c>
      <c r="D123" s="72"/>
      <c r="E123" s="36">
        <v>21</v>
      </c>
      <c r="F123" s="21">
        <f aca="true" t="shared" si="22" ref="F123:F132">SUM(D123*1.21)</f>
        <v>0</v>
      </c>
      <c r="G123" s="22">
        <f aca="true" t="shared" si="23" ref="G123:G132">SUM(C123*D123)</f>
        <v>0</v>
      </c>
      <c r="H123" s="23">
        <f t="shared" si="17"/>
        <v>0</v>
      </c>
    </row>
    <row r="124" spans="1:8" ht="15">
      <c r="A124" s="53">
        <v>101</v>
      </c>
      <c r="B124" s="28" t="s">
        <v>31</v>
      </c>
      <c r="C124" s="3">
        <v>1</v>
      </c>
      <c r="D124" s="72"/>
      <c r="E124" s="36">
        <v>21</v>
      </c>
      <c r="F124" s="21">
        <f aca="true" t="shared" si="24" ref="F124">SUM(D124*1.21)</f>
        <v>0</v>
      </c>
      <c r="G124" s="22">
        <f aca="true" t="shared" si="25" ref="G124">SUM(C124*D124)</f>
        <v>0</v>
      </c>
      <c r="H124" s="23">
        <f t="shared" si="17"/>
        <v>0</v>
      </c>
    </row>
    <row r="125" spans="1:8" ht="76.5">
      <c r="A125" s="53">
        <v>102</v>
      </c>
      <c r="B125" s="18" t="s">
        <v>58</v>
      </c>
      <c r="C125" s="3">
        <v>18</v>
      </c>
      <c r="D125" s="72"/>
      <c r="E125" s="36">
        <v>21</v>
      </c>
      <c r="F125" s="21">
        <f t="shared" si="22"/>
        <v>0</v>
      </c>
      <c r="G125" s="22">
        <f t="shared" si="23"/>
        <v>0</v>
      </c>
      <c r="H125" s="23">
        <f t="shared" si="17"/>
        <v>0</v>
      </c>
    </row>
    <row r="126" spans="1:8" ht="51">
      <c r="A126" s="53">
        <v>103</v>
      </c>
      <c r="B126" s="24" t="s">
        <v>98</v>
      </c>
      <c r="C126" s="3">
        <v>1</v>
      </c>
      <c r="D126" s="72"/>
      <c r="E126" s="36">
        <v>21</v>
      </c>
      <c r="F126" s="21">
        <f t="shared" si="22"/>
        <v>0</v>
      </c>
      <c r="G126" s="22">
        <f t="shared" si="23"/>
        <v>0</v>
      </c>
      <c r="H126" s="23">
        <f t="shared" si="17"/>
        <v>0</v>
      </c>
    </row>
    <row r="127" spans="1:8" ht="51">
      <c r="A127" s="53">
        <v>104</v>
      </c>
      <c r="B127" s="20" t="s">
        <v>63</v>
      </c>
      <c r="C127" s="3">
        <v>1</v>
      </c>
      <c r="D127" s="72"/>
      <c r="E127" s="36">
        <v>21</v>
      </c>
      <c r="F127" s="21">
        <f t="shared" si="22"/>
        <v>0</v>
      </c>
      <c r="G127" s="22">
        <f t="shared" si="23"/>
        <v>0</v>
      </c>
      <c r="H127" s="23">
        <f t="shared" si="17"/>
        <v>0</v>
      </c>
    </row>
    <row r="128" spans="1:8" ht="51">
      <c r="A128" s="53">
        <v>105</v>
      </c>
      <c r="B128" s="25" t="s">
        <v>116</v>
      </c>
      <c r="C128" s="3">
        <v>1</v>
      </c>
      <c r="D128" s="72"/>
      <c r="E128" s="36">
        <v>21</v>
      </c>
      <c r="F128" s="21">
        <f t="shared" si="22"/>
        <v>0</v>
      </c>
      <c r="G128" s="22">
        <f t="shared" si="23"/>
        <v>0</v>
      </c>
      <c r="H128" s="23">
        <f t="shared" si="17"/>
        <v>0</v>
      </c>
    </row>
    <row r="129" spans="1:8" ht="38.25">
      <c r="A129" s="53">
        <v>106</v>
      </c>
      <c r="B129" s="10" t="s">
        <v>117</v>
      </c>
      <c r="C129" s="3">
        <v>1</v>
      </c>
      <c r="D129" s="72"/>
      <c r="E129" s="36">
        <v>21</v>
      </c>
      <c r="F129" s="21">
        <f t="shared" si="22"/>
        <v>0</v>
      </c>
      <c r="G129" s="22">
        <f t="shared" si="23"/>
        <v>0</v>
      </c>
      <c r="H129" s="23">
        <f t="shared" si="17"/>
        <v>0</v>
      </c>
    </row>
    <row r="130" spans="1:8" ht="191.25">
      <c r="A130" s="53">
        <v>107</v>
      </c>
      <c r="B130" s="12" t="s">
        <v>49</v>
      </c>
      <c r="C130" s="3">
        <v>1</v>
      </c>
      <c r="D130" s="72"/>
      <c r="E130" s="36">
        <v>21</v>
      </c>
      <c r="F130" s="21">
        <f t="shared" si="22"/>
        <v>0</v>
      </c>
      <c r="G130" s="22">
        <f t="shared" si="23"/>
        <v>0</v>
      </c>
      <c r="H130" s="23">
        <f t="shared" si="17"/>
        <v>0</v>
      </c>
    </row>
    <row r="131" spans="1:8" ht="51">
      <c r="A131" s="53">
        <v>108</v>
      </c>
      <c r="B131" s="20" t="s">
        <v>118</v>
      </c>
      <c r="C131" s="3">
        <v>4</v>
      </c>
      <c r="D131" s="72"/>
      <c r="E131" s="36">
        <v>21</v>
      </c>
      <c r="F131" s="21">
        <f t="shared" si="22"/>
        <v>0</v>
      </c>
      <c r="G131" s="22">
        <f t="shared" si="23"/>
        <v>0</v>
      </c>
      <c r="H131" s="23">
        <f t="shared" si="17"/>
        <v>0</v>
      </c>
    </row>
    <row r="132" spans="1:8" ht="51">
      <c r="A132" s="53">
        <v>109</v>
      </c>
      <c r="B132" s="20" t="s">
        <v>119</v>
      </c>
      <c r="C132" s="3">
        <v>3</v>
      </c>
      <c r="D132" s="72"/>
      <c r="E132" s="36">
        <v>21</v>
      </c>
      <c r="F132" s="21">
        <f t="shared" si="22"/>
        <v>0</v>
      </c>
      <c r="G132" s="22">
        <f t="shared" si="23"/>
        <v>0</v>
      </c>
      <c r="H132" s="23">
        <f t="shared" si="17"/>
        <v>0</v>
      </c>
    </row>
    <row r="133" spans="1:8" ht="25.5">
      <c r="A133" s="53">
        <v>110</v>
      </c>
      <c r="B133" s="14" t="s">
        <v>137</v>
      </c>
      <c r="C133" s="3">
        <v>1</v>
      </c>
      <c r="D133" s="72"/>
      <c r="E133" s="36">
        <v>21</v>
      </c>
      <c r="F133" s="21">
        <f aca="true" t="shared" si="26" ref="F133">SUM(D133*1.21)</f>
        <v>0</v>
      </c>
      <c r="G133" s="22">
        <f aca="true" t="shared" si="27" ref="G133">SUM(C133*D133)</f>
        <v>0</v>
      </c>
      <c r="H133" s="23">
        <f t="shared" si="17"/>
        <v>0</v>
      </c>
    </row>
    <row r="134" spans="1:8" ht="15">
      <c r="A134" s="73"/>
      <c r="B134" s="41" t="s">
        <v>136</v>
      </c>
      <c r="C134" s="42"/>
      <c r="D134" s="47"/>
      <c r="E134" s="47"/>
      <c r="F134" s="48"/>
      <c r="G134" s="47"/>
      <c r="H134" s="40"/>
    </row>
    <row r="135" spans="1:8" ht="102">
      <c r="A135" s="53">
        <v>111</v>
      </c>
      <c r="B135" s="17" t="s">
        <v>133</v>
      </c>
      <c r="C135" s="3">
        <v>4</v>
      </c>
      <c r="D135" s="72"/>
      <c r="E135" s="36">
        <v>21</v>
      </c>
      <c r="F135" s="21">
        <f aca="true" t="shared" si="28" ref="F135:F146">SUM(D135*1.21)</f>
        <v>0</v>
      </c>
      <c r="G135" s="22">
        <f aca="true" t="shared" si="29" ref="G135:G146">SUM(C135*D135)</f>
        <v>0</v>
      </c>
      <c r="H135" s="23">
        <f aca="true" t="shared" si="30" ref="H135:H165">C135*F135</f>
        <v>0</v>
      </c>
    </row>
    <row r="136" spans="1:8" ht="15">
      <c r="A136" s="53">
        <v>112</v>
      </c>
      <c r="B136" s="30" t="s">
        <v>39</v>
      </c>
      <c r="C136" s="3">
        <v>1</v>
      </c>
      <c r="D136" s="72"/>
      <c r="E136" s="36">
        <v>21</v>
      </c>
      <c r="F136" s="21">
        <f aca="true" t="shared" si="31" ref="F136:F137">SUM(D136*1.21)</f>
        <v>0</v>
      </c>
      <c r="G136" s="22">
        <f aca="true" t="shared" si="32" ref="G136:G137">SUM(C136*D136)</f>
        <v>0</v>
      </c>
      <c r="H136" s="23">
        <f t="shared" si="30"/>
        <v>0</v>
      </c>
    </row>
    <row r="137" spans="1:8" ht="25.5">
      <c r="A137" s="97">
        <v>113</v>
      </c>
      <c r="B137" s="30" t="s">
        <v>179</v>
      </c>
      <c r="C137" s="3">
        <v>1</v>
      </c>
      <c r="D137" s="72"/>
      <c r="E137" s="36">
        <v>21</v>
      </c>
      <c r="F137" s="21">
        <f t="shared" si="31"/>
        <v>0</v>
      </c>
      <c r="G137" s="22">
        <f t="shared" si="32"/>
        <v>0</v>
      </c>
      <c r="H137" s="23">
        <f t="shared" si="30"/>
        <v>0</v>
      </c>
    </row>
    <row r="138" spans="1:8" ht="89.25">
      <c r="A138" s="53">
        <v>114</v>
      </c>
      <c r="B138" s="17" t="s">
        <v>134</v>
      </c>
      <c r="C138" s="3">
        <v>6</v>
      </c>
      <c r="D138" s="72"/>
      <c r="E138" s="36">
        <v>21</v>
      </c>
      <c r="F138" s="21">
        <f t="shared" si="28"/>
        <v>0</v>
      </c>
      <c r="G138" s="22">
        <f t="shared" si="29"/>
        <v>0</v>
      </c>
      <c r="H138" s="23">
        <f t="shared" si="30"/>
        <v>0</v>
      </c>
    </row>
    <row r="139" spans="1:8" ht="76.5">
      <c r="A139" s="53">
        <v>115</v>
      </c>
      <c r="B139" s="18" t="s">
        <v>58</v>
      </c>
      <c r="C139" s="3">
        <v>24</v>
      </c>
      <c r="D139" s="72"/>
      <c r="E139" s="36">
        <v>21</v>
      </c>
      <c r="F139" s="21">
        <f t="shared" si="28"/>
        <v>0</v>
      </c>
      <c r="G139" s="22">
        <f t="shared" si="29"/>
        <v>0</v>
      </c>
      <c r="H139" s="23">
        <f t="shared" si="30"/>
        <v>0</v>
      </c>
    </row>
    <row r="140" spans="1:8" ht="51">
      <c r="A140" s="53">
        <v>116</v>
      </c>
      <c r="B140" s="24" t="s">
        <v>98</v>
      </c>
      <c r="C140" s="3">
        <v>1</v>
      </c>
      <c r="D140" s="72"/>
      <c r="E140" s="36">
        <v>21</v>
      </c>
      <c r="F140" s="21">
        <f t="shared" si="28"/>
        <v>0</v>
      </c>
      <c r="G140" s="22">
        <f t="shared" si="29"/>
        <v>0</v>
      </c>
      <c r="H140" s="23">
        <f t="shared" si="30"/>
        <v>0</v>
      </c>
    </row>
    <row r="141" spans="1:8" ht="51">
      <c r="A141" s="53">
        <v>117</v>
      </c>
      <c r="B141" s="20" t="s">
        <v>63</v>
      </c>
      <c r="C141" s="3">
        <v>1</v>
      </c>
      <c r="D141" s="72"/>
      <c r="E141" s="36">
        <v>21</v>
      </c>
      <c r="F141" s="21">
        <f t="shared" si="28"/>
        <v>0</v>
      </c>
      <c r="G141" s="22">
        <f t="shared" si="29"/>
        <v>0</v>
      </c>
      <c r="H141" s="23">
        <f t="shared" si="30"/>
        <v>0</v>
      </c>
    </row>
    <row r="142" spans="1:8" ht="51">
      <c r="A142" s="53">
        <v>118</v>
      </c>
      <c r="B142" s="25" t="s">
        <v>116</v>
      </c>
      <c r="C142" s="3">
        <v>1</v>
      </c>
      <c r="D142" s="72"/>
      <c r="E142" s="36">
        <v>21</v>
      </c>
      <c r="F142" s="21">
        <f t="shared" si="28"/>
        <v>0</v>
      </c>
      <c r="G142" s="22">
        <f t="shared" si="29"/>
        <v>0</v>
      </c>
      <c r="H142" s="23">
        <f t="shared" si="30"/>
        <v>0</v>
      </c>
    </row>
    <row r="143" spans="1:8" ht="38.25">
      <c r="A143" s="53">
        <v>119</v>
      </c>
      <c r="B143" s="10" t="s">
        <v>117</v>
      </c>
      <c r="C143" s="3">
        <v>1</v>
      </c>
      <c r="D143" s="72"/>
      <c r="E143" s="36">
        <v>21</v>
      </c>
      <c r="F143" s="21">
        <f t="shared" si="28"/>
        <v>0</v>
      </c>
      <c r="G143" s="22">
        <f t="shared" si="29"/>
        <v>0</v>
      </c>
      <c r="H143" s="23">
        <f t="shared" si="30"/>
        <v>0</v>
      </c>
    </row>
    <row r="144" spans="1:8" ht="191.25">
      <c r="A144" s="53">
        <v>120</v>
      </c>
      <c r="B144" s="12" t="s">
        <v>49</v>
      </c>
      <c r="C144" s="3">
        <v>1</v>
      </c>
      <c r="D144" s="72"/>
      <c r="E144" s="36">
        <v>21</v>
      </c>
      <c r="F144" s="21">
        <f t="shared" si="28"/>
        <v>0</v>
      </c>
      <c r="G144" s="22">
        <f t="shared" si="29"/>
        <v>0</v>
      </c>
      <c r="H144" s="23">
        <f t="shared" si="30"/>
        <v>0</v>
      </c>
    </row>
    <row r="145" spans="1:8" ht="38.25">
      <c r="A145" s="97">
        <v>121</v>
      </c>
      <c r="B145" s="8" t="s">
        <v>180</v>
      </c>
      <c r="C145" s="3">
        <v>1</v>
      </c>
      <c r="D145" s="72"/>
      <c r="E145" s="36">
        <v>21</v>
      </c>
      <c r="F145" s="21">
        <f aca="true" t="shared" si="33" ref="F145">SUM(D145*1.21)</f>
        <v>0</v>
      </c>
      <c r="G145" s="22">
        <f aca="true" t="shared" si="34" ref="G145">SUM(C145*D145)</f>
        <v>0</v>
      </c>
      <c r="H145" s="23">
        <f t="shared" si="30"/>
        <v>0</v>
      </c>
    </row>
    <row r="146" spans="1:8" ht="76.5">
      <c r="A146" s="53">
        <v>122</v>
      </c>
      <c r="B146" s="14" t="s">
        <v>66</v>
      </c>
      <c r="C146" s="3">
        <v>5</v>
      </c>
      <c r="D146" s="72"/>
      <c r="E146" s="36">
        <v>21</v>
      </c>
      <c r="F146" s="21">
        <f t="shared" si="28"/>
        <v>0</v>
      </c>
      <c r="G146" s="22">
        <f t="shared" si="29"/>
        <v>0</v>
      </c>
      <c r="H146" s="23">
        <f t="shared" si="30"/>
        <v>0</v>
      </c>
    </row>
    <row r="147" spans="1:8" ht="38.25">
      <c r="A147" s="97">
        <v>123</v>
      </c>
      <c r="B147" s="14" t="s">
        <v>181</v>
      </c>
      <c r="C147" s="3">
        <v>8</v>
      </c>
      <c r="D147" s="72"/>
      <c r="E147" s="36">
        <v>21</v>
      </c>
      <c r="F147" s="21">
        <f aca="true" t="shared" si="35" ref="F147:F148">SUM(D147*1.21)</f>
        <v>0</v>
      </c>
      <c r="G147" s="22">
        <f aca="true" t="shared" si="36" ref="G147:G148">SUM(C147*D147)</f>
        <v>0</v>
      </c>
      <c r="H147" s="23">
        <f t="shared" si="30"/>
        <v>0</v>
      </c>
    </row>
    <row r="148" spans="1:8" ht="25.5">
      <c r="A148" s="53">
        <v>124</v>
      </c>
      <c r="B148" s="20" t="s">
        <v>120</v>
      </c>
      <c r="C148" s="3">
        <v>1</v>
      </c>
      <c r="D148" s="72"/>
      <c r="E148" s="36">
        <v>21</v>
      </c>
      <c r="F148" s="21">
        <f t="shared" si="35"/>
        <v>0</v>
      </c>
      <c r="G148" s="22">
        <f t="shared" si="36"/>
        <v>0</v>
      </c>
      <c r="H148" s="23">
        <f t="shared" si="30"/>
        <v>0</v>
      </c>
    </row>
    <row r="149" spans="1:8" ht="15">
      <c r="A149" s="73"/>
      <c r="B149" s="41" t="s">
        <v>138</v>
      </c>
      <c r="C149" s="42"/>
      <c r="D149" s="47"/>
      <c r="E149" s="47"/>
      <c r="F149" s="48"/>
      <c r="G149" s="47"/>
      <c r="H149" s="40"/>
    </row>
    <row r="150" spans="1:8" ht="63.75">
      <c r="A150" s="97">
        <v>125</v>
      </c>
      <c r="B150" s="20" t="s">
        <v>182</v>
      </c>
      <c r="C150" s="3">
        <v>1</v>
      </c>
      <c r="D150" s="72"/>
      <c r="E150" s="36">
        <v>21</v>
      </c>
      <c r="F150" s="21">
        <f aca="true" t="shared" si="37" ref="F150:F152">SUM(D150*1.21)</f>
        <v>0</v>
      </c>
      <c r="G150" s="22">
        <f aca="true" t="shared" si="38" ref="G150:G152">SUM(C150*D150)</f>
        <v>0</v>
      </c>
      <c r="H150" s="23">
        <f t="shared" si="30"/>
        <v>0</v>
      </c>
    </row>
    <row r="151" spans="1:8" ht="25.5">
      <c r="A151" s="53">
        <v>126</v>
      </c>
      <c r="B151" s="8" t="s">
        <v>143</v>
      </c>
      <c r="C151" s="3">
        <v>1</v>
      </c>
      <c r="D151" s="72"/>
      <c r="E151" s="36">
        <v>21</v>
      </c>
      <c r="F151" s="21">
        <f t="shared" si="37"/>
        <v>0</v>
      </c>
      <c r="G151" s="22">
        <f t="shared" si="38"/>
        <v>0</v>
      </c>
      <c r="H151" s="23">
        <f t="shared" si="30"/>
        <v>0</v>
      </c>
    </row>
    <row r="152" spans="1:8" ht="114.75">
      <c r="A152" s="97">
        <v>127</v>
      </c>
      <c r="B152" s="99" t="s">
        <v>183</v>
      </c>
      <c r="C152" s="3">
        <v>1</v>
      </c>
      <c r="D152" s="72"/>
      <c r="E152" s="36">
        <v>21</v>
      </c>
      <c r="F152" s="21">
        <f t="shared" si="37"/>
        <v>0</v>
      </c>
      <c r="G152" s="22">
        <f t="shared" si="38"/>
        <v>0</v>
      </c>
      <c r="H152" s="23">
        <f t="shared" si="30"/>
        <v>0</v>
      </c>
    </row>
    <row r="153" spans="1:8" ht="15">
      <c r="A153" s="73"/>
      <c r="B153" s="50" t="s">
        <v>140</v>
      </c>
      <c r="C153" s="42"/>
      <c r="D153" s="47"/>
      <c r="E153" s="47"/>
      <c r="F153" s="48"/>
      <c r="G153" s="47"/>
      <c r="H153" s="40"/>
    </row>
    <row r="154" spans="1:8" ht="38.25">
      <c r="A154" s="97">
        <v>128</v>
      </c>
      <c r="B154" s="8" t="s">
        <v>184</v>
      </c>
      <c r="C154" s="3">
        <v>1</v>
      </c>
      <c r="D154" s="72"/>
      <c r="E154" s="36">
        <v>21</v>
      </c>
      <c r="F154" s="21">
        <f aca="true" t="shared" si="39" ref="F154:F155">SUM(D154*1.21)</f>
        <v>0</v>
      </c>
      <c r="G154" s="22">
        <f aca="true" t="shared" si="40" ref="G154:G155">SUM(C154*D154)</f>
        <v>0</v>
      </c>
      <c r="H154" s="23">
        <f t="shared" si="30"/>
        <v>0</v>
      </c>
    </row>
    <row r="155" spans="1:8" ht="63.75">
      <c r="A155" s="97">
        <v>129</v>
      </c>
      <c r="B155" s="8" t="s">
        <v>185</v>
      </c>
      <c r="C155" s="3">
        <v>1</v>
      </c>
      <c r="D155" s="72"/>
      <c r="E155" s="36">
        <v>21</v>
      </c>
      <c r="F155" s="21">
        <f t="shared" si="39"/>
        <v>0</v>
      </c>
      <c r="G155" s="22">
        <f t="shared" si="40"/>
        <v>0</v>
      </c>
      <c r="H155" s="23">
        <f t="shared" si="30"/>
        <v>0</v>
      </c>
    </row>
    <row r="156" spans="1:8" ht="15">
      <c r="A156" s="97">
        <v>130</v>
      </c>
      <c r="B156" s="8" t="s">
        <v>139</v>
      </c>
      <c r="C156" s="100">
        <v>0</v>
      </c>
      <c r="D156" s="120" t="s">
        <v>186</v>
      </c>
      <c r="E156" s="121"/>
      <c r="F156" s="121"/>
      <c r="G156" s="121"/>
      <c r="H156" s="122"/>
    </row>
    <row r="157" spans="1:8" ht="15">
      <c r="A157" s="53"/>
      <c r="B157" s="8"/>
      <c r="C157" s="3"/>
      <c r="D157" s="22"/>
      <c r="E157" s="36"/>
      <c r="F157" s="21"/>
      <c r="G157" s="22"/>
      <c r="H157" s="23"/>
    </row>
    <row r="158" spans="1:8" ht="25.5">
      <c r="A158" s="53">
        <v>131</v>
      </c>
      <c r="B158" s="10" t="s">
        <v>145</v>
      </c>
      <c r="C158" s="3">
        <v>1</v>
      </c>
      <c r="D158" s="72"/>
      <c r="E158" s="36">
        <v>21</v>
      </c>
      <c r="F158" s="21">
        <f>SUM(D158*1.21)</f>
        <v>0</v>
      </c>
      <c r="G158" s="22">
        <f>SUM(C158*D158)</f>
        <v>0</v>
      </c>
      <c r="H158" s="23">
        <f t="shared" si="30"/>
        <v>0</v>
      </c>
    </row>
    <row r="159" spans="1:8" ht="15">
      <c r="A159" s="53"/>
      <c r="B159" s="29"/>
      <c r="C159" s="3"/>
      <c r="D159" s="22"/>
      <c r="E159" s="36"/>
      <c r="F159" s="21"/>
      <c r="G159" s="22"/>
      <c r="H159" s="23"/>
    </row>
    <row r="160" spans="1:8" ht="15">
      <c r="A160" s="53"/>
      <c r="B160" s="8"/>
      <c r="C160" s="3"/>
      <c r="D160" s="22"/>
      <c r="E160" s="36"/>
      <c r="F160" s="21"/>
      <c r="G160" s="22"/>
      <c r="H160" s="23"/>
    </row>
    <row r="161" spans="1:8" ht="25.5">
      <c r="A161" s="53">
        <v>132</v>
      </c>
      <c r="B161" s="26" t="s">
        <v>174</v>
      </c>
      <c r="C161" s="3">
        <v>1</v>
      </c>
      <c r="D161" s="39">
        <f>'Vybavení sociálních zařízení'!F17</f>
        <v>0</v>
      </c>
      <c r="E161" s="36">
        <v>21</v>
      </c>
      <c r="F161" s="21">
        <f aca="true" t="shared" si="41" ref="F161">SUM(D161*1.21)</f>
        <v>0</v>
      </c>
      <c r="G161" s="22">
        <f aca="true" t="shared" si="42" ref="G161">SUM(C161*D161)</f>
        <v>0</v>
      </c>
      <c r="H161" s="23">
        <f t="shared" si="30"/>
        <v>0</v>
      </c>
    </row>
    <row r="162" spans="1:8" ht="15">
      <c r="A162" s="53"/>
      <c r="B162" s="26"/>
      <c r="C162" s="3"/>
      <c r="D162" s="22"/>
      <c r="E162" s="36"/>
      <c r="F162" s="21"/>
      <c r="G162" s="37"/>
      <c r="H162" s="23"/>
    </row>
    <row r="163" spans="1:9" ht="25.5">
      <c r="A163" s="53">
        <v>133</v>
      </c>
      <c r="B163" s="26" t="s">
        <v>175</v>
      </c>
      <c r="C163" s="3">
        <v>1</v>
      </c>
      <c r="D163" s="39">
        <f>'Tech. vybavení odb. učebny'!G9</f>
        <v>0</v>
      </c>
      <c r="E163" s="36">
        <v>21</v>
      </c>
      <c r="F163" s="21">
        <f aca="true" t="shared" si="43" ref="F163">SUM(D163*1.21)</f>
        <v>0</v>
      </c>
      <c r="G163" s="22">
        <f aca="true" t="shared" si="44" ref="G163">SUM(C163*D163)</f>
        <v>0</v>
      </c>
      <c r="H163" s="23">
        <f t="shared" si="30"/>
        <v>0</v>
      </c>
      <c r="I163" s="27"/>
    </row>
    <row r="164" spans="1:9" ht="15">
      <c r="A164" s="53"/>
      <c r="B164" s="26"/>
      <c r="C164" s="3"/>
      <c r="D164" s="22"/>
      <c r="E164" s="36"/>
      <c r="F164" s="21"/>
      <c r="G164" s="37"/>
      <c r="H164" s="23"/>
      <c r="I164" s="27"/>
    </row>
    <row r="165" spans="1:8" ht="51">
      <c r="A165" s="97">
        <v>134</v>
      </c>
      <c r="B165" s="26" t="s">
        <v>176</v>
      </c>
      <c r="C165" s="3">
        <v>1</v>
      </c>
      <c r="D165" s="39">
        <f>'Stravovací objednávkový systém '!F14</f>
        <v>0</v>
      </c>
      <c r="E165" s="36">
        <v>21</v>
      </c>
      <c r="F165" s="21">
        <f aca="true" t="shared" si="45" ref="F165">SUM(D165*1.21)</f>
        <v>0</v>
      </c>
      <c r="G165" s="22">
        <f aca="true" t="shared" si="46" ref="G165">SUM(C165*D165)</f>
        <v>0</v>
      </c>
      <c r="H165" s="23">
        <f t="shared" si="30"/>
        <v>0</v>
      </c>
    </row>
    <row r="166" spans="1:8" ht="15">
      <c r="A166" s="53"/>
      <c r="B166" s="33"/>
      <c r="C166" s="3"/>
      <c r="D166" s="4"/>
      <c r="E166" s="5"/>
      <c r="F166" s="6"/>
      <c r="G166" s="4"/>
      <c r="H166" s="7"/>
    </row>
    <row r="167" spans="1:8" ht="18.75">
      <c r="A167" s="74"/>
      <c r="B167" s="109" t="s">
        <v>187</v>
      </c>
      <c r="C167" s="109"/>
      <c r="D167" s="109"/>
      <c r="E167" s="109"/>
      <c r="F167" s="109"/>
      <c r="G167" s="52">
        <f>SUM(G6:G166)</f>
        <v>0</v>
      </c>
      <c r="H167" s="51">
        <f>SUM(H6:H165)</f>
        <v>0</v>
      </c>
    </row>
    <row r="168" ht="15">
      <c r="B168" s="35"/>
    </row>
    <row r="170" spans="2:8" ht="28.9" customHeight="1">
      <c r="B170" s="106" t="s">
        <v>171</v>
      </c>
      <c r="C170" s="106"/>
      <c r="D170" s="106"/>
      <c r="E170" s="106"/>
      <c r="F170" s="106"/>
      <c r="G170" s="106"/>
      <c r="H170" s="106"/>
    </row>
  </sheetData>
  <sheetProtection password="EF2E" sheet="1" objects="1" scenarios="1"/>
  <mergeCells count="8">
    <mergeCell ref="B170:H170"/>
    <mergeCell ref="A3:A4"/>
    <mergeCell ref="B167:F167"/>
    <mergeCell ref="B1:H1"/>
    <mergeCell ref="B2:H2"/>
    <mergeCell ref="B3:B4"/>
    <mergeCell ref="C3:C4"/>
    <mergeCell ref="D156:H156"/>
  </mergeCells>
  <printOptions/>
  <pageMargins left="0.7" right="0.7" top="0.787401575" bottom="0.787401575" header="0.3" footer="0.3"/>
  <pageSetup horizontalDpi="300" verticalDpi="300" orientation="landscape" paperSize="9" r:id="rId1"/>
  <headerFooter>
    <oddHeader>&amp;C&amp;"-,Tučné"&amp;14"ZŠ Komárov - rekonstrukce" - vybavení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/>
  </sheetViews>
  <sheetFormatPr defaultColWidth="9.140625" defaultRowHeight="15"/>
  <cols>
    <col min="1" max="1" width="5.7109375" style="0" customWidth="1"/>
    <col min="2" max="2" width="26.140625" style="0" customWidth="1"/>
    <col min="3" max="3" width="35.57421875" style="0" customWidth="1"/>
    <col min="4" max="4" width="10.7109375" style="0" customWidth="1"/>
    <col min="5" max="5" width="12.00390625" style="0" customWidth="1"/>
    <col min="6" max="6" width="19.57421875" style="0" customWidth="1"/>
  </cols>
  <sheetData>
    <row r="1" ht="18.75">
      <c r="A1" s="1" t="s">
        <v>146</v>
      </c>
    </row>
    <row r="2" spans="1:6" ht="31.5">
      <c r="A2" s="38"/>
      <c r="B2" s="61" t="s">
        <v>18</v>
      </c>
      <c r="C2" s="61" t="s">
        <v>149</v>
      </c>
      <c r="D2" s="61" t="s">
        <v>150</v>
      </c>
      <c r="E2" s="62" t="s">
        <v>148</v>
      </c>
      <c r="F2" s="62" t="s">
        <v>152</v>
      </c>
    </row>
    <row r="3" spans="1:6" s="58" customFormat="1" ht="25.5">
      <c r="A3" s="53">
        <v>1</v>
      </c>
      <c r="B3" s="54" t="s">
        <v>0</v>
      </c>
      <c r="C3" s="55" t="s">
        <v>1</v>
      </c>
      <c r="D3" s="56">
        <v>27</v>
      </c>
      <c r="E3" s="71"/>
      <c r="F3" s="57">
        <f>D3*E3</f>
        <v>0</v>
      </c>
    </row>
    <row r="4" spans="1:6" s="58" customFormat="1" ht="15">
      <c r="A4" s="53">
        <v>2</v>
      </c>
      <c r="B4" s="54" t="s">
        <v>2</v>
      </c>
      <c r="C4" s="55" t="s">
        <v>3</v>
      </c>
      <c r="D4" s="56">
        <v>24</v>
      </c>
      <c r="E4" s="71"/>
      <c r="F4" s="57">
        <f aca="true" t="shared" si="0" ref="F4:F16">D4*E4</f>
        <v>0</v>
      </c>
    </row>
    <row r="5" spans="1:6" s="58" customFormat="1" ht="25.5">
      <c r="A5" s="53">
        <v>3</v>
      </c>
      <c r="B5" s="54" t="s">
        <v>4</v>
      </c>
      <c r="C5" s="55" t="s">
        <v>5</v>
      </c>
      <c r="D5" s="56">
        <v>6</v>
      </c>
      <c r="E5" s="71"/>
      <c r="F5" s="57">
        <f t="shared" si="0"/>
        <v>0</v>
      </c>
    </row>
    <row r="6" spans="1:6" s="58" customFormat="1" ht="25.5">
      <c r="A6" s="53">
        <v>4</v>
      </c>
      <c r="B6" s="54" t="s">
        <v>6</v>
      </c>
      <c r="C6" s="59" t="s">
        <v>7</v>
      </c>
      <c r="D6" s="56">
        <v>7</v>
      </c>
      <c r="E6" s="71"/>
      <c r="F6" s="57">
        <f t="shared" si="0"/>
        <v>0</v>
      </c>
    </row>
    <row r="7" spans="1:6" s="58" customFormat="1" ht="25.5">
      <c r="A7" s="53">
        <v>5</v>
      </c>
      <c r="B7" s="54" t="s">
        <v>8</v>
      </c>
      <c r="C7" s="59" t="s">
        <v>9</v>
      </c>
      <c r="D7" s="56">
        <v>19</v>
      </c>
      <c r="E7" s="71"/>
      <c r="F7" s="57">
        <f t="shared" si="0"/>
        <v>0</v>
      </c>
    </row>
    <row r="8" spans="1:6" s="58" customFormat="1" ht="15">
      <c r="A8" s="53">
        <v>6</v>
      </c>
      <c r="B8" s="54" t="s">
        <v>10</v>
      </c>
      <c r="C8" s="55" t="s">
        <v>11</v>
      </c>
      <c r="D8" s="56">
        <v>14</v>
      </c>
      <c r="E8" s="71"/>
      <c r="F8" s="57">
        <f t="shared" si="0"/>
        <v>0</v>
      </c>
    </row>
    <row r="9" spans="1:6" s="58" customFormat="1" ht="25.5">
      <c r="A9" s="53">
        <v>7</v>
      </c>
      <c r="B9" s="54" t="s">
        <v>19</v>
      </c>
      <c r="C9" s="59" t="s">
        <v>20</v>
      </c>
      <c r="D9" s="56">
        <v>9</v>
      </c>
      <c r="E9" s="71"/>
      <c r="F9" s="57">
        <f t="shared" si="0"/>
        <v>0</v>
      </c>
    </row>
    <row r="10" spans="1:6" s="58" customFormat="1" ht="63.75">
      <c r="A10" s="53">
        <v>8</v>
      </c>
      <c r="B10" s="54" t="s">
        <v>21</v>
      </c>
      <c r="C10" s="55" t="s">
        <v>22</v>
      </c>
      <c r="D10" s="56">
        <v>7</v>
      </c>
      <c r="E10" s="71"/>
      <c r="F10" s="57">
        <f t="shared" si="0"/>
        <v>0</v>
      </c>
    </row>
    <row r="11" spans="1:6" s="58" customFormat="1" ht="25.5">
      <c r="A11" s="53">
        <v>9</v>
      </c>
      <c r="B11" s="54" t="s">
        <v>23</v>
      </c>
      <c r="C11" s="59" t="s">
        <v>12</v>
      </c>
      <c r="D11" s="56">
        <v>2</v>
      </c>
      <c r="E11" s="71"/>
      <c r="F11" s="57">
        <f t="shared" si="0"/>
        <v>0</v>
      </c>
    </row>
    <row r="12" spans="1:6" s="58" customFormat="1" ht="102">
      <c r="A12" s="53">
        <v>10</v>
      </c>
      <c r="B12" s="54" t="s">
        <v>13</v>
      </c>
      <c r="C12" s="55" t="s">
        <v>14</v>
      </c>
      <c r="D12" s="56">
        <v>16</v>
      </c>
      <c r="E12" s="71"/>
      <c r="F12" s="57">
        <f t="shared" si="0"/>
        <v>0</v>
      </c>
    </row>
    <row r="13" spans="1:6" s="58" customFormat="1" ht="38.25">
      <c r="A13" s="53">
        <v>11</v>
      </c>
      <c r="B13" s="54" t="s">
        <v>24</v>
      </c>
      <c r="C13" s="59" t="s">
        <v>25</v>
      </c>
      <c r="D13" s="56">
        <v>12</v>
      </c>
      <c r="E13" s="71"/>
      <c r="F13" s="57">
        <f t="shared" si="0"/>
        <v>0</v>
      </c>
    </row>
    <row r="14" spans="1:6" s="58" customFormat="1" ht="38.25">
      <c r="A14" s="53">
        <v>12</v>
      </c>
      <c r="B14" s="54" t="s">
        <v>15</v>
      </c>
      <c r="C14" s="55" t="s">
        <v>151</v>
      </c>
      <c r="D14" s="56">
        <v>1</v>
      </c>
      <c r="E14" s="71"/>
      <c r="F14" s="57">
        <f t="shared" si="0"/>
        <v>0</v>
      </c>
    </row>
    <row r="15" spans="1:6" s="58" customFormat="1" ht="15">
      <c r="A15" s="53">
        <v>13</v>
      </c>
      <c r="B15" s="60" t="s">
        <v>26</v>
      </c>
      <c r="C15" s="59" t="s">
        <v>27</v>
      </c>
      <c r="D15" s="56">
        <v>8</v>
      </c>
      <c r="E15" s="71"/>
      <c r="F15" s="57">
        <f t="shared" si="0"/>
        <v>0</v>
      </c>
    </row>
    <row r="16" spans="1:6" s="58" customFormat="1" ht="38.25">
      <c r="A16" s="53">
        <v>14</v>
      </c>
      <c r="B16" s="54" t="s">
        <v>147</v>
      </c>
      <c r="C16" s="55" t="s">
        <v>28</v>
      </c>
      <c r="D16" s="56">
        <v>6</v>
      </c>
      <c r="E16" s="71"/>
      <c r="F16" s="57">
        <f t="shared" si="0"/>
        <v>0</v>
      </c>
    </row>
    <row r="17" spans="1:6" ht="15.75">
      <c r="A17" s="64"/>
      <c r="B17" s="63" t="s">
        <v>29</v>
      </c>
      <c r="C17" s="63"/>
      <c r="D17" s="63"/>
      <c r="E17" s="63"/>
      <c r="F17" s="65">
        <f>SUM(F3:F16)</f>
        <v>0</v>
      </c>
    </row>
  </sheetData>
  <sheetProtection password="EF2E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/>
  </sheetViews>
  <sheetFormatPr defaultColWidth="9.140625" defaultRowHeight="15"/>
  <cols>
    <col min="1" max="1" width="4.57421875" style="0" customWidth="1"/>
    <col min="2" max="2" width="40.8515625" style="0" customWidth="1"/>
    <col min="3" max="3" width="7.28125" style="0" customWidth="1"/>
    <col min="4" max="4" width="14.7109375" style="0" customWidth="1"/>
    <col min="5" max="5" width="12.7109375" style="0" customWidth="1"/>
    <col min="6" max="6" width="10.8515625" style="0" customWidth="1"/>
    <col min="7" max="7" width="12.00390625" style="0" customWidth="1"/>
    <col min="8" max="8" width="11.00390625" style="0" customWidth="1"/>
    <col min="9" max="9" width="12.8515625" style="0" customWidth="1"/>
  </cols>
  <sheetData>
    <row r="1" spans="1:9" ht="26.25" customHeight="1">
      <c r="A1" s="91"/>
      <c r="B1" s="66" t="s">
        <v>16</v>
      </c>
      <c r="C1" s="124" t="s">
        <v>33</v>
      </c>
      <c r="D1" s="126" t="s">
        <v>34</v>
      </c>
      <c r="E1" s="127"/>
      <c r="F1" s="128"/>
      <c r="G1" s="129" t="s">
        <v>35</v>
      </c>
      <c r="H1" s="130"/>
      <c r="I1" s="131"/>
    </row>
    <row r="2" spans="1:9" ht="21">
      <c r="A2" s="91"/>
      <c r="B2" s="67" t="s">
        <v>154</v>
      </c>
      <c r="C2" s="125"/>
      <c r="D2" s="68" t="s">
        <v>36</v>
      </c>
      <c r="E2" s="69" t="s">
        <v>37</v>
      </c>
      <c r="F2" s="69" t="s">
        <v>38</v>
      </c>
      <c r="G2" s="68" t="s">
        <v>36</v>
      </c>
      <c r="H2" s="69" t="s">
        <v>37</v>
      </c>
      <c r="I2" s="69" t="s">
        <v>38</v>
      </c>
    </row>
    <row r="3" spans="1:9" ht="102">
      <c r="A3" s="98">
        <v>1</v>
      </c>
      <c r="B3" s="79" t="s">
        <v>190</v>
      </c>
      <c r="C3" s="95">
        <v>15</v>
      </c>
      <c r="D3" s="103"/>
      <c r="E3" s="89">
        <f aca="true" t="shared" si="0" ref="E3:E4">0.21*D3</f>
        <v>0</v>
      </c>
      <c r="F3" s="89">
        <f aca="true" t="shared" si="1" ref="F3:F4">+E3+D3</f>
        <v>0</v>
      </c>
      <c r="G3" s="90">
        <f aca="true" t="shared" si="2" ref="G3:G4">+D3*C3</f>
        <v>0</v>
      </c>
      <c r="H3" s="90">
        <f aca="true" t="shared" si="3" ref="H3:H4">+E3*C3</f>
        <v>0</v>
      </c>
      <c r="I3" s="89">
        <f aca="true" t="shared" si="4" ref="I3:I6">+H3+G3</f>
        <v>0</v>
      </c>
    </row>
    <row r="4" spans="1:9" ht="115.9" customHeight="1">
      <c r="A4" s="98">
        <v>2</v>
      </c>
      <c r="B4" s="79" t="s">
        <v>188</v>
      </c>
      <c r="C4" s="95">
        <v>1</v>
      </c>
      <c r="D4" s="103"/>
      <c r="E4" s="89">
        <f t="shared" si="0"/>
        <v>0</v>
      </c>
      <c r="F4" s="89">
        <f t="shared" si="1"/>
        <v>0</v>
      </c>
      <c r="G4" s="90">
        <f t="shared" si="2"/>
        <v>0</v>
      </c>
      <c r="H4" s="90">
        <f t="shared" si="3"/>
        <v>0</v>
      </c>
      <c r="I4" s="89">
        <f t="shared" si="4"/>
        <v>0</v>
      </c>
    </row>
    <row r="5" spans="1:9" ht="178.5">
      <c r="A5" s="92">
        <v>3</v>
      </c>
      <c r="B5" s="94" t="s">
        <v>172</v>
      </c>
      <c r="C5" s="87">
        <v>1</v>
      </c>
      <c r="D5" s="88"/>
      <c r="E5" s="89">
        <f>0.21*D5</f>
        <v>0</v>
      </c>
      <c r="F5" s="89">
        <f>+E5+D5</f>
        <v>0</v>
      </c>
      <c r="G5" s="90">
        <f>+D5*C5</f>
        <v>0</v>
      </c>
      <c r="H5" s="90">
        <f>+E5*C5</f>
        <v>0</v>
      </c>
      <c r="I5" s="89">
        <f t="shared" si="4"/>
        <v>0</v>
      </c>
    </row>
    <row r="6" spans="1:9" ht="38.25">
      <c r="A6" s="98">
        <v>4</v>
      </c>
      <c r="B6" s="79" t="s">
        <v>189</v>
      </c>
      <c r="C6" s="101">
        <v>1</v>
      </c>
      <c r="D6" s="88"/>
      <c r="E6" s="102">
        <f aca="true" t="shared" si="5" ref="E6">0.21*D6</f>
        <v>0</v>
      </c>
      <c r="F6" s="102">
        <f aca="true" t="shared" si="6" ref="F6">+E6+D6</f>
        <v>0</v>
      </c>
      <c r="G6" s="102">
        <f aca="true" t="shared" si="7" ref="G6">+D6*C6</f>
        <v>0</v>
      </c>
      <c r="H6" s="102">
        <f aca="true" t="shared" si="8" ref="H6">+E6*C6</f>
        <v>0</v>
      </c>
      <c r="I6" s="102">
        <f t="shared" si="4"/>
        <v>0</v>
      </c>
    </row>
    <row r="7" spans="1:9" ht="15">
      <c r="A7" s="98">
        <v>5</v>
      </c>
      <c r="B7" s="79" t="s">
        <v>32</v>
      </c>
      <c r="C7" s="104">
        <v>0</v>
      </c>
      <c r="D7" s="132" t="s">
        <v>186</v>
      </c>
      <c r="E7" s="133"/>
      <c r="F7" s="133"/>
      <c r="G7" s="133"/>
      <c r="H7" s="133"/>
      <c r="I7" s="134"/>
    </row>
    <row r="8" spans="1:9" ht="15">
      <c r="A8" s="98">
        <v>6</v>
      </c>
      <c r="B8" s="80" t="s">
        <v>30</v>
      </c>
      <c r="C8" s="105">
        <v>0</v>
      </c>
      <c r="D8" s="135" t="s">
        <v>186</v>
      </c>
      <c r="E8" s="136"/>
      <c r="F8" s="136"/>
      <c r="G8" s="136"/>
      <c r="H8" s="136"/>
      <c r="I8" s="137"/>
    </row>
    <row r="9" spans="1:9" ht="15">
      <c r="A9" s="91"/>
      <c r="B9" s="93" t="s">
        <v>153</v>
      </c>
      <c r="C9" s="81"/>
      <c r="D9" s="82"/>
      <c r="E9" s="82"/>
      <c r="F9" s="83"/>
      <c r="G9" s="70">
        <f aca="true" t="shared" si="9" ref="G9:I9">SUM(G3:G8)</f>
        <v>0</v>
      </c>
      <c r="H9" s="70">
        <f t="shared" si="9"/>
        <v>0</v>
      </c>
      <c r="I9" s="70">
        <f t="shared" si="9"/>
        <v>0</v>
      </c>
    </row>
    <row r="10" spans="2:9" ht="30.75" customHeight="1">
      <c r="B10" s="123"/>
      <c r="C10" s="123"/>
      <c r="D10" s="123"/>
      <c r="E10" s="123"/>
      <c r="F10" s="123"/>
      <c r="G10" s="123"/>
      <c r="H10" s="123"/>
      <c r="I10" s="123"/>
    </row>
  </sheetData>
  <sheetProtection algorithmName="SHA-512" hashValue="FrexWcuR8+8/+uUBurMpP2KHe1Hw4+EE5zZh4g+4yZR+ocxtSabwCxLbuqHQbTFsu/J/mciAHxFEBV1yCCSqHQ==" saltValue="q8HUgOSIxeTXVixUtuiN3Q==" spinCount="100000" sheet="1" objects="1" scenarios="1"/>
  <mergeCells count="6">
    <mergeCell ref="B10:I10"/>
    <mergeCell ref="C1:C2"/>
    <mergeCell ref="D1:F1"/>
    <mergeCell ref="G1:I1"/>
    <mergeCell ref="D7:I7"/>
    <mergeCell ref="D8:I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B1" sqref="B1"/>
    </sheetView>
  </sheetViews>
  <sheetFormatPr defaultColWidth="9.140625" defaultRowHeight="15"/>
  <cols>
    <col min="1" max="1" width="5.8515625" style="0" customWidth="1"/>
    <col min="2" max="2" width="32.28125" style="0" customWidth="1"/>
    <col min="3" max="3" width="50.28125" style="0" customWidth="1"/>
    <col min="4" max="4" width="10.7109375" style="0" customWidth="1"/>
    <col min="5" max="5" width="12.00390625" style="0" customWidth="1"/>
    <col min="6" max="6" width="19.57421875" style="0" customWidth="1"/>
    <col min="7" max="7" width="10.421875" style="0" customWidth="1"/>
  </cols>
  <sheetData>
    <row r="1" ht="18.75">
      <c r="A1" s="1" t="s">
        <v>169</v>
      </c>
    </row>
    <row r="2" spans="1:7" ht="30.75" customHeight="1">
      <c r="A2" s="38"/>
      <c r="B2" s="61" t="s">
        <v>18</v>
      </c>
      <c r="C2" s="61" t="s">
        <v>149</v>
      </c>
      <c r="D2" s="61" t="s">
        <v>165</v>
      </c>
      <c r="E2" s="62" t="s">
        <v>173</v>
      </c>
      <c r="F2" s="62" t="s">
        <v>152</v>
      </c>
      <c r="G2" s="86"/>
    </row>
    <row r="3" spans="1:6" ht="343.15" customHeight="1">
      <c r="A3" s="53">
        <v>1</v>
      </c>
      <c r="B3" s="54" t="s">
        <v>155</v>
      </c>
      <c r="C3" s="96" t="s">
        <v>167</v>
      </c>
      <c r="D3" s="56">
        <v>1</v>
      </c>
      <c r="E3" s="71"/>
      <c r="F3" s="57">
        <f>D3*E3</f>
        <v>0</v>
      </c>
    </row>
    <row r="4" spans="1:6" ht="25.5">
      <c r="A4" s="53">
        <v>2</v>
      </c>
      <c r="B4" s="54" t="s">
        <v>166</v>
      </c>
      <c r="C4" s="55"/>
      <c r="D4" s="56">
        <v>1</v>
      </c>
      <c r="E4" s="71"/>
      <c r="F4" s="57">
        <f>D4*E4</f>
        <v>0</v>
      </c>
    </row>
    <row r="5" spans="1:6" ht="38.25">
      <c r="A5" s="53">
        <v>3</v>
      </c>
      <c r="B5" s="54" t="s">
        <v>156</v>
      </c>
      <c r="C5" s="55"/>
      <c r="D5" s="56">
        <v>1</v>
      </c>
      <c r="E5" s="71"/>
      <c r="F5" s="57">
        <f aca="true" t="shared" si="0" ref="F5:F13">D5*E5</f>
        <v>0</v>
      </c>
    </row>
    <row r="6" spans="1:6" ht="25.5">
      <c r="A6" s="53">
        <v>4</v>
      </c>
      <c r="B6" s="54" t="s">
        <v>168</v>
      </c>
      <c r="C6" s="55"/>
      <c r="D6" s="56">
        <v>1</v>
      </c>
      <c r="E6" s="71"/>
      <c r="F6" s="57">
        <f t="shared" si="0"/>
        <v>0</v>
      </c>
    </row>
    <row r="7" spans="1:6" ht="15">
      <c r="A7" s="53">
        <v>5</v>
      </c>
      <c r="B7" s="54" t="s">
        <v>157</v>
      </c>
      <c r="C7" s="59"/>
      <c r="D7" s="56">
        <v>1</v>
      </c>
      <c r="E7" s="71"/>
      <c r="F7" s="57">
        <f t="shared" si="0"/>
        <v>0</v>
      </c>
    </row>
    <row r="8" spans="1:6" ht="15">
      <c r="A8" s="53">
        <v>6</v>
      </c>
      <c r="B8" s="54" t="s">
        <v>158</v>
      </c>
      <c r="C8" s="59"/>
      <c r="D8" s="56">
        <v>1</v>
      </c>
      <c r="E8" s="71"/>
      <c r="F8" s="57">
        <f t="shared" si="0"/>
        <v>0</v>
      </c>
    </row>
    <row r="9" spans="1:6" ht="15">
      <c r="A9" s="53">
        <v>7</v>
      </c>
      <c r="B9" s="54" t="s">
        <v>159</v>
      </c>
      <c r="C9" s="55"/>
      <c r="D9" s="56">
        <v>1</v>
      </c>
      <c r="E9" s="71"/>
      <c r="F9" s="57">
        <f t="shared" si="0"/>
        <v>0</v>
      </c>
    </row>
    <row r="10" spans="1:6" ht="25.5">
      <c r="A10" s="53">
        <v>8</v>
      </c>
      <c r="B10" s="54" t="s">
        <v>160</v>
      </c>
      <c r="C10" s="59"/>
      <c r="D10" s="56">
        <v>1</v>
      </c>
      <c r="E10" s="71"/>
      <c r="F10" s="57">
        <f t="shared" si="0"/>
        <v>0</v>
      </c>
    </row>
    <row r="11" spans="1:6" ht="38.25">
      <c r="A11" s="53">
        <v>9</v>
      </c>
      <c r="B11" s="54" t="s">
        <v>161</v>
      </c>
      <c r="C11" s="55"/>
      <c r="D11" s="56">
        <v>1</v>
      </c>
      <c r="E11" s="71"/>
      <c r="F11" s="57">
        <f t="shared" si="0"/>
        <v>0</v>
      </c>
    </row>
    <row r="12" spans="1:6" ht="15">
      <c r="A12" s="53">
        <v>10</v>
      </c>
      <c r="B12" s="54" t="s">
        <v>163</v>
      </c>
      <c r="C12" s="59"/>
      <c r="D12" s="56">
        <v>1</v>
      </c>
      <c r="E12" s="71"/>
      <c r="F12" s="57">
        <f t="shared" si="0"/>
        <v>0</v>
      </c>
    </row>
    <row r="13" spans="1:6" ht="15">
      <c r="A13" s="53">
        <v>11</v>
      </c>
      <c r="B13" s="54" t="s">
        <v>162</v>
      </c>
      <c r="C13" s="55"/>
      <c r="D13" s="56">
        <v>1</v>
      </c>
      <c r="E13" s="71"/>
      <c r="F13" s="57">
        <f t="shared" si="0"/>
        <v>0</v>
      </c>
    </row>
    <row r="14" spans="1:6" ht="15.75">
      <c r="A14" s="64"/>
      <c r="B14" s="63" t="s">
        <v>29</v>
      </c>
      <c r="C14" s="63"/>
      <c r="D14" s="63"/>
      <c r="E14" s="63"/>
      <c r="F14" s="65">
        <f>SUM(F3:F13)</f>
        <v>0</v>
      </c>
    </row>
    <row r="16" spans="2:6" ht="15">
      <c r="B16" s="84" t="s">
        <v>164</v>
      </c>
      <c r="C16" s="85"/>
      <c r="D16" s="85"/>
      <c r="E16" s="85"/>
      <c r="F16" s="85"/>
    </row>
    <row r="17" spans="2:6" ht="28.15" customHeight="1">
      <c r="B17" s="138" t="s">
        <v>170</v>
      </c>
      <c r="C17" s="138"/>
      <c r="D17" s="138"/>
      <c r="E17" s="138"/>
      <c r="F17" s="138"/>
    </row>
  </sheetData>
  <sheetProtection password="EF2E" sheet="1" objects="1" scenarios="1"/>
  <mergeCells count="1">
    <mergeCell ref="B17:F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Skazíková Milena</cp:lastModifiedBy>
  <cp:lastPrinted>2021-12-10T06:16:21Z</cp:lastPrinted>
  <dcterms:created xsi:type="dcterms:W3CDTF">2021-02-23T07:33:14Z</dcterms:created>
  <dcterms:modified xsi:type="dcterms:W3CDTF">2022-01-05T08:54:07Z</dcterms:modified>
  <cp:category/>
  <cp:version/>
  <cp:contentType/>
  <cp:contentStatus/>
</cp:coreProperties>
</file>