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Pokyny pro vyplnění" sheetId="1" state="hidden" r:id="rId2"/>
    <sheet name="Stavba" sheetId="2" state="visible" r:id="rId3"/>
    <sheet name="VzorPolozky" sheetId="3" state="hidden" r:id="rId4"/>
    <sheet name="Rozpočet Pol" sheetId="4" state="visible" r:id="rId5"/>
  </sheets>
  <externalReferences>
    <externalReference r:id="rId6"/>
  </externalReferences>
  <definedNames>
    <definedName function="false" hidden="false" localSheetId="3" name="_xlnm.Print_Area" vbProcedure="false">'Rozpočet Pol'!$A$1:$U$165</definedName>
    <definedName function="false" hidden="false" localSheetId="1" name="_xlnm.Print_Area" vbProcedure="false">Stavba!$A$1:$J$55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Stavba!$C$3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Stavba!$D$13:$G$13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Stavba!$D$3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Stavba!$D$10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Stavba!$C$10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krouhleni" vbProcedure="false">Stavba!$G$27</definedName>
    <definedName function="false" hidden="false" name="Zhotovitel" vbProcedure="false">Stavba!$D$11:$G$11</definedName>
    <definedName function="false" hidden="false" localSheetId="1" name="CelkemDPHVypocet" vbProcedure="false">Stavba!$H$40</definedName>
    <definedName function="false" hidden="false" localSheetId="1" name="CenaCelkemVypocet" vbProcedure="false">Stavba!$I$40</definedName>
    <definedName function="false" hidden="false" localSheetId="1" name="CisloStavby" vbProcedure="false">Stavba!$C$2</definedName>
    <definedName function="false" hidden="false" localSheetId="1" name="DIČ" vbProcedure="false">Stavba!$I$12</definedName>
    <definedName function="false" hidden="false" localSheetId="1" name="dpsc" vbProcedure="false">Stavba!$C$13</definedName>
    <definedName function="false" hidden="false" localSheetId="1" name="IČO" vbProcedure="false">Stavba!$I$11</definedName>
    <definedName function="false" hidden="false" localSheetId="1" name="NazevStavby" vbProcedure="false">Stavba!$D$2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Stavba!$D$7</definedName>
    <definedName function="false" hidden="false" localSheetId="1" name="onazev" vbProcedure="false">Stavba!$D$6</definedName>
    <definedName function="false" hidden="false" localSheetId="1" name="opsc" vbProcedure="false">Stavba!$C$7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Stavba!$F$40</definedName>
    <definedName function="false" hidden="false" localSheetId="1" name="ZakladDPHZaklVypocet" vbProcedure="false">Stavba!$G$40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<sst xmlns="http://schemas.openxmlformats.org/spreadsheetml/2006/main" count="684" uniqueCount="365">
  <si>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</si>
  <si>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</si>
  <si>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</si>
  <si>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</t>
  </si>
  <si>
    <t xml:space="preserve">Zakázka:</t>
  </si>
  <si>
    <t xml:space="preserve">stavební úpravy, přístavba a nástavba garáže JSDH Malé Hoštice ZDRAVOTECHNIKA</t>
  </si>
  <si>
    <t xml:space="preserve">Misto</t>
  </si>
  <si>
    <t xml:space="preserve">Malé Hoštice </t>
  </si>
  <si>
    <t xml:space="preserve">Rozpočet:</t>
  </si>
  <si>
    <t xml:space="preserve">Objednatel:</t>
  </si>
  <si>
    <t xml:space="preserve">Statutární město Opava</t>
  </si>
  <si>
    <t xml:space="preserve">IČ:</t>
  </si>
  <si>
    <t xml:space="preserve">00300535</t>
  </si>
  <si>
    <t xml:space="preserve">Horní náměstí 382/69</t>
  </si>
  <si>
    <t xml:space="preserve">DIČ:</t>
  </si>
  <si>
    <t xml:space="preserve">CZ00300535</t>
  </si>
  <si>
    <t xml:space="preserve">74601</t>
  </si>
  <si>
    <t xml:space="preserve">Opava-Město</t>
  </si>
  <si>
    <t xml:space="preserve">Projektant:</t>
  </si>
  <si>
    <t xml:space="preserve">Zhotovitel:</t>
  </si>
  <si>
    <t xml:space="preserve">Vypracoval:</t>
  </si>
  <si>
    <t xml:space="preserve">Ohnheisrová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</si>
  <si>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</si>
  <si>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</si>
  <si>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</si>
  <si>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</si>
  <si>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</si>
  <si>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</si>
  <si>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</si>
  <si>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</si>
  <si>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</si>
  <si>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</si>
  <si>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</si>
  <si>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</si>
  <si>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</si>
  <si>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</si>
  <si>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</si>
  <si>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</si>
  <si>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</si>
  <si>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</si>
  <si>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</si>
  <si>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</si>
  <si>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</si>
  <si>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</si>
  <si>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</si>
  <si>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</si>
  <si>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</si>
  <si>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</si>
  <si>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</si>
  <si>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</si>
  <si>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</si>
  <si>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Rozpočet</t>
  </si>
  <si>
    <t xml:space="preserve">Celkem za stavbu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</si>
  <si>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</si>
  <si>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</si>
  <si>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</si>
  <si>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</si>
  <si>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 </t>
  </si>
  <si>
    <t xml:space="preserve">4</t>
  </si>
  <si>
    <t xml:space="preserve">Vodorovné konstrukce</t>
  </si>
  <si>
    <t xml:space="preserve">5</t>
  </si>
  <si>
    <t xml:space="preserve">Komunikace</t>
  </si>
  <si>
    <t xml:space="preserve">8</t>
  </si>
  <si>
    <t xml:space="preserve">Trubní vedení</t>
  </si>
  <si>
    <t xml:space="preserve">721</t>
  </si>
  <si>
    <t xml:space="preserve">Vnitřní kanalizace</t>
  </si>
  <si>
    <t xml:space="preserve">722</t>
  </si>
  <si>
    <t xml:space="preserve">Vnitřní vodovod</t>
  </si>
  <si>
    <t xml:space="preserve">725</t>
  </si>
  <si>
    <t xml:space="preserve">Zařizovací předměty</t>
  </si>
  <si>
    <t xml:space="preserve">726</t>
  </si>
  <si>
    <t xml:space="preserve">Instalační prefabrikáty</t>
  </si>
  <si>
    <t xml:space="preserve">Položkový rozpočet </t>
  </si>
  <si>
    <t xml:space="preserve">Z:</t>
  </si>
  <si>
    <t xml:space="preserve">O:</t>
  </si>
  <si>
    <t xml:space="preserve">R:</t>
  </si>
  <si>
    <t xml:space="preserve">#TypZaznamu#</t>
  </si>
  <si>
    <t xml:space="preserve">S:</t>
  </si>
  <si>
    <t xml:space="preserve">STA</t>
  </si>
  <si>
    <t xml:space="preserve">OBJ</t>
  </si>
  <si>
    <t xml:space="preserve">ROZ</t>
  </si>
  <si>
    <t xml:space="preserve">C:</t>
  </si>
  <si>
    <t xml:space="preserve">CAS_STR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</si>
  <si>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</si>
  <si>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</si>
  <si>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</si>
  <si>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</si>
  <si>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</si>
  <si>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</si>
  <si>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</si>
  <si>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</si>
  <si>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</si>
  <si>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</si>
  <si>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</si>
  <si>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</si>
  <si>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</si>
  <si>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</si>
  <si>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</si>
  <si>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</si>
  <si>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</si>
  <si>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</t>
  </si>
  <si>
    <t xml:space="preserve">Nhod / MJ</t>
  </si>
  <si>
    <t xml:space="preserve">Nhod celk.</t>
  </si>
  <si>
    <t xml:space="preserve">Díl:</t>
  </si>
  <si>
    <t xml:space="preserve">DIL</t>
  </si>
  <si>
    <t xml:space="preserve">111201101R00</t>
  </si>
  <si>
    <t xml:space="preserve">Odstranění křovin i s kořeny na ploše do 1000 m2</t>
  </si>
  <si>
    <t xml:space="preserve">m2</t>
  </si>
  <si>
    <t xml:space="preserve">POL1_0</t>
  </si>
  <si>
    <t xml:space="preserve">KEŘE:10*3</t>
  </si>
  <si>
    <t xml:space="preserve">VV</t>
  </si>
  <si>
    <t xml:space="preserve">119001421R00</t>
  </si>
  <si>
    <t xml:space="preserve">Dočasné zajištění kabelů - do počtu 3 kabelů</t>
  </si>
  <si>
    <t xml:space="preserve">m</t>
  </si>
  <si>
    <t xml:space="preserve">130001101R00</t>
  </si>
  <si>
    <t xml:space="preserve">Příplatek za ztížené hloubení v blízkosti vedení</t>
  </si>
  <si>
    <t xml:space="preserve">m3</t>
  </si>
  <si>
    <t xml:space="preserve">VODA:4*0,8*1,4</t>
  </si>
  <si>
    <t xml:space="preserve">KANAL:1*0,8*1,2</t>
  </si>
  <si>
    <t xml:space="preserve">132201210R00</t>
  </si>
  <si>
    <t xml:space="preserve">Hloubení rýh š.do 200 cm hor.3 do 50 m3,STROJNĚ</t>
  </si>
  <si>
    <t xml:space="preserve">VODA:1,4*0,8*19</t>
  </si>
  <si>
    <t xml:space="preserve">KANAL SPLAŠKOVÝ:1,7*0,8*15</t>
  </si>
  <si>
    <t xml:space="preserve">KANAL DEŠŤOVÝ:1,1*0,8*2</t>
  </si>
  <si>
    <t xml:space="preserve">139601102R00</t>
  </si>
  <si>
    <t xml:space="preserve">Ruční výkop jam, rýh a šachet v hornině tř. 3</t>
  </si>
  <si>
    <t xml:space="preserve">139711101R00</t>
  </si>
  <si>
    <t xml:space="preserve">Vykopávka v uzavřených prostorách v hor.1-4</t>
  </si>
  <si>
    <t xml:space="preserve">vnitřní kanalizace:29*0,6*0,8</t>
  </si>
  <si>
    <t xml:space="preserve">175100020RAC</t>
  </si>
  <si>
    <t xml:space="preserve">Obsyp potrubí štěrkopískem, dovoz štěrkopísku ze vzdálenosti 10 km</t>
  </si>
  <si>
    <t xml:space="preserve">POL2_0</t>
  </si>
  <si>
    <t xml:space="preserve">15*0,8*0,3</t>
  </si>
  <si>
    <t xml:space="preserve">19*0,8*0,3</t>
  </si>
  <si>
    <t xml:space="preserve">2*0,8*0,3</t>
  </si>
  <si>
    <t xml:space="preserve">29*0,6*0,3</t>
  </si>
  <si>
    <t xml:space="preserve">174100050RAC</t>
  </si>
  <si>
    <t xml:space="preserve">Zásyp jam,rýh a šachet štěrkopískem, dovoz štěrkopísku ze vzdálenosti 10 km</t>
  </si>
  <si>
    <t xml:space="preserve">2*(2,4-0,1-0,3-0,45)*0,8</t>
  </si>
  <si>
    <t xml:space="preserve">5*0,8*0,55</t>
  </si>
  <si>
    <t xml:space="preserve">29*0,6*0,4</t>
  </si>
  <si>
    <t xml:space="preserve">174100010RAA</t>
  </si>
  <si>
    <t xml:space="preserve">Zásyp jam, rýh a šachet sypaninou, dovoz sypaniny ze vzdálenosti 50 m</t>
  </si>
  <si>
    <t xml:space="preserve">13*0,8*1,1</t>
  </si>
  <si>
    <t xml:space="preserve">14*0,8*1,0</t>
  </si>
  <si>
    <t xml:space="preserve">KANAL SPLAŠKOVÝ:(4+3+4)*0,6*0,8</t>
  </si>
  <si>
    <t xml:space="preserve">KANAL DEŠŤOVÝ:(13+5)*0,6*0,8</t>
  </si>
  <si>
    <t xml:space="preserve">151101101R00</t>
  </si>
  <si>
    <t xml:space="preserve">Pažení a rozepření stěn rýh - příložné - hl.do 2 m</t>
  </si>
  <si>
    <t xml:space="preserve">19*1,4*2</t>
  </si>
  <si>
    <t xml:space="preserve">15*1,7*2</t>
  </si>
  <si>
    <t xml:space="preserve">151101111R00</t>
  </si>
  <si>
    <t xml:space="preserve">Odstranění pažení stěn rýh - příložné - hl. do 2 m</t>
  </si>
  <si>
    <t xml:space="preserve">181101111R00</t>
  </si>
  <si>
    <t xml:space="preserve">Úprava pláně v zářezech se zhutněním - ručně</t>
  </si>
  <si>
    <t xml:space="preserve">10*4</t>
  </si>
  <si>
    <t xml:space="preserve">184102114R00</t>
  </si>
  <si>
    <t xml:space="preserve">Výsadba dřevin s balem D do 50 cm, v rovině</t>
  </si>
  <si>
    <t xml:space="preserve">kus</t>
  </si>
  <si>
    <t xml:space="preserve">02660223R</t>
  </si>
  <si>
    <t xml:space="preserve">Borovice kleč - 26-35 cm, krytokořenná,</t>
  </si>
  <si>
    <t xml:space="preserve">POL3_0</t>
  </si>
  <si>
    <t xml:space="preserve">451541111R00</t>
  </si>
  <si>
    <t xml:space="preserve">Lože pod potrubí ze štěrkodrtě 0 - 63 mm, včetně dodání materiálu</t>
  </si>
  <si>
    <t xml:space="preserve">VODA:19*0,8*0,1</t>
  </si>
  <si>
    <t xml:space="preserve">KANAL:15*0,8*0,1</t>
  </si>
  <si>
    <t xml:space="preserve">2*0,8*0,1</t>
  </si>
  <si>
    <t xml:space="preserve">29*0,1*0,6</t>
  </si>
  <si>
    <t xml:space="preserve">113107420R00</t>
  </si>
  <si>
    <t xml:space="preserve">Odstranění podkladu nad 50 m2,kam.těžené tl.20 cm</t>
  </si>
  <si>
    <t xml:space="preserve">voda:5*0,8</t>
  </si>
  <si>
    <t xml:space="preserve">splašk.kan.:2*0,8</t>
  </si>
  <si>
    <t xml:space="preserve">deš.kan:2*0,8</t>
  </si>
  <si>
    <t xml:space="preserve">113108312R00</t>
  </si>
  <si>
    <t xml:space="preserve">Odstranění asfaltové vrstvy pl. do 50 m2, tl.12 cm</t>
  </si>
  <si>
    <t xml:space="preserve">5*1,8</t>
  </si>
  <si>
    <t xml:space="preserve">2*1,8</t>
  </si>
  <si>
    <t xml:space="preserve">113202111R00</t>
  </si>
  <si>
    <t xml:space="preserve">Vytrhání obrub obrubníků silničních</t>
  </si>
  <si>
    <t xml:space="preserve">919735112R00</t>
  </si>
  <si>
    <t xml:space="preserve">Řezání stávajícího živičného krytu tl. 5 - 10 cm</t>
  </si>
  <si>
    <t xml:space="preserve">2*5+1,8</t>
  </si>
  <si>
    <t xml:space="preserve">2*2+1,8</t>
  </si>
  <si>
    <t xml:space="preserve">566901111R00</t>
  </si>
  <si>
    <t xml:space="preserve">Vyspravení podkladu po překopech kamenivem</t>
  </si>
  <si>
    <t xml:space="preserve">0,33*5*0,8</t>
  </si>
  <si>
    <t xml:space="preserve">0,33*2*0,8</t>
  </si>
  <si>
    <t xml:space="preserve">572952111R00</t>
  </si>
  <si>
    <t xml:space="preserve">Vyspravení krytu po překopu asf.betonem tl.do 5 cm</t>
  </si>
  <si>
    <t xml:space="preserve">572952112R00</t>
  </si>
  <si>
    <t xml:space="preserve">Vyspravení krytu po překopu asf.betonem tl.do 7 cm</t>
  </si>
  <si>
    <t xml:space="preserve">573911111R00</t>
  </si>
  <si>
    <t xml:space="preserve">Postřik regenerační  0,1 kg/m2</t>
  </si>
  <si>
    <t xml:space="preserve">16,2*2</t>
  </si>
  <si>
    <t xml:space="preserve">599142111R00</t>
  </si>
  <si>
    <t xml:space="preserve">Úprava zálivky dil.spár hloubky do 4 cm š. do 4 cm</t>
  </si>
  <si>
    <t xml:space="preserve">938909111R00</t>
  </si>
  <si>
    <t xml:space="preserve">Odstranění nánosu s povrchu podkladu štěrkového</t>
  </si>
  <si>
    <t xml:space="preserve">979024441R00</t>
  </si>
  <si>
    <t xml:space="preserve">Očištění vybour. obrubníků všech loží a výplní</t>
  </si>
  <si>
    <t xml:space="preserve">998225311R00</t>
  </si>
  <si>
    <t xml:space="preserve">Přesun hmot, oprava komunikací, kryt živič. a bet.</t>
  </si>
  <si>
    <t xml:space="preserve">t</t>
  </si>
  <si>
    <t xml:space="preserve">892233111R00</t>
  </si>
  <si>
    <t xml:space="preserve">Desinfekce vodovodního potrubí DN 70</t>
  </si>
  <si>
    <t xml:space="preserve">892241111R00</t>
  </si>
  <si>
    <t xml:space="preserve">Tlaková zkouška vodovodního potrubí DN 80</t>
  </si>
  <si>
    <t xml:space="preserve">894432112R00</t>
  </si>
  <si>
    <t xml:space="preserve">Osazení plastové šachty revizní prům.425 mm,</t>
  </si>
  <si>
    <t xml:space="preserve">286971402R</t>
  </si>
  <si>
    <t xml:space="preserve">Roura šachtová korugovaná  bez hrdla 425/1500 mm</t>
  </si>
  <si>
    <t xml:space="preserve">28697146R</t>
  </si>
  <si>
    <t xml:space="preserve">Poklop do šachtové roury 425 mm/1,5 T PP</t>
  </si>
  <si>
    <t xml:space="preserve">286971471R</t>
  </si>
  <si>
    <t xml:space="preserve">Těsnění šachtové roury  425 mm</t>
  </si>
  <si>
    <t xml:space="preserve">286971672R</t>
  </si>
  <si>
    <t xml:space="preserve">Dno šachtové výkyvné  425/160 přímé pro KG</t>
  </si>
  <si>
    <t xml:space="preserve">871161121R00</t>
  </si>
  <si>
    <t xml:space="preserve">Montáž trubek polyetylenových ve výkopu d 32 mm</t>
  </si>
  <si>
    <t xml:space="preserve">28613742R</t>
  </si>
  <si>
    <t xml:space="preserve">Trubka tlaková PE HD (PE 80) D 32 x 3,0 mm PN 10</t>
  </si>
  <si>
    <t xml:space="preserve">m     </t>
  </si>
  <si>
    <t xml:space="preserve">891163111R00</t>
  </si>
  <si>
    <t xml:space="preserve">Montáž ventilů hlavních pro přípojky DN 25</t>
  </si>
  <si>
    <t xml:space="preserve">42228200R</t>
  </si>
  <si>
    <t xml:space="preserve"> šoupátko 2520 DN 1" pro dom.přípojky - voda</t>
  </si>
  <si>
    <t xml:space="preserve">42291352R</t>
  </si>
  <si>
    <t xml:space="preserve">Poklop litinový - šoupátkový</t>
  </si>
  <si>
    <t xml:space="preserve">422915501R</t>
  </si>
  <si>
    <t xml:space="preserve">Deska nosná šoupátkového poklopu</t>
  </si>
  <si>
    <t xml:space="preserve">42291200R</t>
  </si>
  <si>
    <t xml:space="preserve">Souprava zemní šoupátková  DN 40</t>
  </si>
  <si>
    <t xml:space="preserve">899721112R00</t>
  </si>
  <si>
    <t xml:space="preserve">Fólie výstražná z PVC bílá, šířka 30 cm</t>
  </si>
  <si>
    <t xml:space="preserve">879172199R00</t>
  </si>
  <si>
    <t xml:space="preserve">Příplatek za montáž vodovodních přípojek DN 32-80</t>
  </si>
  <si>
    <t xml:space="preserve">877242121R00</t>
  </si>
  <si>
    <t xml:space="preserve">Přirážka za 1 spoj elektrotvarovky d 90 mm</t>
  </si>
  <si>
    <t xml:space="preserve">871313121R00</t>
  </si>
  <si>
    <t xml:space="preserve">Montáž trub z plastu, gumový kroužek, DN 150</t>
  </si>
  <si>
    <t xml:space="preserve">KANAL SPLAŠKOVÝ:15</t>
  </si>
  <si>
    <t xml:space="preserve">KANAL DEŠŤOVÝ:2+5+2</t>
  </si>
  <si>
    <t xml:space="preserve">28611260.AR</t>
  </si>
  <si>
    <t xml:space="preserve">Trubka kanalizační KGEM SN 8 PVC 160x4,7x1000</t>
  </si>
  <si>
    <t xml:space="preserve">877313123R00</t>
  </si>
  <si>
    <t xml:space="preserve">Montáž tvarovek jednoos. plast. gum.kroužek DN 150</t>
  </si>
  <si>
    <t xml:space="preserve">28651654.AR</t>
  </si>
  <si>
    <t xml:space="preserve">Koleno kanalizační KGB 110/ 87° PVC</t>
  </si>
  <si>
    <t xml:space="preserve">28651659.AR</t>
  </si>
  <si>
    <t xml:space="preserve">Koleno kanalizační KGB 125/ 87° PVC</t>
  </si>
  <si>
    <t xml:space="preserve">28651657.AR</t>
  </si>
  <si>
    <t xml:space="preserve">Koleno kanalizační KGB 125/ 45° PVC</t>
  </si>
  <si>
    <t xml:space="preserve">28651662.AR</t>
  </si>
  <si>
    <t xml:space="preserve">Koleno kanalizační KGB 160/ 45° PVC</t>
  </si>
  <si>
    <t xml:space="preserve">28651691.AR</t>
  </si>
  <si>
    <t xml:space="preserve">Redukce kanalizační KGR 160/ 110 PVC</t>
  </si>
  <si>
    <t xml:space="preserve">28651690.AR</t>
  </si>
  <si>
    <t xml:space="preserve">Redukce kanalizační KGR 125/ 110 PVC</t>
  </si>
  <si>
    <t xml:space="preserve">28656164R</t>
  </si>
  <si>
    <t xml:space="preserve">Odbočka kanalizační odolná PPKGEA DN 160/125mm 45°</t>
  </si>
  <si>
    <t xml:space="preserve">877375122RT2</t>
  </si>
  <si>
    <t xml:space="preserve">Montáž nalepovací tvar. z plastu na potrubí DN 300, včetně dodávky odbočky nalepovací PVC 315/160 mm</t>
  </si>
  <si>
    <t xml:space="preserve">28650751R</t>
  </si>
  <si>
    <t xml:space="preserve">Odbočka kanalizační PVC-U nalepovací D 315/160 mm</t>
  </si>
  <si>
    <t xml:space="preserve">721176101R00</t>
  </si>
  <si>
    <t xml:space="preserve">Potrubí HT připojovací D 32 x 1,8 mm</t>
  </si>
  <si>
    <t xml:space="preserve">721176102R00</t>
  </si>
  <si>
    <t xml:space="preserve">Potrubí HT připojovací D 40 x 1,8 mm</t>
  </si>
  <si>
    <t xml:space="preserve">721176103R00</t>
  </si>
  <si>
    <t xml:space="preserve">Potrubí HT připojovací D 50 x 1,8 mm</t>
  </si>
  <si>
    <t xml:space="preserve">721176105R00</t>
  </si>
  <si>
    <t xml:space="preserve">Potrubí HT připojovací D 110 x 2,7 mm</t>
  </si>
  <si>
    <t xml:space="preserve">721176114R00</t>
  </si>
  <si>
    <t xml:space="preserve">Potrubí HT odpadní svislé D 75 x 1,9 mm</t>
  </si>
  <si>
    <t xml:space="preserve">721176115R00</t>
  </si>
  <si>
    <t xml:space="preserve">Potrubí HT odpadní svislé D 110 x 2,7 mm</t>
  </si>
  <si>
    <t xml:space="preserve">721176222R00</t>
  </si>
  <si>
    <t xml:space="preserve">Potrubí KG svodné (ležaté) v zemi D 110 x 3,2 mm</t>
  </si>
  <si>
    <t xml:space="preserve">721176223R00</t>
  </si>
  <si>
    <t xml:space="preserve">Potrubí KG svodné (ležaté) v zemi D 125 x 3,2 mm</t>
  </si>
  <si>
    <t xml:space="preserve">721176224R00</t>
  </si>
  <si>
    <t xml:space="preserve">Potrubí KG svodné (ležaté) v zemi D 160 x 4,0 mm</t>
  </si>
  <si>
    <t xml:space="preserve">6+9</t>
  </si>
  <si>
    <t xml:space="preserve">721194103R00</t>
  </si>
  <si>
    <t xml:space="preserve">Vyvedení odpadních výpustek D 32 x 1,8</t>
  </si>
  <si>
    <t xml:space="preserve">721194105R00</t>
  </si>
  <si>
    <t xml:space="preserve">Vyvedení odpadních výpustek D 50 x 1,8</t>
  </si>
  <si>
    <t xml:space="preserve">721194104R00</t>
  </si>
  <si>
    <t xml:space="preserve">Vyvedení odpadních výpustek D 40 x 1,8</t>
  </si>
  <si>
    <t xml:space="preserve">721194109R00</t>
  </si>
  <si>
    <t xml:space="preserve">Vyvedení odpadních výpustek D 110 x 2,3</t>
  </si>
  <si>
    <t xml:space="preserve">721213314R00</t>
  </si>
  <si>
    <t xml:space="preserve">Žlab odtok,do prostoru,pro dlažbu,dl. 800mm</t>
  </si>
  <si>
    <t xml:space="preserve">721242110RT1</t>
  </si>
  <si>
    <t xml:space="preserve">Lapač střešních splavenin , kloub, zápachová klapka, koš na listí, DN 100</t>
  </si>
  <si>
    <t xml:space="preserve">721273200RT3</t>
  </si>
  <si>
    <t xml:space="preserve">Souprava ventilační střešní , souprava větrací hlavice  D 110 mm</t>
  </si>
  <si>
    <t xml:space="preserve">721290112R00</t>
  </si>
  <si>
    <t xml:space="preserve">Zkouška těsnosti kanalizace vodou DN 200</t>
  </si>
  <si>
    <t xml:space="preserve">998721101R00</t>
  </si>
  <si>
    <t xml:space="preserve">Přesun hmot pro vnitřní kanalizaci, výšky do 6 m</t>
  </si>
  <si>
    <t xml:space="preserve">722172411R00</t>
  </si>
  <si>
    <t xml:space="preserve">Potrubí z PPR, D 20 x 2,8 mm, PN 16, vč.zed.výpom.</t>
  </si>
  <si>
    <t xml:space="preserve">722172412R00</t>
  </si>
  <si>
    <t xml:space="preserve">Potrubí z PPR, D 25 x 3,5 mm, PN 16, vč.zed.výpom.</t>
  </si>
  <si>
    <t xml:space="preserve">722172413R00</t>
  </si>
  <si>
    <t xml:space="preserve">Potrubí z PPR, D 32 x 4,4 mm, PN 16, vč.zed.výpom.</t>
  </si>
  <si>
    <t xml:space="preserve">722179191R00</t>
  </si>
  <si>
    <t xml:space="preserve">Příplatek za malý rozsah do 20 m rozvodu</t>
  </si>
  <si>
    <t xml:space="preserve">soubor</t>
  </si>
  <si>
    <t xml:space="preserve">722181212RT7</t>
  </si>
  <si>
    <t xml:space="preserve">Izolace návleková tl. stěny 9 mm, vnitřní průměr 22 mm</t>
  </si>
  <si>
    <t xml:space="preserve">722181212RT8</t>
  </si>
  <si>
    <t xml:space="preserve">Izolace návleková tl. stěny 9 mm, vnitřní průměr 25 mm</t>
  </si>
  <si>
    <t xml:space="preserve">722181212RU1</t>
  </si>
  <si>
    <t xml:space="preserve">Izolace návleková tl. stěny 9 mm, vnitřní průměr 32 mm</t>
  </si>
  <si>
    <t xml:space="preserve">722190222R00</t>
  </si>
  <si>
    <t xml:space="preserve">Přípojky vodovodní pro pevné připojení DN 20</t>
  </si>
  <si>
    <t xml:space="preserve">722190223R00</t>
  </si>
  <si>
    <t xml:space="preserve">Přípojky vodovodní pro pevné připojení DN 25</t>
  </si>
  <si>
    <t xml:space="preserve">722237133R00</t>
  </si>
  <si>
    <t xml:space="preserve">Kohout vod.kulový s vypouš., DN 25</t>
  </si>
  <si>
    <t xml:space="preserve">722237132R00</t>
  </si>
  <si>
    <t xml:space="preserve">Kohout vod.kulový s vypouš.DN 20</t>
  </si>
  <si>
    <t xml:space="preserve">722237424R00</t>
  </si>
  <si>
    <t xml:space="preserve">Kohout kulový,2xvnitřní záv. DN 25</t>
  </si>
  <si>
    <t xml:space="preserve">722237622R00</t>
  </si>
  <si>
    <t xml:space="preserve">Ventil vod.zpět.,2xvnitř.závit  DN 20</t>
  </si>
  <si>
    <t xml:space="preserve">722237623R00</t>
  </si>
  <si>
    <t xml:space="preserve">Ventil vod.zpět.,2xvnitř.závit  DN 25</t>
  </si>
  <si>
    <t xml:space="preserve">722280106R00</t>
  </si>
  <si>
    <t xml:space="preserve">Tlaková zkouška vodovodního potrubí DN 32</t>
  </si>
  <si>
    <t xml:space="preserve">722290234R00</t>
  </si>
  <si>
    <t xml:space="preserve">Proplach a dezinfekce vodovod.potrubí DN 80</t>
  </si>
  <si>
    <t xml:space="preserve">998722101R00</t>
  </si>
  <si>
    <t xml:space="preserve">Přesun hmot pro vnitřní vodovod, výšky do 6 m</t>
  </si>
  <si>
    <t xml:space="preserve">725014131RT1</t>
  </si>
  <si>
    <t xml:space="preserve">Klozet závěsný  + sedátko, bílý</t>
  </si>
  <si>
    <t xml:space="preserve">725017132R00</t>
  </si>
  <si>
    <t xml:space="preserve">Umyvadlo na šrouby  55 x 42 cm, bílé</t>
  </si>
  <si>
    <t xml:space="preserve">725536245R00</t>
  </si>
  <si>
    <t xml:space="preserve">Ohřívač elek. zásobníkový závěsný  120</t>
  </si>
  <si>
    <t xml:space="preserve">725530151R00</t>
  </si>
  <si>
    <t xml:space="preserve">Ventil pojistný  DN 20</t>
  </si>
  <si>
    <t xml:space="preserve">725823121R00</t>
  </si>
  <si>
    <t xml:space="preserve">Baterie umyvadlová stoján. ruční, vč. otvír.odpadu</t>
  </si>
  <si>
    <t xml:space="preserve">725829201RT1</t>
  </si>
  <si>
    <t xml:space="preserve">Montáž baterie umyv.a dřezové nástěnné chromové, včetně dodávky pákové baterie</t>
  </si>
  <si>
    <t xml:space="preserve">725845111R00</t>
  </si>
  <si>
    <t xml:space="preserve">Baterie sprchová nástěnná ruční, bez příslušenství</t>
  </si>
  <si>
    <t xml:space="preserve">725814106R00</t>
  </si>
  <si>
    <t xml:space="preserve">Ventil rohový s filtrem  DN 15 x DN 15</t>
  </si>
  <si>
    <t xml:space="preserve">725819201R00</t>
  </si>
  <si>
    <t xml:space="preserve">Montáž ventilu nástěnného  G 1/2</t>
  </si>
  <si>
    <t xml:space="preserve">734295382R00</t>
  </si>
  <si>
    <t xml:space="preserve">Kohout kulový výtokový,  DN 15</t>
  </si>
  <si>
    <t xml:space="preserve">725860216RT1</t>
  </si>
  <si>
    <t xml:space="preserve">Připojovací souprava  5/4 ", k sifonům  pochromovaná mosaz</t>
  </si>
  <si>
    <t xml:space="preserve">998725101R00</t>
  </si>
  <si>
    <t xml:space="preserve">Přesun hmot pro zařizovací předměty, výšky do 6 m</t>
  </si>
  <si>
    <t xml:space="preserve">726212321R00</t>
  </si>
  <si>
    <t xml:space="preserve">Modul-PRO WC SYSTEM, pro závěsné WC</t>
  </si>
  <si>
    <t xml:space="preserve">998726121R00</t>
  </si>
  <si>
    <t xml:space="preserve">Přesun hmot pro předstěnové systémy, výšky do 6 m</t>
  </si>
  <si>
    <t xml:space="preserve">END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</si>
</sst>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[$-405]D/M/YYYY"/>
    <numFmt numFmtId="167" formatCode="0"/>
    <numFmt numFmtId="168" formatCode="#,##0.00"/>
    <numFmt numFmtId="169" formatCode="#,##0"/>
    <numFmt numFmtId="170" formatCode="#,##0.00000"/>
  </numFmts>
  <fonts count="22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sz val="10"/>
      <color rgb="FFFFFFCC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0000FF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9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3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69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6" fillId="3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3" borderId="2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3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2" xfId="0" applyFont="true" applyBorder="true" applyAlignment="true" applyProtection="false">
      <alignment horizontal="right" vertical="bottom" textRotation="0" wrapText="true" indent="0" shrinkToFit="true"/>
      <protection locked="true" hidden="false"/>
    </xf>
    <xf numFmtId="169" fontId="6" fillId="0" borderId="1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0" fillId="0" borderId="12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7" fillId="4" borderId="7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9" fontId="17" fillId="4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0" fillId="4" borderId="27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0" fillId="4" borderId="2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4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4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3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0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0" fontId="20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4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3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0" fontId="21" fillId="0" borderId="28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0" fillId="3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31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70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3" borderId="1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5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0" fontId="20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5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1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tavitel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7070312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O58"/>
  <sheetViews>
    <sheetView showFormulas="false" showGridLines="false" showRowColHeaders="true" showZeros="true" rightToLeft="false" tabSelected="true" showOutlineSymbols="true" defaultGridColor="true" view="normal" topLeftCell="B44" colorId="64" zoomScale="100" zoomScaleNormal="100" zoomScalePageLayoutView="100" workbookViewId="0">
      <selection pane="topLeft" activeCell="I55" activeCellId="0" sqref="I55"/>
    </sheetView>
  </sheetViews>
  <sheetFormatPr defaultColWidth="9.03125" defaultRowHeight="12.75" zeroHeight="false" outlineLevelRow="0" outlineLevelCol="0"/>
  <cols>
    <col collapsed="false" customWidth="true" hidden="true" outlineLevel="0" max="1" min="1" style="0" width="8.4"/>
    <col collapsed="false" customWidth="true" hidden="false" outlineLevel="0" max="2" min="2" style="0" width="9.13"/>
    <col collapsed="false" customWidth="true" hidden="false" outlineLevel="0" max="3" min="3" style="0" width="7.41"/>
    <col collapsed="false" customWidth="true" hidden="false" outlineLevel="0" max="4" min="4" style="0" width="13.43"/>
    <col collapsed="false" customWidth="true" hidden="false" outlineLevel="0" max="5" min="5" style="0" width="12.14"/>
    <col collapsed="false" customWidth="true" hidden="false" outlineLevel="0" max="6" min="6" style="0" width="11.42"/>
    <col collapsed="false" customWidth="true" hidden="false" outlineLevel="0" max="7" min="7" style="3" width="12.71"/>
    <col collapsed="false" customWidth="true" hidden="false" outlineLevel="0" max="8" min="8" style="0" width="12.71"/>
    <col collapsed="false" customWidth="true" hidden="false" outlineLevel="0" max="9" min="9" style="3" width="12.71"/>
    <col collapsed="false" customWidth="true" hidden="false" outlineLevel="0" max="10" min="10" style="3" width="6.71"/>
    <col collapsed="false" customWidth="true" hidden="false" outlineLevel="0" max="11" min="11" style="0" width="4.29"/>
    <col collapsed="false" customWidth="true" hidden="false" outlineLevel="0" max="15" min="12" style="0" width="10.71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23.25" hidden="false" customHeight="true" outlineLevel="0" collapsed="false">
      <c r="A2" s="6"/>
      <c r="B2" s="7" t="s">
        <v>4</v>
      </c>
      <c r="C2" s="8"/>
      <c r="D2" s="9" t="s">
        <v>5</v>
      </c>
      <c r="E2" s="9"/>
      <c r="F2" s="9"/>
      <c r="G2" s="9"/>
      <c r="H2" s="9"/>
      <c r="I2" s="9"/>
      <c r="J2" s="9"/>
      <c r="O2" s="10"/>
    </row>
    <row r="3" customFormat="false" ht="23.25" hidden="false" customHeight="true" outlineLevel="0" collapsed="false">
      <c r="A3" s="6"/>
      <c r="B3" s="11" t="s">
        <v>6</v>
      </c>
      <c r="C3" s="12"/>
      <c r="D3" s="13" t="s">
        <v>7</v>
      </c>
      <c r="E3" s="13"/>
      <c r="F3" s="13"/>
      <c r="G3" s="13"/>
      <c r="H3" s="13"/>
      <c r="I3" s="13"/>
      <c r="J3" s="13"/>
    </row>
    <row r="4" customFormat="false" ht="23.25" hidden="true" customHeight="true" outlineLevel="0" collapsed="false">
      <c r="A4" s="6"/>
      <c r="B4" s="14" t="s">
        <v>8</v>
      </c>
      <c r="C4" s="15"/>
      <c r="D4" s="16"/>
      <c r="E4" s="16"/>
      <c r="F4" s="17"/>
      <c r="G4" s="18"/>
      <c r="H4" s="17"/>
      <c r="I4" s="18"/>
      <c r="J4" s="19"/>
    </row>
    <row r="5" customFormat="false" ht="24" hidden="false" customHeight="true" outlineLevel="0" collapsed="false">
      <c r="A5" s="6"/>
      <c r="B5" s="20" t="s">
        <v>9</v>
      </c>
      <c r="C5" s="21"/>
      <c r="D5" s="22" t="s">
        <v>10</v>
      </c>
      <c r="E5" s="23"/>
      <c r="F5" s="23"/>
      <c r="G5" s="23"/>
      <c r="H5" s="24" t="s">
        <v>11</v>
      </c>
      <c r="I5" s="22" t="s">
        <v>12</v>
      </c>
      <c r="J5" s="25"/>
    </row>
    <row r="6" customFormat="false" ht="15.75" hidden="false" customHeight="true" outlineLevel="0" collapsed="false">
      <c r="A6" s="6"/>
      <c r="B6" s="26"/>
      <c r="C6" s="23"/>
      <c r="D6" s="22" t="s">
        <v>13</v>
      </c>
      <c r="E6" s="23"/>
      <c r="F6" s="23"/>
      <c r="G6" s="23"/>
      <c r="H6" s="24" t="s">
        <v>14</v>
      </c>
      <c r="I6" s="22" t="s">
        <v>15</v>
      </c>
      <c r="J6" s="25"/>
    </row>
    <row r="7" customFormat="false" ht="15.75" hidden="false" customHeight="true" outlineLevel="0" collapsed="false">
      <c r="A7" s="6"/>
      <c r="B7" s="27"/>
      <c r="C7" s="28" t="s">
        <v>16</v>
      </c>
      <c r="D7" s="29" t="s">
        <v>17</v>
      </c>
      <c r="E7" s="30"/>
      <c r="F7" s="30"/>
      <c r="G7" s="30"/>
      <c r="H7" s="31"/>
      <c r="I7" s="30"/>
      <c r="J7" s="32"/>
    </row>
    <row r="8" customFormat="false" ht="24" hidden="true" customHeight="true" outlineLevel="0" collapsed="false">
      <c r="A8" s="6"/>
      <c r="B8" s="20" t="s">
        <v>18</v>
      </c>
      <c r="C8" s="21"/>
      <c r="D8" s="33"/>
      <c r="E8" s="21"/>
      <c r="F8" s="21"/>
      <c r="G8" s="34"/>
      <c r="H8" s="24" t="s">
        <v>11</v>
      </c>
      <c r="I8" s="33"/>
      <c r="J8" s="25"/>
    </row>
    <row r="9" customFormat="false" ht="15.75" hidden="true" customHeight="true" outlineLevel="0" collapsed="false">
      <c r="A9" s="6"/>
      <c r="B9" s="6"/>
      <c r="C9" s="21"/>
      <c r="D9" s="33"/>
      <c r="E9" s="21"/>
      <c r="F9" s="21"/>
      <c r="G9" s="34"/>
      <c r="H9" s="24" t="s">
        <v>14</v>
      </c>
      <c r="I9" s="33"/>
      <c r="J9" s="25"/>
    </row>
    <row r="10" customFormat="false" ht="15.75" hidden="true" customHeight="true" outlineLevel="0" collapsed="false">
      <c r="A10" s="6"/>
      <c r="B10" s="35"/>
      <c r="C10" s="36"/>
      <c r="D10" s="37"/>
      <c r="E10" s="38"/>
      <c r="F10" s="38"/>
      <c r="G10" s="39"/>
      <c r="H10" s="39"/>
      <c r="I10" s="40"/>
      <c r="J10" s="32"/>
    </row>
    <row r="11" customFormat="false" ht="24" hidden="false" customHeight="true" outlineLevel="0" collapsed="false">
      <c r="A11" s="6"/>
      <c r="B11" s="20" t="s">
        <v>19</v>
      </c>
      <c r="C11" s="21"/>
      <c r="D11" s="41"/>
      <c r="E11" s="41"/>
      <c r="F11" s="41"/>
      <c r="G11" s="41"/>
      <c r="H11" s="24" t="s">
        <v>11</v>
      </c>
      <c r="I11" s="22"/>
      <c r="J11" s="25"/>
    </row>
    <row r="12" customFormat="false" ht="15.75" hidden="false" customHeight="true" outlineLevel="0" collapsed="false">
      <c r="A12" s="6"/>
      <c r="B12" s="26"/>
      <c r="C12" s="23"/>
      <c r="D12" s="22"/>
      <c r="E12" s="22"/>
      <c r="F12" s="22"/>
      <c r="G12" s="22"/>
      <c r="H12" s="24" t="s">
        <v>14</v>
      </c>
      <c r="I12" s="22"/>
      <c r="J12" s="25"/>
    </row>
    <row r="13" customFormat="false" ht="15.75" hidden="false" customHeight="true" outlineLevel="0" collapsed="false">
      <c r="A13" s="6"/>
      <c r="B13" s="27"/>
      <c r="C13" s="28"/>
      <c r="D13" s="29"/>
      <c r="E13" s="29"/>
      <c r="F13" s="29"/>
      <c r="G13" s="29"/>
      <c r="H13" s="42"/>
      <c r="I13" s="30"/>
      <c r="J13" s="32"/>
    </row>
    <row r="14" customFormat="false" ht="24" hidden="false" customHeight="true" outlineLevel="0" collapsed="false">
      <c r="A14" s="6"/>
      <c r="B14" s="43" t="s">
        <v>20</v>
      </c>
      <c r="C14" s="44"/>
      <c r="D14" s="45" t="s">
        <v>21</v>
      </c>
      <c r="E14" s="46"/>
      <c r="F14" s="46"/>
      <c r="G14" s="46"/>
      <c r="H14" s="47"/>
      <c r="I14" s="46"/>
      <c r="J14" s="48"/>
    </row>
    <row r="15" customFormat="false" ht="32.25" hidden="false" customHeight="true" outlineLevel="0" collapsed="false">
      <c r="A15" s="6"/>
      <c r="B15" s="35" t="s">
        <v>22</v>
      </c>
      <c r="C15" s="49"/>
      <c r="D15" s="39"/>
      <c r="E15" s="50"/>
      <c r="F15" s="50"/>
      <c r="G15" s="51"/>
      <c r="H15" s="51"/>
      <c r="I15" s="52" t="s">
        <v>23</v>
      </c>
      <c r="J15" s="52"/>
    </row>
    <row r="16" customFormat="false" ht="23.25" hidden="false" customHeight="true" outlineLevel="0" collapsed="false">
      <c r="A16" s="53" t="s">
        <v>24</v>
      </c>
      <c r="B16" s="54" t="s">
        <v>24</v>
      </c>
      <c r="C16" s="55"/>
      <c r="D16" s="56"/>
      <c r="E16" s="57"/>
      <c r="F16" s="57"/>
      <c r="G16" s="57"/>
      <c r="H16" s="57"/>
      <c r="I16" s="58" t="n">
        <v>183186.77</v>
      </c>
      <c r="J16" s="58"/>
    </row>
    <row r="17" customFormat="false" ht="23.25" hidden="false" customHeight="true" outlineLevel="0" collapsed="false">
      <c r="A17" s="53" t="s">
        <v>25</v>
      </c>
      <c r="B17" s="54" t="s">
        <v>25</v>
      </c>
      <c r="C17" s="55"/>
      <c r="D17" s="56"/>
      <c r="E17" s="57"/>
      <c r="F17" s="57"/>
      <c r="G17" s="57"/>
      <c r="H17" s="57"/>
      <c r="I17" s="58" t="n">
        <v>129259.65</v>
      </c>
      <c r="J17" s="58"/>
    </row>
    <row r="18" customFormat="false" ht="23.25" hidden="false" customHeight="true" outlineLevel="0" collapsed="false">
      <c r="A18" s="53" t="s">
        <v>26</v>
      </c>
      <c r="B18" s="54" t="s">
        <v>26</v>
      </c>
      <c r="C18" s="55"/>
      <c r="D18" s="56"/>
      <c r="E18" s="57"/>
      <c r="F18" s="57"/>
      <c r="G18" s="57"/>
      <c r="H18" s="57"/>
      <c r="I18" s="58" t="n">
        <v>0</v>
      </c>
      <c r="J18" s="58"/>
    </row>
    <row r="19" customFormat="false" ht="23.25" hidden="false" customHeight="true" outlineLevel="0" collapsed="false">
      <c r="A19" s="53" t="s">
        <v>27</v>
      </c>
      <c r="B19" s="54" t="s">
        <v>28</v>
      </c>
      <c r="C19" s="55"/>
      <c r="D19" s="56"/>
      <c r="E19" s="57"/>
      <c r="F19" s="57"/>
      <c r="G19" s="57"/>
      <c r="H19" s="57"/>
      <c r="I19" s="58" t="n">
        <v>0</v>
      </c>
      <c r="J19" s="58"/>
    </row>
    <row r="20" customFormat="false" ht="23.25" hidden="false" customHeight="true" outlineLevel="0" collapsed="false">
      <c r="A20" s="53" t="s">
        <v>29</v>
      </c>
      <c r="B20" s="54" t="s">
        <v>30</v>
      </c>
      <c r="C20" s="55"/>
      <c r="D20" s="56"/>
      <c r="E20" s="57"/>
      <c r="F20" s="57"/>
      <c r="G20" s="57"/>
      <c r="H20" s="57"/>
      <c r="I20" s="58" t="n">
        <v>0</v>
      </c>
      <c r="J20" s="58"/>
    </row>
    <row r="21" customFormat="false" ht="23.25" hidden="false" customHeight="true" outlineLevel="0" collapsed="false">
      <c r="A21" s="6"/>
      <c r="B21" s="59" t="s">
        <v>23</v>
      </c>
      <c r="C21" s="60"/>
      <c r="D21" s="61"/>
      <c r="E21" s="62"/>
      <c r="F21" s="62"/>
      <c r="G21" s="62"/>
      <c r="H21" s="62"/>
      <c r="I21" s="63" t="n">
        <f aca="false">SUM(I16:J20)</f>
        <v>312446.42</v>
      </c>
      <c r="J21" s="63"/>
    </row>
    <row r="22" customFormat="false" ht="33" hidden="false" customHeight="true" outlineLevel="0" collapsed="false">
      <c r="A22" s="6"/>
      <c r="B22" s="64" t="s">
        <v>31</v>
      </c>
      <c r="C22" s="55"/>
      <c r="D22" s="56"/>
      <c r="E22" s="65"/>
      <c r="F22" s="66"/>
      <c r="G22" s="67"/>
      <c r="H22" s="67"/>
      <c r="I22" s="67"/>
      <c r="J22" s="68"/>
    </row>
    <row r="23" customFormat="false" ht="23.25" hidden="false" customHeight="true" outlineLevel="0" collapsed="false">
      <c r="A23" s="6"/>
      <c r="B23" s="69" t="s">
        <v>32</v>
      </c>
      <c r="C23" s="55"/>
      <c r="D23" s="56"/>
      <c r="E23" s="70" t="n">
        <v>15</v>
      </c>
      <c r="F23" s="66" t="s">
        <v>33</v>
      </c>
      <c r="G23" s="71" t="n">
        <v>0</v>
      </c>
      <c r="H23" s="71"/>
      <c r="I23" s="71"/>
      <c r="J23" s="68" t="str">
        <f aca="false">Mena</f>
        <v>CZK</v>
      </c>
    </row>
    <row r="24" customFormat="false" ht="23.25" hidden="true" customHeight="true" outlineLevel="0" collapsed="false">
      <c r="A24" s="6"/>
      <c r="B24" s="69" t="s">
        <v>34</v>
      </c>
      <c r="C24" s="55"/>
      <c r="D24" s="56"/>
      <c r="E24" s="70" t="n">
        <f aca="false">SazbaDPH1</f>
        <v>15</v>
      </c>
      <c r="F24" s="66" t="s">
        <v>33</v>
      </c>
      <c r="G24" s="72" t="n">
        <v>0</v>
      </c>
      <c r="H24" s="72"/>
      <c r="I24" s="72"/>
      <c r="J24" s="68" t="str">
        <f aca="false">Mena</f>
        <v>CZK</v>
      </c>
    </row>
    <row r="25" customFormat="false" ht="23.25" hidden="false" customHeight="true" outlineLevel="0" collapsed="false">
      <c r="A25" s="6"/>
      <c r="B25" s="69" t="s">
        <v>35</v>
      </c>
      <c r="C25" s="55"/>
      <c r="D25" s="56"/>
      <c r="E25" s="70" t="n">
        <v>21</v>
      </c>
      <c r="F25" s="66" t="s">
        <v>33</v>
      </c>
      <c r="G25" s="71" t="n">
        <v>0</v>
      </c>
      <c r="H25" s="71"/>
      <c r="I25" s="71"/>
      <c r="J25" s="68" t="str">
        <f aca="false">Mena</f>
        <v>CZK</v>
      </c>
    </row>
    <row r="26" customFormat="false" ht="23.25" hidden="true" customHeight="true" outlineLevel="0" collapsed="false">
      <c r="A26" s="6"/>
      <c r="B26" s="73" t="s">
        <v>36</v>
      </c>
      <c r="C26" s="74"/>
      <c r="D26" s="75"/>
      <c r="E26" s="76" t="n">
        <f aca="false">SazbaDPH2</f>
        <v>21</v>
      </c>
      <c r="F26" s="77" t="s">
        <v>33</v>
      </c>
      <c r="G26" s="78" t="n">
        <v>0</v>
      </c>
      <c r="H26" s="78"/>
      <c r="I26" s="78"/>
      <c r="J26" s="79" t="str">
        <f aca="false">Mena</f>
        <v>CZK</v>
      </c>
    </row>
    <row r="27" customFormat="false" ht="23.25" hidden="true" customHeight="true" outlineLevel="0" collapsed="false">
      <c r="A27" s="6"/>
      <c r="B27" s="20" t="s">
        <v>37</v>
      </c>
      <c r="C27" s="80"/>
      <c r="D27" s="81"/>
      <c r="E27" s="80"/>
      <c r="F27" s="82"/>
      <c r="G27" s="83" t="n">
        <v>-0.419999999983702</v>
      </c>
      <c r="H27" s="83"/>
      <c r="I27" s="83"/>
      <c r="J27" s="84" t="str">
        <f aca="false">Mena</f>
        <v>CZK</v>
      </c>
    </row>
    <row r="28" customFormat="false" ht="27.75" hidden="false" customHeight="true" outlineLevel="0" collapsed="false">
      <c r="A28" s="6"/>
      <c r="B28" s="85" t="s">
        <v>38</v>
      </c>
      <c r="C28" s="86"/>
      <c r="D28" s="86"/>
      <c r="E28" s="87"/>
      <c r="F28" s="88"/>
      <c r="G28" s="89" t="n">
        <v>0</v>
      </c>
      <c r="H28" s="89"/>
      <c r="I28" s="89"/>
      <c r="J28" s="90" t="str">
        <f aca="false">Mena</f>
        <v>CZK</v>
      </c>
    </row>
    <row r="29" customFormat="false" ht="27.75" hidden="true" customHeight="true" outlineLevel="0" collapsed="false">
      <c r="A29" s="6"/>
      <c r="B29" s="85" t="s">
        <v>39</v>
      </c>
      <c r="C29" s="91"/>
      <c r="D29" s="91"/>
      <c r="E29" s="91"/>
      <c r="F29" s="91"/>
      <c r="G29" s="89" t="n">
        <v>312446</v>
      </c>
      <c r="H29" s="89"/>
      <c r="I29" s="89"/>
      <c r="J29" s="92" t="s">
        <v>40</v>
      </c>
    </row>
    <row r="30" customFormat="false" ht="12.75" hidden="false" customHeight="true" outlineLevel="0" collapsed="false">
      <c r="A30" s="6"/>
      <c r="B30" s="6"/>
      <c r="C30" s="21"/>
      <c r="D30" s="21"/>
      <c r="E30" s="21"/>
      <c r="F30" s="21"/>
      <c r="G30" s="34"/>
      <c r="H30" s="21"/>
      <c r="I30" s="34"/>
      <c r="J30" s="93"/>
    </row>
    <row r="31" customFormat="false" ht="30" hidden="false" customHeight="true" outlineLevel="0" collapsed="false">
      <c r="A31" s="6"/>
      <c r="B31" s="6"/>
      <c r="C31" s="21"/>
      <c r="D31" s="21"/>
      <c r="E31" s="21"/>
      <c r="F31" s="21"/>
      <c r="G31" s="34"/>
      <c r="H31" s="21"/>
      <c r="I31" s="34"/>
      <c r="J31" s="93"/>
    </row>
    <row r="32" customFormat="false" ht="18.75" hidden="false" customHeight="true" outlineLevel="0" collapsed="false">
      <c r="A32" s="6"/>
      <c r="B32" s="94"/>
      <c r="C32" s="95" t="s">
        <v>41</v>
      </c>
      <c r="D32" s="96"/>
      <c r="E32" s="96"/>
      <c r="F32" s="95" t="s">
        <v>42</v>
      </c>
      <c r="G32" s="96"/>
      <c r="H32" s="97"/>
      <c r="I32" s="96"/>
      <c r="J32" s="93"/>
    </row>
    <row r="33" customFormat="false" ht="47.25" hidden="false" customHeight="true" outlineLevel="0" collapsed="false">
      <c r="A33" s="6"/>
      <c r="B33" s="6"/>
      <c r="C33" s="21"/>
      <c r="D33" s="21"/>
      <c r="E33" s="21"/>
      <c r="F33" s="21"/>
      <c r="G33" s="34"/>
      <c r="H33" s="21"/>
      <c r="I33" s="34"/>
      <c r="J33" s="93"/>
    </row>
    <row r="34" s="1" customFormat="true" ht="18.75" hidden="false" customHeight="true" outlineLevel="0" collapsed="false">
      <c r="A34" s="98"/>
      <c r="B34" s="98"/>
      <c r="C34" s="99"/>
      <c r="D34" s="100"/>
      <c r="E34" s="100"/>
      <c r="F34" s="99"/>
      <c r="G34" s="101"/>
      <c r="H34" s="100"/>
      <c r="I34" s="101"/>
      <c r="J34" s="102"/>
    </row>
    <row r="35" customFormat="false" ht="12.75" hidden="false" customHeight="true" outlineLevel="0" collapsed="false">
      <c r="A35" s="6"/>
      <c r="B35" s="6"/>
      <c r="C35" s="21"/>
      <c r="D35" s="103" t="s">
        <v>43</v>
      </c>
      <c r="E35" s="103"/>
      <c r="F35" s="21"/>
      <c r="G35" s="34"/>
      <c r="H35" s="104" t="s">
        <v>44</v>
      </c>
      <c r="I35" s="34"/>
      <c r="J35" s="93"/>
    </row>
    <row r="36" customFormat="false" ht="13.5" hidden="false" customHeight="true" outlineLevel="0" collapsed="false">
      <c r="A36" s="105"/>
      <c r="B36" s="105"/>
      <c r="C36" s="106"/>
      <c r="D36" s="106"/>
      <c r="E36" s="106"/>
      <c r="F36" s="106"/>
      <c r="G36" s="107"/>
      <c r="H36" s="106"/>
      <c r="I36" s="107"/>
      <c r="J36" s="108"/>
    </row>
    <row r="37" customFormat="false" ht="27" hidden="true" customHeight="true" outlineLevel="0" collapsed="false">
      <c r="B37" s="109" t="s">
        <v>45</v>
      </c>
      <c r="C37" s="110"/>
      <c r="D37" s="110"/>
      <c r="E37" s="110"/>
      <c r="F37" s="111"/>
      <c r="G37" s="111"/>
      <c r="H37" s="111"/>
      <c r="I37" s="111"/>
      <c r="J37" s="110"/>
    </row>
    <row r="38" customFormat="false" ht="25.5" hidden="true" customHeight="true" outlineLevel="0" collapsed="false">
      <c r="A38" s="112" t="s">
        <v>46</v>
      </c>
      <c r="B38" s="113" t="s">
        <v>47</v>
      </c>
      <c r="C38" s="114" t="s">
        <v>48</v>
      </c>
      <c r="D38" s="115"/>
      <c r="E38" s="115"/>
      <c r="F38" s="116" t="str">
        <f aca="false">B23</f>
        <v>Základ pro sníženou DPH</v>
      </c>
      <c r="G38" s="116" t="str">
        <f aca="false">B25</f>
        <v>Základ pro základní DPH</v>
      </c>
      <c r="H38" s="117" t="s">
        <v>49</v>
      </c>
      <c r="I38" s="118" t="s">
        <v>50</v>
      </c>
      <c r="J38" s="119" t="s">
        <v>33</v>
      </c>
    </row>
    <row r="39" customFormat="false" ht="25.5" hidden="true" customHeight="true" outlineLevel="0" collapsed="false">
      <c r="A39" s="112" t="n">
        <v>0</v>
      </c>
      <c r="B39" s="120" t="s">
        <v>51</v>
      </c>
      <c r="C39" s="121" t="s">
        <v>5</v>
      </c>
      <c r="D39" s="121"/>
      <c r="E39" s="121"/>
      <c r="F39" s="122" t="n">
        <v>0</v>
      </c>
      <c r="G39" s="123" t="n">
        <v>0</v>
      </c>
      <c r="H39" s="124"/>
      <c r="I39" s="125" t="n">
        <v>312446.42</v>
      </c>
      <c r="J39" s="126" t="str">
        <f aca="false">IF(CenaCelkemVypocet=0,"",I39/CenaCelkemVypocet*100)</f>
        <v/>
      </c>
    </row>
    <row r="40" customFormat="false" ht="25.5" hidden="true" customHeight="true" outlineLevel="0" collapsed="false">
      <c r="A40" s="112"/>
      <c r="B40" s="127" t="s">
        <v>52</v>
      </c>
      <c r="C40" s="127"/>
      <c r="D40" s="127"/>
      <c r="E40" s="127"/>
      <c r="F40" s="128" t="n">
        <f aca="false">SUMIF(A39:A39,"=1",F39:F39)</f>
        <v>0</v>
      </c>
      <c r="G40" s="129" t="n">
        <f aca="false">SUMIF(A39:A39,"=1",G39:G39)</f>
        <v>0</v>
      </c>
      <c r="H40" s="129" t="n">
        <f aca="false">SUMIF(A39:A39,"=1",H39:H39)</f>
        <v>0</v>
      </c>
      <c r="I40" s="130" t="n">
        <f aca="false">SUMIF(A39:A39,"=1",I39:I39)</f>
        <v>0</v>
      </c>
      <c r="J40" s="131" t="n">
        <f aca="false">SUMIF(A39:A39,"=1",J39:J39)</f>
        <v>0</v>
      </c>
    </row>
    <row r="44" customFormat="false" ht="15.75" hidden="false" customHeight="false" outlineLevel="0" collapsed="false">
      <c r="B44" s="132" t="s">
        <v>53</v>
      </c>
    </row>
    <row r="46" customFormat="false" ht="25.5" hidden="false" customHeight="true" outlineLevel="0" collapsed="false">
      <c r="A46" s="133"/>
      <c r="B46" s="134" t="s">
        <v>47</v>
      </c>
      <c r="C46" s="134" t="s">
        <v>48</v>
      </c>
      <c r="D46" s="135"/>
      <c r="E46" s="135"/>
      <c r="F46" s="136" t="s">
        <v>54</v>
      </c>
      <c r="G46" s="136"/>
      <c r="H46" s="136"/>
      <c r="I46" s="136" t="s">
        <v>23</v>
      </c>
      <c r="J46" s="136"/>
    </row>
    <row r="47" customFormat="false" ht="25.5" hidden="false" customHeight="true" outlineLevel="0" collapsed="false">
      <c r="A47" s="137"/>
      <c r="B47" s="138" t="s">
        <v>55</v>
      </c>
      <c r="C47" s="139" t="s">
        <v>56</v>
      </c>
      <c r="D47" s="139"/>
      <c r="E47" s="139"/>
      <c r="F47" s="140" t="s">
        <v>24</v>
      </c>
      <c r="G47" s="141"/>
      <c r="H47" s="141"/>
      <c r="I47" s="141" t="s">
        <v>57</v>
      </c>
      <c r="J47" s="141"/>
    </row>
    <row r="48" customFormat="false" ht="25.5" hidden="false" customHeight="true" outlineLevel="0" collapsed="false">
      <c r="A48" s="137"/>
      <c r="B48" s="142" t="s">
        <v>58</v>
      </c>
      <c r="C48" s="143" t="s">
        <v>59</v>
      </c>
      <c r="D48" s="143"/>
      <c r="E48" s="143"/>
      <c r="F48" s="144" t="s">
        <v>24</v>
      </c>
      <c r="G48" s="145"/>
      <c r="H48" s="145"/>
      <c r="I48" s="145" t="s">
        <v>57</v>
      </c>
      <c r="J48" s="145"/>
    </row>
    <row r="49" customFormat="false" ht="25.5" hidden="false" customHeight="true" outlineLevel="0" collapsed="false">
      <c r="A49" s="137"/>
      <c r="B49" s="142" t="s">
        <v>60</v>
      </c>
      <c r="C49" s="143" t="s">
        <v>61</v>
      </c>
      <c r="D49" s="143"/>
      <c r="E49" s="143"/>
      <c r="F49" s="144" t="s">
        <v>24</v>
      </c>
      <c r="G49" s="145"/>
      <c r="H49" s="145"/>
      <c r="I49" s="145" t="s">
        <v>57</v>
      </c>
      <c r="J49" s="145"/>
    </row>
    <row r="50" customFormat="false" ht="25.5" hidden="false" customHeight="true" outlineLevel="0" collapsed="false">
      <c r="A50" s="137"/>
      <c r="B50" s="142" t="s">
        <v>62</v>
      </c>
      <c r="C50" s="143" t="s">
        <v>63</v>
      </c>
      <c r="D50" s="143"/>
      <c r="E50" s="143"/>
      <c r="F50" s="144" t="s">
        <v>24</v>
      </c>
      <c r="G50" s="145"/>
      <c r="H50" s="145"/>
      <c r="I50" s="145" t="s">
        <v>57</v>
      </c>
      <c r="J50" s="145"/>
    </row>
    <row r="51" customFormat="false" ht="25.5" hidden="false" customHeight="true" outlineLevel="0" collapsed="false">
      <c r="A51" s="137"/>
      <c r="B51" s="142" t="s">
        <v>64</v>
      </c>
      <c r="C51" s="143" t="s">
        <v>65</v>
      </c>
      <c r="D51" s="143"/>
      <c r="E51" s="143"/>
      <c r="F51" s="144" t="s">
        <v>25</v>
      </c>
      <c r="G51" s="145"/>
      <c r="H51" s="145"/>
      <c r="I51" s="145" t="s">
        <v>57</v>
      </c>
      <c r="J51" s="145"/>
    </row>
    <row r="52" customFormat="false" ht="25.5" hidden="false" customHeight="true" outlineLevel="0" collapsed="false">
      <c r="A52" s="137"/>
      <c r="B52" s="142" t="s">
        <v>66</v>
      </c>
      <c r="C52" s="143" t="s">
        <v>67</v>
      </c>
      <c r="D52" s="143"/>
      <c r="E52" s="143"/>
      <c r="F52" s="144" t="s">
        <v>25</v>
      </c>
      <c r="G52" s="145"/>
      <c r="H52" s="145"/>
      <c r="I52" s="145" t="s">
        <v>57</v>
      </c>
      <c r="J52" s="145"/>
    </row>
    <row r="53" customFormat="false" ht="25.5" hidden="false" customHeight="true" outlineLevel="0" collapsed="false">
      <c r="A53" s="137"/>
      <c r="B53" s="142" t="s">
        <v>68</v>
      </c>
      <c r="C53" s="143" t="s">
        <v>69</v>
      </c>
      <c r="D53" s="143"/>
      <c r="E53" s="143"/>
      <c r="F53" s="144" t="s">
        <v>25</v>
      </c>
      <c r="G53" s="145"/>
      <c r="H53" s="145"/>
      <c r="I53" s="145" t="s">
        <v>57</v>
      </c>
      <c r="J53" s="145"/>
    </row>
    <row r="54" customFormat="false" ht="25.5" hidden="false" customHeight="true" outlineLevel="0" collapsed="false">
      <c r="A54" s="137"/>
      <c r="B54" s="146" t="s">
        <v>70</v>
      </c>
      <c r="C54" s="147" t="s">
        <v>71</v>
      </c>
      <c r="D54" s="147"/>
      <c r="E54" s="147"/>
      <c r="F54" s="148" t="s">
        <v>25</v>
      </c>
      <c r="G54" s="149"/>
      <c r="H54" s="149"/>
      <c r="I54" s="149" t="n">
        <f aca="false">'Rozpočet Pol'!G161</f>
        <v>0</v>
      </c>
      <c r="J54" s="149"/>
    </row>
    <row r="55" customFormat="false" ht="25.5" hidden="false" customHeight="true" outlineLevel="0" collapsed="false">
      <c r="A55" s="150"/>
      <c r="B55" s="151" t="s">
        <v>50</v>
      </c>
      <c r="C55" s="151"/>
      <c r="D55" s="152"/>
      <c r="E55" s="152"/>
      <c r="F55" s="153"/>
      <c r="G55" s="154"/>
      <c r="H55" s="154"/>
      <c r="I55" s="154" t="n">
        <f aca="false">SUM(I47:I54)</f>
        <v>0</v>
      </c>
      <c r="J55" s="154"/>
    </row>
    <row r="56" customFormat="false" ht="12.75" hidden="false" customHeight="false" outlineLevel="0" collapsed="false">
      <c r="F56" s="155"/>
      <c r="G56" s="156"/>
      <c r="H56" s="155"/>
      <c r="I56" s="156"/>
      <c r="J56" s="156"/>
    </row>
    <row r="57" customFormat="false" ht="12.75" hidden="false" customHeight="false" outlineLevel="0" collapsed="false">
      <c r="F57" s="155"/>
      <c r="G57" s="156"/>
      <c r="H57" s="155"/>
      <c r="I57" s="156"/>
      <c r="J57" s="156"/>
    </row>
    <row r="58" customFormat="false" ht="12.75" hidden="false" customHeight="false" outlineLevel="0" collapsed="false">
      <c r="F58" s="155"/>
      <c r="G58" s="156"/>
      <c r="H58" s="155"/>
      <c r="I58" s="156"/>
      <c r="J58" s="156"/>
    </row>
  </sheetData>
  <mergeCells count="55">
    <mergeCell ref="B1:J1"/>
    <mergeCell ref="D2:J2"/>
    <mergeCell ref="D3:J3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C47:E47"/>
    <mergeCell ref="I47:J47"/>
    <mergeCell ref="C48:E48"/>
    <mergeCell ref="I48:J48"/>
    <mergeCell ref="C49:E49"/>
    <mergeCell ref="I49:J49"/>
    <mergeCell ref="C50:E50"/>
    <mergeCell ref="I50:J50"/>
    <mergeCell ref="C51:E51"/>
    <mergeCell ref="I51:J51"/>
    <mergeCell ref="C52:E52"/>
    <mergeCell ref="I52:J52"/>
    <mergeCell ref="C53:E53"/>
    <mergeCell ref="I53:J53"/>
    <mergeCell ref="C54:E54"/>
    <mergeCell ref="I54:J54"/>
    <mergeCell ref="I55:J55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57" width="4.29"/>
    <col collapsed="false" customWidth="true" hidden="false" outlineLevel="0" max="2" min="2" style="157" width="14.43"/>
    <col collapsed="false" customWidth="true" hidden="false" outlineLevel="0" max="3" min="3" style="158" width="38.29"/>
    <col collapsed="false" customWidth="true" hidden="false" outlineLevel="0" max="4" min="4" style="157" width="4.57"/>
    <col collapsed="false" customWidth="true" hidden="false" outlineLevel="0" max="5" min="5" style="157" width="10.58"/>
    <col collapsed="false" customWidth="true" hidden="false" outlineLevel="0" max="6" min="6" style="157" width="9.85"/>
    <col collapsed="false" customWidth="true" hidden="false" outlineLevel="0" max="7" min="7" style="157" width="12.71"/>
    <col collapsed="false" customWidth="false" hidden="false" outlineLevel="0" max="1025" min="8" style="157" width="9.13"/>
  </cols>
  <sheetData>
    <row r="1" customFormat="false" ht="15.75" hidden="false" customHeight="false" outlineLevel="0" collapsed="false">
      <c r="A1" s="159" t="s">
        <v>72</v>
      </c>
      <c r="B1" s="159"/>
      <c r="C1" s="159"/>
      <c r="D1" s="159"/>
      <c r="E1" s="159"/>
      <c r="F1" s="159"/>
      <c r="G1" s="159"/>
    </row>
    <row r="2" customFormat="false" ht="24.95" hidden="false" customHeight="true" outlineLevel="0" collapsed="false">
      <c r="A2" s="160" t="s">
        <v>73</v>
      </c>
      <c r="B2" s="161"/>
      <c r="C2" s="162"/>
      <c r="D2" s="162"/>
      <c r="E2" s="162"/>
      <c r="F2" s="162"/>
      <c r="G2" s="162"/>
    </row>
    <row r="3" customFormat="false" ht="24.95" hidden="true" customHeight="true" outlineLevel="0" collapsed="false">
      <c r="A3" s="160" t="s">
        <v>74</v>
      </c>
      <c r="B3" s="161"/>
      <c r="C3" s="162"/>
      <c r="D3" s="162"/>
      <c r="E3" s="162"/>
      <c r="F3" s="162"/>
      <c r="G3" s="162"/>
    </row>
    <row r="4" customFormat="false" ht="24.95" hidden="true" customHeight="true" outlineLevel="0" collapsed="false">
      <c r="A4" s="160" t="s">
        <v>75</v>
      </c>
      <c r="B4" s="161"/>
      <c r="C4" s="162"/>
      <c r="D4" s="162"/>
      <c r="E4" s="162"/>
      <c r="F4" s="162"/>
      <c r="G4" s="162"/>
    </row>
    <row r="5" customFormat="false" ht="12.75" hidden="true" customHeight="false" outlineLevel="0" collapsed="false">
      <c r="B5" s="163"/>
      <c r="C5" s="164"/>
      <c r="D5" s="165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61" activeCellId="0" sqref="F161"/>
    </sheetView>
  </sheetViews>
  <sheetFormatPr defaultColWidth="8.70703125" defaultRowHeight="12.75" zeroHeight="false" outlineLevelRow="1" outlineLevelCol="0"/>
  <cols>
    <col collapsed="false" customWidth="true" hidden="false" outlineLevel="0" max="1" min="1" style="0" width="4.29"/>
    <col collapsed="false" customWidth="true" hidden="false" outlineLevel="0" max="2" min="2" style="166" width="14.43"/>
    <col collapsed="false" customWidth="true" hidden="false" outlineLevel="0" max="3" min="3" style="166" width="38.29"/>
    <col collapsed="false" customWidth="true" hidden="false" outlineLevel="0" max="4" min="4" style="0" width="4.57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21" min="8" style="0" width="11.52"/>
    <col collapsed="false" customWidth="true" hidden="true" outlineLevel="0" max="39" min="29" style="0" width="11.52"/>
  </cols>
  <sheetData>
    <row r="1" customFormat="false" ht="15.75" hidden="false" customHeight="true" outlineLevel="0" collapsed="false">
      <c r="A1" s="167" t="s">
        <v>72</v>
      </c>
      <c r="B1" s="167"/>
      <c r="C1" s="167"/>
      <c r="D1" s="167"/>
      <c r="E1" s="167"/>
      <c r="F1" s="167"/>
      <c r="G1" s="167"/>
      <c r="AE1" s="0" t="s">
        <v>76</v>
      </c>
    </row>
    <row r="2" customFormat="false" ht="24.95" hidden="false" customHeight="true" outlineLevel="0" collapsed="false">
      <c r="A2" s="160" t="s">
        <v>77</v>
      </c>
      <c r="B2" s="161"/>
      <c r="C2" s="168" t="s">
        <v>5</v>
      </c>
      <c r="D2" s="168"/>
      <c r="E2" s="168"/>
      <c r="F2" s="168"/>
      <c r="G2" s="168"/>
      <c r="AE2" s="0" t="s">
        <v>78</v>
      </c>
    </row>
    <row r="3" customFormat="false" ht="24.95" hidden="false" customHeight="true" outlineLevel="0" collapsed="false">
      <c r="A3" s="160" t="s">
        <v>74</v>
      </c>
      <c r="B3" s="161"/>
      <c r="C3" s="168" t="s">
        <v>7</v>
      </c>
      <c r="D3" s="168"/>
      <c r="E3" s="168"/>
      <c r="F3" s="168"/>
      <c r="G3" s="168"/>
      <c r="AE3" s="0" t="s">
        <v>79</v>
      </c>
    </row>
    <row r="4" customFormat="false" ht="24.95" hidden="true" customHeight="true" outlineLevel="0" collapsed="false">
      <c r="A4" s="160" t="s">
        <v>75</v>
      </c>
      <c r="B4" s="161"/>
      <c r="C4" s="168"/>
      <c r="D4" s="168"/>
      <c r="E4" s="168"/>
      <c r="F4" s="168"/>
      <c r="G4" s="168"/>
      <c r="AE4" s="0" t="s">
        <v>80</v>
      </c>
    </row>
    <row r="5" customFormat="false" ht="12.75" hidden="true" customHeight="false" outlineLevel="0" collapsed="false">
      <c r="A5" s="169" t="s">
        <v>81</v>
      </c>
      <c r="B5" s="170"/>
      <c r="C5" s="171"/>
      <c r="D5" s="172"/>
      <c r="E5" s="172"/>
      <c r="F5" s="172"/>
      <c r="G5" s="173"/>
      <c r="AE5" s="0" t="s">
        <v>82</v>
      </c>
    </row>
    <row r="7" customFormat="false" ht="38.25" hidden="false" customHeight="false" outlineLevel="0" collapsed="false">
      <c r="A7" s="174" t="s">
        <v>83</v>
      </c>
      <c r="B7" s="175" t="s">
        <v>84</v>
      </c>
      <c r="C7" s="175" t="s">
        <v>85</v>
      </c>
      <c r="D7" s="174" t="s">
        <v>86</v>
      </c>
      <c r="E7" s="174" t="s">
        <v>87</v>
      </c>
      <c r="F7" s="176" t="s">
        <v>88</v>
      </c>
      <c r="G7" s="174" t="s">
        <v>23</v>
      </c>
      <c r="H7" s="177" t="s">
        <v>89</v>
      </c>
      <c r="I7" s="177" t="s">
        <v>90</v>
      </c>
      <c r="J7" s="177" t="s">
        <v>91</v>
      </c>
      <c r="K7" s="177" t="s">
        <v>92</v>
      </c>
      <c r="L7" s="177" t="s">
        <v>93</v>
      </c>
      <c r="M7" s="177" t="s">
        <v>94</v>
      </c>
      <c r="N7" s="177" t="s">
        <v>95</v>
      </c>
      <c r="O7" s="177" t="s">
        <v>96</v>
      </c>
      <c r="P7" s="177" t="s">
        <v>97</v>
      </c>
      <c r="Q7" s="177" t="s">
        <v>98</v>
      </c>
      <c r="R7" s="177" t="s">
        <v>99</v>
      </c>
      <c r="S7" s="177" t="s">
        <v>100</v>
      </c>
      <c r="T7" s="177" t="s">
        <v>101</v>
      </c>
      <c r="U7" s="177" t="s">
        <v>102</v>
      </c>
    </row>
    <row r="8" customFormat="false" ht="12.75" hidden="false" customHeight="false" outlineLevel="0" collapsed="false">
      <c r="A8" s="178" t="s">
        <v>103</v>
      </c>
      <c r="B8" s="179" t="s">
        <v>55</v>
      </c>
      <c r="C8" s="180" t="s">
        <v>56</v>
      </c>
      <c r="D8" s="181"/>
      <c r="E8" s="182"/>
      <c r="F8" s="183"/>
      <c r="G8" s="183" t="n">
        <f aca="false">SUMIF(AE9:AE44,"&lt;&gt;NOR",G9:G44)</f>
        <v>0</v>
      </c>
      <c r="H8" s="183"/>
      <c r="I8" s="183" t="n">
        <f aca="false">SUM(I9:I44)</f>
        <v>14447.58</v>
      </c>
      <c r="J8" s="183"/>
      <c r="K8" s="183" t="n">
        <f aca="false">SUM(K9:K44)</f>
        <v>117492.08</v>
      </c>
      <c r="L8" s="183"/>
      <c r="M8" s="183" t="n">
        <f aca="false">SUM(M9:M44)</f>
        <v>0</v>
      </c>
      <c r="N8" s="184"/>
      <c r="O8" s="184" t="n">
        <f aca="false">SUM(O9:O44)</f>
        <v>42.7725</v>
      </c>
      <c r="P8" s="184"/>
      <c r="Q8" s="184" t="n">
        <f aca="false">SUM(Q9:Q44)</f>
        <v>0</v>
      </c>
      <c r="R8" s="184"/>
      <c r="S8" s="184"/>
      <c r="T8" s="178"/>
      <c r="U8" s="184" t="n">
        <f aca="false">SUM(U9:U44)</f>
        <v>300.87</v>
      </c>
      <c r="W8" s="0" t="s">
        <v>57</v>
      </c>
      <c r="AE8" s="0" t="s">
        <v>104</v>
      </c>
    </row>
    <row r="9" customFormat="false" ht="12.8" hidden="false" customHeight="false" outlineLevel="1" collapsed="false">
      <c r="A9" s="185" t="n">
        <v>1</v>
      </c>
      <c r="B9" s="185" t="s">
        <v>105</v>
      </c>
      <c r="C9" s="186" t="s">
        <v>106</v>
      </c>
      <c r="D9" s="187" t="s">
        <v>107</v>
      </c>
      <c r="E9" s="188" t="n">
        <v>30</v>
      </c>
      <c r="F9" s="189" t="n">
        <v>0</v>
      </c>
      <c r="G9" s="189" t="n">
        <f aca="false">E9*F9</f>
        <v>0</v>
      </c>
      <c r="H9" s="189" t="n">
        <v>0</v>
      </c>
      <c r="I9" s="189" t="n">
        <f aca="false">ROUND(E9*H9,2)</f>
        <v>0</v>
      </c>
      <c r="J9" s="189" t="n">
        <v>53.5</v>
      </c>
      <c r="K9" s="189" t="n">
        <f aca="false">ROUND(E9*J9,2)</f>
        <v>1605</v>
      </c>
      <c r="L9" s="189" t="n">
        <v>0</v>
      </c>
      <c r="M9" s="189" t="n">
        <f aca="false">G9*(1+L9/100)</f>
        <v>0</v>
      </c>
      <c r="N9" s="190" t="n">
        <v>0</v>
      </c>
      <c r="O9" s="190" t="n">
        <f aca="false">ROUND(E9*N9,5)</f>
        <v>0</v>
      </c>
      <c r="P9" s="190" t="n">
        <v>0</v>
      </c>
      <c r="Q9" s="190" t="n">
        <f aca="false">ROUND(E9*P9,5)</f>
        <v>0</v>
      </c>
      <c r="R9" s="190"/>
      <c r="S9" s="190"/>
      <c r="T9" s="191" t="n">
        <v>0.172</v>
      </c>
      <c r="U9" s="190" t="n">
        <f aca="false">ROUND(E9*T9,2)</f>
        <v>5.16</v>
      </c>
      <c r="V9" s="192"/>
      <c r="W9" s="192"/>
      <c r="X9" s="192"/>
      <c r="Y9" s="192"/>
      <c r="Z9" s="192"/>
      <c r="AA9" s="192"/>
      <c r="AB9" s="192"/>
      <c r="AC9" s="192"/>
      <c r="AD9" s="192"/>
      <c r="AE9" s="192" t="s">
        <v>108</v>
      </c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customFormat="false" ht="12.8" hidden="false" customHeight="false" outlineLevel="1" collapsed="false">
      <c r="A10" s="185"/>
      <c r="B10" s="185"/>
      <c r="C10" s="193" t="s">
        <v>109</v>
      </c>
      <c r="D10" s="194"/>
      <c r="E10" s="195" t="n">
        <v>30</v>
      </c>
      <c r="F10" s="189"/>
      <c r="G10" s="189" t="n">
        <f aca="false">E10*F10</f>
        <v>0</v>
      </c>
      <c r="H10" s="189"/>
      <c r="I10" s="189"/>
      <c r="J10" s="189"/>
      <c r="K10" s="189"/>
      <c r="L10" s="189"/>
      <c r="M10" s="189"/>
      <c r="N10" s="190"/>
      <c r="O10" s="190"/>
      <c r="P10" s="190"/>
      <c r="Q10" s="190"/>
      <c r="R10" s="190"/>
      <c r="S10" s="190"/>
      <c r="T10" s="191"/>
      <c r="U10" s="190"/>
      <c r="V10" s="192"/>
      <c r="W10" s="192"/>
      <c r="X10" s="192"/>
      <c r="Y10" s="192"/>
      <c r="Z10" s="192"/>
      <c r="AA10" s="192"/>
      <c r="AB10" s="192"/>
      <c r="AC10" s="192"/>
      <c r="AD10" s="192"/>
      <c r="AE10" s="192" t="s">
        <v>110</v>
      </c>
      <c r="AF10" s="192" t="n">
        <v>0</v>
      </c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</row>
    <row r="11" customFormat="false" ht="12.8" hidden="false" customHeight="false" outlineLevel="1" collapsed="false">
      <c r="A11" s="185" t="n">
        <v>2</v>
      </c>
      <c r="B11" s="185" t="s">
        <v>111</v>
      </c>
      <c r="C11" s="186" t="s">
        <v>112</v>
      </c>
      <c r="D11" s="187" t="s">
        <v>113</v>
      </c>
      <c r="E11" s="188" t="n">
        <v>3</v>
      </c>
      <c r="F11" s="189" t="n">
        <v>0</v>
      </c>
      <c r="G11" s="189" t="n">
        <f aca="false">E11*F11</f>
        <v>0</v>
      </c>
      <c r="H11" s="189" t="n">
        <v>84.47</v>
      </c>
      <c r="I11" s="189" t="n">
        <f aca="false">ROUND(E11*H11,2)</f>
        <v>253.41</v>
      </c>
      <c r="J11" s="189" t="n">
        <v>176.53</v>
      </c>
      <c r="K11" s="189" t="n">
        <f aca="false">ROUND(E11*J11,2)</f>
        <v>529.59</v>
      </c>
      <c r="L11" s="189" t="n">
        <v>0</v>
      </c>
      <c r="M11" s="189" t="n">
        <f aca="false">G11*(1+L11/100)</f>
        <v>0</v>
      </c>
      <c r="N11" s="190" t="n">
        <v>0.02478</v>
      </c>
      <c r="O11" s="190" t="n">
        <f aca="false">ROUND(E11*N11,5)</f>
        <v>0.07434</v>
      </c>
      <c r="P11" s="190" t="n">
        <v>0</v>
      </c>
      <c r="Q11" s="190" t="n">
        <f aca="false">ROUND(E11*P11,5)</f>
        <v>0</v>
      </c>
      <c r="R11" s="190"/>
      <c r="S11" s="190"/>
      <c r="T11" s="191" t="n">
        <v>0.547</v>
      </c>
      <c r="U11" s="190" t="n">
        <f aca="false">ROUND(E11*T11,2)</f>
        <v>1.64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 t="s">
        <v>108</v>
      </c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customFormat="false" ht="12.8" hidden="false" customHeight="false" outlineLevel="1" collapsed="false">
      <c r="A12" s="185" t="n">
        <v>3</v>
      </c>
      <c r="B12" s="185" t="s">
        <v>114</v>
      </c>
      <c r="C12" s="186" t="s">
        <v>115</v>
      </c>
      <c r="D12" s="187" t="s">
        <v>116</v>
      </c>
      <c r="E12" s="188" t="n">
        <v>5.44</v>
      </c>
      <c r="F12" s="189" t="n">
        <v>0</v>
      </c>
      <c r="G12" s="189" t="n">
        <f aca="false">E12*F12</f>
        <v>0</v>
      </c>
      <c r="H12" s="189" t="n">
        <v>0</v>
      </c>
      <c r="I12" s="189" t="n">
        <f aca="false">ROUND(E12*H12,2)</f>
        <v>0</v>
      </c>
      <c r="J12" s="189" t="n">
        <v>580</v>
      </c>
      <c r="K12" s="189" t="n">
        <f aca="false">ROUND(E12*J12,2)</f>
        <v>3155.2</v>
      </c>
      <c r="L12" s="189" t="n">
        <v>0</v>
      </c>
      <c r="M12" s="189" t="n">
        <f aca="false">G12*(1+L12/100)</f>
        <v>0</v>
      </c>
      <c r="N12" s="190" t="n">
        <v>0</v>
      </c>
      <c r="O12" s="190" t="n">
        <f aca="false">ROUND(E12*N12,5)</f>
        <v>0</v>
      </c>
      <c r="P12" s="190" t="n">
        <v>0</v>
      </c>
      <c r="Q12" s="190" t="n">
        <f aca="false">ROUND(E12*P12,5)</f>
        <v>0</v>
      </c>
      <c r="R12" s="190"/>
      <c r="S12" s="190"/>
      <c r="T12" s="191" t="n">
        <v>1.763</v>
      </c>
      <c r="U12" s="190" t="n">
        <f aca="false">ROUND(E12*T12,2)</f>
        <v>9.59</v>
      </c>
      <c r="V12" s="192"/>
      <c r="W12" s="192"/>
      <c r="X12" s="192"/>
      <c r="Y12" s="192"/>
      <c r="Z12" s="192"/>
      <c r="AA12" s="192"/>
      <c r="AB12" s="192"/>
      <c r="AC12" s="192"/>
      <c r="AD12" s="192"/>
      <c r="AE12" s="192" t="s">
        <v>108</v>
      </c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customFormat="false" ht="12.8" hidden="false" customHeight="false" outlineLevel="1" collapsed="false">
      <c r="A13" s="185"/>
      <c r="B13" s="185"/>
      <c r="C13" s="193" t="s">
        <v>117</v>
      </c>
      <c r="D13" s="194"/>
      <c r="E13" s="195" t="n">
        <v>4.48</v>
      </c>
      <c r="F13" s="189"/>
      <c r="G13" s="189" t="n">
        <f aca="false">E13*F13</f>
        <v>0</v>
      </c>
      <c r="H13" s="189"/>
      <c r="I13" s="189"/>
      <c r="J13" s="189"/>
      <c r="K13" s="189"/>
      <c r="L13" s="189"/>
      <c r="M13" s="189"/>
      <c r="N13" s="190"/>
      <c r="O13" s="190"/>
      <c r="P13" s="190"/>
      <c r="Q13" s="190"/>
      <c r="R13" s="190"/>
      <c r="S13" s="190"/>
      <c r="T13" s="191"/>
      <c r="U13" s="190"/>
      <c r="V13" s="192"/>
      <c r="W13" s="192"/>
      <c r="X13" s="192"/>
      <c r="Y13" s="192"/>
      <c r="Z13" s="192"/>
      <c r="AA13" s="192"/>
      <c r="AB13" s="192"/>
      <c r="AC13" s="192"/>
      <c r="AD13" s="192"/>
      <c r="AE13" s="192" t="s">
        <v>110</v>
      </c>
      <c r="AF13" s="192" t="n">
        <v>0</v>
      </c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customFormat="false" ht="12.8" hidden="false" customHeight="false" outlineLevel="1" collapsed="false">
      <c r="A14" s="185"/>
      <c r="B14" s="185"/>
      <c r="C14" s="193" t="s">
        <v>118</v>
      </c>
      <c r="D14" s="194"/>
      <c r="E14" s="195" t="n">
        <v>0.96</v>
      </c>
      <c r="F14" s="189"/>
      <c r="G14" s="189" t="n">
        <f aca="false">E14*F14</f>
        <v>0</v>
      </c>
      <c r="H14" s="189"/>
      <c r="I14" s="189"/>
      <c r="J14" s="189"/>
      <c r="K14" s="189"/>
      <c r="L14" s="189"/>
      <c r="M14" s="189"/>
      <c r="N14" s="190"/>
      <c r="O14" s="190"/>
      <c r="P14" s="190"/>
      <c r="Q14" s="190"/>
      <c r="R14" s="190"/>
      <c r="S14" s="190"/>
      <c r="T14" s="191"/>
      <c r="U14" s="190"/>
      <c r="V14" s="192"/>
      <c r="W14" s="192"/>
      <c r="X14" s="192"/>
      <c r="Y14" s="192"/>
      <c r="Z14" s="192"/>
      <c r="AA14" s="192"/>
      <c r="AB14" s="192"/>
      <c r="AC14" s="192"/>
      <c r="AD14" s="192"/>
      <c r="AE14" s="192" t="s">
        <v>110</v>
      </c>
      <c r="AF14" s="192" t="n">
        <v>0</v>
      </c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customFormat="false" ht="12.8" hidden="false" customHeight="false" outlineLevel="1" collapsed="false">
      <c r="A15" s="185" t="n">
        <v>4</v>
      </c>
      <c r="B15" s="185" t="s">
        <v>119</v>
      </c>
      <c r="C15" s="186" t="s">
        <v>120</v>
      </c>
      <c r="D15" s="187" t="s">
        <v>116</v>
      </c>
      <c r="E15" s="188" t="n">
        <v>43.44</v>
      </c>
      <c r="F15" s="189" t="n">
        <v>0</v>
      </c>
      <c r="G15" s="189" t="n">
        <f aca="false">E15*F15</f>
        <v>0</v>
      </c>
      <c r="H15" s="189" t="n">
        <v>0</v>
      </c>
      <c r="I15" s="189" t="n">
        <f aca="false">ROUND(E15*H15,2)</f>
        <v>0</v>
      </c>
      <c r="J15" s="189" t="n">
        <v>451.5</v>
      </c>
      <c r="K15" s="189" t="n">
        <f aca="false">ROUND(E15*J15,2)</f>
        <v>19613.16</v>
      </c>
      <c r="L15" s="189" t="n">
        <v>0</v>
      </c>
      <c r="M15" s="189" t="n">
        <f aca="false">G15*(1+L15/100)</f>
        <v>0</v>
      </c>
      <c r="N15" s="190" t="n">
        <v>0</v>
      </c>
      <c r="O15" s="190" t="n">
        <f aca="false">ROUND(E15*N15,5)</f>
        <v>0</v>
      </c>
      <c r="P15" s="190" t="n">
        <v>0</v>
      </c>
      <c r="Q15" s="190" t="n">
        <f aca="false">ROUND(E15*P15,5)</f>
        <v>0</v>
      </c>
      <c r="R15" s="190"/>
      <c r="S15" s="190"/>
      <c r="T15" s="191" t="n">
        <v>0.365</v>
      </c>
      <c r="U15" s="190" t="n">
        <f aca="false">ROUND(E15*T15,2)</f>
        <v>15.86</v>
      </c>
      <c r="V15" s="192"/>
      <c r="W15" s="192"/>
      <c r="X15" s="192"/>
      <c r="Y15" s="192"/>
      <c r="Z15" s="192"/>
      <c r="AA15" s="192"/>
      <c r="AB15" s="192"/>
      <c r="AC15" s="192"/>
      <c r="AD15" s="192"/>
      <c r="AE15" s="192" t="s">
        <v>108</v>
      </c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customFormat="false" ht="12.8" hidden="false" customHeight="false" outlineLevel="1" collapsed="false">
      <c r="A16" s="185"/>
      <c r="B16" s="185"/>
      <c r="C16" s="193" t="s">
        <v>121</v>
      </c>
      <c r="D16" s="194"/>
      <c r="E16" s="195" t="n">
        <v>21.28</v>
      </c>
      <c r="F16" s="189"/>
      <c r="G16" s="189" t="n">
        <f aca="false">E16*F16</f>
        <v>0</v>
      </c>
      <c r="H16" s="189"/>
      <c r="I16" s="189"/>
      <c r="J16" s="189"/>
      <c r="K16" s="189"/>
      <c r="L16" s="189"/>
      <c r="M16" s="189"/>
      <c r="N16" s="190"/>
      <c r="O16" s="190"/>
      <c r="P16" s="190"/>
      <c r="Q16" s="190"/>
      <c r="R16" s="190"/>
      <c r="S16" s="190"/>
      <c r="T16" s="191"/>
      <c r="U16" s="190"/>
      <c r="V16" s="192"/>
      <c r="W16" s="192"/>
      <c r="X16" s="192"/>
      <c r="Y16" s="192"/>
      <c r="Z16" s="192"/>
      <c r="AA16" s="192"/>
      <c r="AB16" s="192"/>
      <c r="AC16" s="192"/>
      <c r="AD16" s="192"/>
      <c r="AE16" s="192" t="s">
        <v>110</v>
      </c>
      <c r="AF16" s="192" t="n">
        <v>0</v>
      </c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customFormat="false" ht="12.8" hidden="false" customHeight="false" outlineLevel="1" collapsed="false">
      <c r="A17" s="185"/>
      <c r="B17" s="185"/>
      <c r="C17" s="193" t="s">
        <v>122</v>
      </c>
      <c r="D17" s="194"/>
      <c r="E17" s="195" t="n">
        <v>20.4</v>
      </c>
      <c r="F17" s="189"/>
      <c r="G17" s="189" t="n">
        <f aca="false">E17*F17</f>
        <v>0</v>
      </c>
      <c r="H17" s="189"/>
      <c r="I17" s="189"/>
      <c r="J17" s="189"/>
      <c r="K17" s="189"/>
      <c r="L17" s="189"/>
      <c r="M17" s="189"/>
      <c r="N17" s="190"/>
      <c r="O17" s="190"/>
      <c r="P17" s="190"/>
      <c r="Q17" s="190"/>
      <c r="R17" s="190"/>
      <c r="S17" s="190"/>
      <c r="T17" s="191"/>
      <c r="U17" s="190"/>
      <c r="V17" s="192"/>
      <c r="W17" s="192"/>
      <c r="X17" s="192"/>
      <c r="Y17" s="192"/>
      <c r="Z17" s="192"/>
      <c r="AA17" s="192"/>
      <c r="AB17" s="192"/>
      <c r="AC17" s="192"/>
      <c r="AD17" s="192"/>
      <c r="AE17" s="192" t="s">
        <v>110</v>
      </c>
      <c r="AF17" s="192" t="n">
        <v>0</v>
      </c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customFormat="false" ht="12.8" hidden="false" customHeight="false" outlineLevel="1" collapsed="false">
      <c r="A18" s="185"/>
      <c r="B18" s="185"/>
      <c r="C18" s="193" t="s">
        <v>123</v>
      </c>
      <c r="D18" s="194"/>
      <c r="E18" s="195" t="n">
        <v>1.76</v>
      </c>
      <c r="F18" s="189"/>
      <c r="G18" s="189" t="n">
        <f aca="false">E18*F18</f>
        <v>0</v>
      </c>
      <c r="H18" s="189"/>
      <c r="I18" s="189"/>
      <c r="J18" s="189"/>
      <c r="K18" s="189"/>
      <c r="L18" s="189"/>
      <c r="M18" s="189"/>
      <c r="N18" s="190"/>
      <c r="O18" s="190"/>
      <c r="P18" s="190"/>
      <c r="Q18" s="190"/>
      <c r="R18" s="190"/>
      <c r="S18" s="190"/>
      <c r="T18" s="191"/>
      <c r="U18" s="190"/>
      <c r="V18" s="192"/>
      <c r="W18" s="192"/>
      <c r="X18" s="192"/>
      <c r="Y18" s="192"/>
      <c r="Z18" s="192"/>
      <c r="AA18" s="192"/>
      <c r="AB18" s="192"/>
      <c r="AC18" s="192"/>
      <c r="AD18" s="192"/>
      <c r="AE18" s="192" t="s">
        <v>110</v>
      </c>
      <c r="AF18" s="192" t="n">
        <v>0</v>
      </c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customFormat="false" ht="12.8" hidden="false" customHeight="false" outlineLevel="1" collapsed="false">
      <c r="A19" s="185" t="n">
        <v>5</v>
      </c>
      <c r="B19" s="185" t="s">
        <v>124</v>
      </c>
      <c r="C19" s="186" t="s">
        <v>125</v>
      </c>
      <c r="D19" s="187" t="s">
        <v>116</v>
      </c>
      <c r="E19" s="188" t="n">
        <v>5.44</v>
      </c>
      <c r="F19" s="189" t="n">
        <v>0</v>
      </c>
      <c r="G19" s="189" t="n">
        <f aca="false">E19*F19</f>
        <v>0</v>
      </c>
      <c r="H19" s="189" t="n">
        <v>0</v>
      </c>
      <c r="I19" s="189" t="n">
        <f aca="false">ROUND(E19*H19,2)</f>
        <v>0</v>
      </c>
      <c r="J19" s="189" t="n">
        <v>1057</v>
      </c>
      <c r="K19" s="189" t="n">
        <f aca="false">ROUND(E19*J19,2)</f>
        <v>5750.08</v>
      </c>
      <c r="L19" s="189" t="n">
        <v>0</v>
      </c>
      <c r="M19" s="189" t="n">
        <f aca="false">G19*(1+L19/100)</f>
        <v>0</v>
      </c>
      <c r="N19" s="190" t="n">
        <v>0</v>
      </c>
      <c r="O19" s="190" t="n">
        <f aca="false">ROUND(E19*N19,5)</f>
        <v>0</v>
      </c>
      <c r="P19" s="190" t="n">
        <v>0</v>
      </c>
      <c r="Q19" s="190" t="n">
        <f aca="false">ROUND(E19*P19,5)</f>
        <v>0</v>
      </c>
      <c r="R19" s="190"/>
      <c r="S19" s="190"/>
      <c r="T19" s="191" t="n">
        <v>3.533</v>
      </c>
      <c r="U19" s="190" t="n">
        <f aca="false">ROUND(E19*T19,2)</f>
        <v>19.22</v>
      </c>
      <c r="V19" s="192"/>
      <c r="W19" s="192"/>
      <c r="X19" s="192"/>
      <c r="Y19" s="192"/>
      <c r="Z19" s="192"/>
      <c r="AA19" s="192"/>
      <c r="AB19" s="192"/>
      <c r="AC19" s="192"/>
      <c r="AD19" s="192"/>
      <c r="AE19" s="192" t="s">
        <v>108</v>
      </c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</row>
    <row r="20" customFormat="false" ht="12.8" hidden="false" customHeight="false" outlineLevel="1" collapsed="false">
      <c r="A20" s="185" t="n">
        <v>6</v>
      </c>
      <c r="B20" s="185" t="s">
        <v>126</v>
      </c>
      <c r="C20" s="186" t="s">
        <v>127</v>
      </c>
      <c r="D20" s="187" t="s">
        <v>116</v>
      </c>
      <c r="E20" s="188" t="n">
        <v>13.92</v>
      </c>
      <c r="F20" s="189" t="n">
        <v>0</v>
      </c>
      <c r="G20" s="189" t="n">
        <f aca="false">E20*F20</f>
        <v>0</v>
      </c>
      <c r="H20" s="189" t="n">
        <v>0</v>
      </c>
      <c r="I20" s="189" t="n">
        <f aca="false">ROUND(E20*H20,2)</f>
        <v>0</v>
      </c>
      <c r="J20" s="189" t="n">
        <v>1831</v>
      </c>
      <c r="K20" s="189" t="n">
        <f aca="false">ROUND(E20*J20,2)</f>
        <v>25487.52</v>
      </c>
      <c r="L20" s="189" t="n">
        <v>0</v>
      </c>
      <c r="M20" s="189" t="n">
        <f aca="false">G20*(1+L20/100)</f>
        <v>0</v>
      </c>
      <c r="N20" s="190" t="n">
        <v>0</v>
      </c>
      <c r="O20" s="190" t="n">
        <f aca="false">ROUND(E20*N20,5)</f>
        <v>0</v>
      </c>
      <c r="P20" s="190" t="n">
        <v>0</v>
      </c>
      <c r="Q20" s="190" t="n">
        <f aca="false">ROUND(E20*P20,5)</f>
        <v>0</v>
      </c>
      <c r="R20" s="190"/>
      <c r="S20" s="190"/>
      <c r="T20" s="191" t="n">
        <v>6.298</v>
      </c>
      <c r="U20" s="190" t="n">
        <f aca="false">ROUND(E20*T20,2)</f>
        <v>87.67</v>
      </c>
      <c r="V20" s="192"/>
      <c r="W20" s="192"/>
      <c r="X20" s="192"/>
      <c r="Y20" s="192"/>
      <c r="Z20" s="192"/>
      <c r="AA20" s="192"/>
      <c r="AB20" s="192"/>
      <c r="AC20" s="192"/>
      <c r="AD20" s="192"/>
      <c r="AE20" s="192" t="s">
        <v>108</v>
      </c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customFormat="false" ht="12.8" hidden="false" customHeight="false" outlineLevel="1" collapsed="false">
      <c r="A21" s="185"/>
      <c r="B21" s="185"/>
      <c r="C21" s="193" t="s">
        <v>128</v>
      </c>
      <c r="D21" s="194"/>
      <c r="E21" s="195" t="n">
        <v>13.92</v>
      </c>
      <c r="F21" s="189"/>
      <c r="G21" s="189" t="n">
        <f aca="false">E21*F21</f>
        <v>0</v>
      </c>
      <c r="H21" s="189"/>
      <c r="I21" s="189"/>
      <c r="J21" s="189"/>
      <c r="K21" s="189"/>
      <c r="L21" s="189"/>
      <c r="M21" s="189"/>
      <c r="N21" s="190"/>
      <c r="O21" s="190"/>
      <c r="P21" s="190"/>
      <c r="Q21" s="190"/>
      <c r="R21" s="190"/>
      <c r="S21" s="190"/>
      <c r="T21" s="191"/>
      <c r="U21" s="190"/>
      <c r="V21" s="192"/>
      <c r="W21" s="192"/>
      <c r="X21" s="192"/>
      <c r="Y21" s="192"/>
      <c r="Z21" s="192"/>
      <c r="AA21" s="192"/>
      <c r="AB21" s="192"/>
      <c r="AC21" s="192"/>
      <c r="AD21" s="192"/>
      <c r="AE21" s="192" t="s">
        <v>110</v>
      </c>
      <c r="AF21" s="192" t="n">
        <v>0</v>
      </c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customFormat="false" ht="19.4" hidden="false" customHeight="false" outlineLevel="1" collapsed="false">
      <c r="A22" s="185" t="n">
        <v>7</v>
      </c>
      <c r="B22" s="185" t="s">
        <v>129</v>
      </c>
      <c r="C22" s="186" t="s">
        <v>130</v>
      </c>
      <c r="D22" s="187" t="s">
        <v>116</v>
      </c>
      <c r="E22" s="188" t="n">
        <v>13.86</v>
      </c>
      <c r="F22" s="189" t="n">
        <v>0</v>
      </c>
      <c r="G22" s="189" t="n">
        <f aca="false">E22*F22</f>
        <v>0</v>
      </c>
      <c r="H22" s="189" t="n">
        <v>449</v>
      </c>
      <c r="I22" s="189" t="n">
        <f aca="false">ROUND(E22*H22,2)</f>
        <v>6223.14</v>
      </c>
      <c r="J22" s="189" t="n">
        <v>746</v>
      </c>
      <c r="K22" s="189" t="n">
        <f aca="false">ROUND(E22*J22,2)</f>
        <v>10339.56</v>
      </c>
      <c r="L22" s="189" t="n">
        <v>0</v>
      </c>
      <c r="M22" s="189" t="n">
        <f aca="false">G22*(1+L22/100)</f>
        <v>0</v>
      </c>
      <c r="N22" s="190" t="n">
        <v>1.67</v>
      </c>
      <c r="O22" s="190" t="n">
        <f aca="false">ROUND(E22*N22,5)</f>
        <v>23.1462</v>
      </c>
      <c r="P22" s="190" t="n">
        <v>0</v>
      </c>
      <c r="Q22" s="190" t="n">
        <f aca="false">ROUND(E22*P22,5)</f>
        <v>0</v>
      </c>
      <c r="R22" s="190"/>
      <c r="S22" s="190"/>
      <c r="T22" s="191" t="n">
        <v>1.598</v>
      </c>
      <c r="U22" s="190" t="n">
        <f aca="false">ROUND(E22*T22,2)</f>
        <v>22.15</v>
      </c>
      <c r="V22" s="192"/>
      <c r="W22" s="192"/>
      <c r="X22" s="192"/>
      <c r="Y22" s="192"/>
      <c r="Z22" s="192"/>
      <c r="AA22" s="192"/>
      <c r="AB22" s="192"/>
      <c r="AC22" s="192"/>
      <c r="AD22" s="192"/>
      <c r="AE22" s="192" t="s">
        <v>131</v>
      </c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customFormat="false" ht="12.8" hidden="false" customHeight="false" outlineLevel="1" collapsed="false">
      <c r="A23" s="185"/>
      <c r="B23" s="185"/>
      <c r="C23" s="193" t="s">
        <v>132</v>
      </c>
      <c r="D23" s="194"/>
      <c r="E23" s="195" t="n">
        <v>3.6</v>
      </c>
      <c r="F23" s="189"/>
      <c r="G23" s="189" t="n">
        <f aca="false">E23*F23</f>
        <v>0</v>
      </c>
      <c r="H23" s="189"/>
      <c r="I23" s="189"/>
      <c r="J23" s="189"/>
      <c r="K23" s="189"/>
      <c r="L23" s="189"/>
      <c r="M23" s="189"/>
      <c r="N23" s="190"/>
      <c r="O23" s="190"/>
      <c r="P23" s="190"/>
      <c r="Q23" s="190"/>
      <c r="R23" s="190"/>
      <c r="S23" s="190"/>
      <c r="T23" s="191"/>
      <c r="U23" s="190"/>
      <c r="V23" s="192"/>
      <c r="W23" s="192"/>
      <c r="X23" s="192"/>
      <c r="Y23" s="192"/>
      <c r="Z23" s="192"/>
      <c r="AA23" s="192"/>
      <c r="AB23" s="192"/>
      <c r="AC23" s="192"/>
      <c r="AD23" s="192"/>
      <c r="AE23" s="192" t="s">
        <v>110</v>
      </c>
      <c r="AF23" s="192" t="n">
        <v>0</v>
      </c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customFormat="false" ht="12.8" hidden="false" customHeight="false" outlineLevel="1" collapsed="false">
      <c r="A24" s="185"/>
      <c r="B24" s="185"/>
      <c r="C24" s="193" t="s">
        <v>133</v>
      </c>
      <c r="D24" s="194"/>
      <c r="E24" s="195" t="n">
        <v>4.56</v>
      </c>
      <c r="F24" s="189"/>
      <c r="G24" s="189" t="n">
        <f aca="false">E24*F24</f>
        <v>0</v>
      </c>
      <c r="H24" s="189"/>
      <c r="I24" s="189"/>
      <c r="J24" s="189"/>
      <c r="K24" s="189"/>
      <c r="L24" s="189"/>
      <c r="M24" s="189"/>
      <c r="N24" s="190"/>
      <c r="O24" s="190"/>
      <c r="P24" s="190"/>
      <c r="Q24" s="190"/>
      <c r="R24" s="190"/>
      <c r="S24" s="190"/>
      <c r="T24" s="191"/>
      <c r="U24" s="190"/>
      <c r="V24" s="192"/>
      <c r="W24" s="192"/>
      <c r="X24" s="192"/>
      <c r="Y24" s="192"/>
      <c r="Z24" s="192"/>
      <c r="AA24" s="192"/>
      <c r="AB24" s="192"/>
      <c r="AC24" s="192"/>
      <c r="AD24" s="192"/>
      <c r="AE24" s="192" t="s">
        <v>110</v>
      </c>
      <c r="AF24" s="192" t="n">
        <v>0</v>
      </c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customFormat="false" ht="12.8" hidden="false" customHeight="false" outlineLevel="1" collapsed="false">
      <c r="A25" s="185"/>
      <c r="B25" s="185"/>
      <c r="C25" s="193" t="s">
        <v>134</v>
      </c>
      <c r="D25" s="194"/>
      <c r="E25" s="195" t="n">
        <v>0.48</v>
      </c>
      <c r="F25" s="189"/>
      <c r="G25" s="189" t="n">
        <f aca="false">E25*F25</f>
        <v>0</v>
      </c>
      <c r="H25" s="189"/>
      <c r="I25" s="189"/>
      <c r="J25" s="189"/>
      <c r="K25" s="189"/>
      <c r="L25" s="189"/>
      <c r="M25" s="189"/>
      <c r="N25" s="190"/>
      <c r="O25" s="190"/>
      <c r="P25" s="190"/>
      <c r="Q25" s="190"/>
      <c r="R25" s="190"/>
      <c r="S25" s="190"/>
      <c r="T25" s="191"/>
      <c r="U25" s="190"/>
      <c r="V25" s="192"/>
      <c r="W25" s="192"/>
      <c r="X25" s="192"/>
      <c r="Y25" s="192"/>
      <c r="Z25" s="192"/>
      <c r="AA25" s="192"/>
      <c r="AB25" s="192"/>
      <c r="AC25" s="192"/>
      <c r="AD25" s="192"/>
      <c r="AE25" s="192" t="s">
        <v>110</v>
      </c>
      <c r="AF25" s="192" t="n">
        <v>0</v>
      </c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customFormat="false" ht="12.8" hidden="false" customHeight="false" outlineLevel="1" collapsed="false">
      <c r="A26" s="185"/>
      <c r="B26" s="185"/>
      <c r="C26" s="193" t="s">
        <v>135</v>
      </c>
      <c r="D26" s="194"/>
      <c r="E26" s="195" t="n">
        <v>5.22</v>
      </c>
      <c r="F26" s="189"/>
      <c r="G26" s="189" t="n">
        <f aca="false">E26*F26</f>
        <v>0</v>
      </c>
      <c r="H26" s="189"/>
      <c r="I26" s="189"/>
      <c r="J26" s="189"/>
      <c r="K26" s="189"/>
      <c r="L26" s="189"/>
      <c r="M26" s="189"/>
      <c r="N26" s="190"/>
      <c r="O26" s="190"/>
      <c r="P26" s="190"/>
      <c r="Q26" s="190"/>
      <c r="R26" s="190"/>
      <c r="S26" s="190"/>
      <c r="T26" s="191"/>
      <c r="U26" s="190"/>
      <c r="V26" s="192"/>
      <c r="W26" s="192"/>
      <c r="X26" s="192"/>
      <c r="Y26" s="192"/>
      <c r="Z26" s="192"/>
      <c r="AA26" s="192"/>
      <c r="AB26" s="192"/>
      <c r="AC26" s="192"/>
      <c r="AD26" s="192"/>
      <c r="AE26" s="192" t="s">
        <v>110</v>
      </c>
      <c r="AF26" s="192" t="n">
        <v>0</v>
      </c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customFormat="false" ht="19.4" hidden="false" customHeight="false" outlineLevel="1" collapsed="false">
      <c r="A27" s="185" t="n">
        <v>8</v>
      </c>
      <c r="B27" s="185" t="s">
        <v>136</v>
      </c>
      <c r="C27" s="186" t="s">
        <v>137</v>
      </c>
      <c r="D27" s="187" t="s">
        <v>116</v>
      </c>
      <c r="E27" s="188" t="n">
        <v>11.64</v>
      </c>
      <c r="F27" s="189" t="n">
        <v>0</v>
      </c>
      <c r="G27" s="189" t="n">
        <f aca="false">E27*F27</f>
        <v>0</v>
      </c>
      <c r="H27" s="189" t="n">
        <v>483</v>
      </c>
      <c r="I27" s="189" t="n">
        <f aca="false">ROUND(E27*H27,2)</f>
        <v>5622.12</v>
      </c>
      <c r="J27" s="189" t="n">
        <v>370</v>
      </c>
      <c r="K27" s="189" t="n">
        <f aca="false">ROUND(E27*J27,2)</f>
        <v>4306.8</v>
      </c>
      <c r="L27" s="189" t="n">
        <v>0</v>
      </c>
      <c r="M27" s="189" t="n">
        <f aca="false">G27*(1+L27/100)</f>
        <v>0</v>
      </c>
      <c r="N27" s="190" t="n">
        <v>1.67</v>
      </c>
      <c r="O27" s="190" t="n">
        <f aca="false">ROUND(E27*N27,5)</f>
        <v>19.4388</v>
      </c>
      <c r="P27" s="190" t="n">
        <v>0</v>
      </c>
      <c r="Q27" s="190" t="n">
        <f aca="false">ROUND(E27*P27,5)</f>
        <v>0</v>
      </c>
      <c r="R27" s="190"/>
      <c r="S27" s="190"/>
      <c r="T27" s="191" t="n">
        <v>0.213</v>
      </c>
      <c r="U27" s="190" t="n">
        <f aca="false">ROUND(E27*T27,2)</f>
        <v>2.48</v>
      </c>
      <c r="V27" s="192"/>
      <c r="W27" s="192"/>
      <c r="X27" s="192"/>
      <c r="Y27" s="192"/>
      <c r="Z27" s="192"/>
      <c r="AA27" s="192"/>
      <c r="AB27" s="192"/>
      <c r="AC27" s="192"/>
      <c r="AD27" s="192"/>
      <c r="AE27" s="192" t="s">
        <v>131</v>
      </c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customFormat="false" ht="12.8" hidden="false" customHeight="false" outlineLevel="1" collapsed="false">
      <c r="A28" s="185"/>
      <c r="B28" s="185"/>
      <c r="C28" s="193" t="s">
        <v>138</v>
      </c>
      <c r="D28" s="194"/>
      <c r="E28" s="195" t="n">
        <v>2.48</v>
      </c>
      <c r="F28" s="189"/>
      <c r="G28" s="189" t="n">
        <f aca="false">E28*F28</f>
        <v>0</v>
      </c>
      <c r="H28" s="189"/>
      <c r="I28" s="189"/>
      <c r="J28" s="189"/>
      <c r="K28" s="189"/>
      <c r="L28" s="189"/>
      <c r="M28" s="189"/>
      <c r="N28" s="190"/>
      <c r="O28" s="190"/>
      <c r="P28" s="190"/>
      <c r="Q28" s="190"/>
      <c r="R28" s="190"/>
      <c r="S28" s="190"/>
      <c r="T28" s="191"/>
      <c r="U28" s="190"/>
      <c r="V28" s="192"/>
      <c r="W28" s="192"/>
      <c r="X28" s="192"/>
      <c r="Y28" s="192"/>
      <c r="Z28" s="192"/>
      <c r="AA28" s="192"/>
      <c r="AB28" s="192"/>
      <c r="AC28" s="192"/>
      <c r="AD28" s="192"/>
      <c r="AE28" s="192" t="s">
        <v>110</v>
      </c>
      <c r="AF28" s="192" t="n">
        <v>0</v>
      </c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customFormat="false" ht="12.8" hidden="false" customHeight="false" outlineLevel="1" collapsed="false">
      <c r="A29" s="185"/>
      <c r="B29" s="185"/>
      <c r="C29" s="193" t="s">
        <v>139</v>
      </c>
      <c r="D29" s="194"/>
      <c r="E29" s="195" t="n">
        <v>2.2</v>
      </c>
      <c r="F29" s="189"/>
      <c r="G29" s="189" t="n">
        <f aca="false">E29*F29</f>
        <v>0</v>
      </c>
      <c r="H29" s="189"/>
      <c r="I29" s="189"/>
      <c r="J29" s="189"/>
      <c r="K29" s="189"/>
      <c r="L29" s="189"/>
      <c r="M29" s="189"/>
      <c r="N29" s="190"/>
      <c r="O29" s="190"/>
      <c r="P29" s="190"/>
      <c r="Q29" s="190"/>
      <c r="R29" s="190"/>
      <c r="S29" s="190"/>
      <c r="T29" s="191"/>
      <c r="U29" s="190"/>
      <c r="V29" s="192"/>
      <c r="W29" s="192"/>
      <c r="X29" s="192"/>
      <c r="Y29" s="192"/>
      <c r="Z29" s="192"/>
      <c r="AA29" s="192"/>
      <c r="AB29" s="192"/>
      <c r="AC29" s="192"/>
      <c r="AD29" s="192"/>
      <c r="AE29" s="192" t="s">
        <v>110</v>
      </c>
      <c r="AF29" s="192" t="n">
        <v>0</v>
      </c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customFormat="false" ht="12.8" hidden="false" customHeight="false" outlineLevel="1" collapsed="false">
      <c r="A30" s="185"/>
      <c r="B30" s="185"/>
      <c r="C30" s="193" t="s">
        <v>140</v>
      </c>
      <c r="D30" s="194"/>
      <c r="E30" s="195" t="n">
        <v>6.96</v>
      </c>
      <c r="F30" s="189"/>
      <c r="G30" s="189" t="n">
        <f aca="false">E30*F30</f>
        <v>0</v>
      </c>
      <c r="H30" s="189"/>
      <c r="I30" s="189"/>
      <c r="J30" s="189"/>
      <c r="K30" s="189"/>
      <c r="L30" s="189"/>
      <c r="M30" s="189"/>
      <c r="N30" s="190"/>
      <c r="O30" s="190"/>
      <c r="P30" s="190"/>
      <c r="Q30" s="190"/>
      <c r="R30" s="190"/>
      <c r="S30" s="190"/>
      <c r="T30" s="191"/>
      <c r="U30" s="190"/>
      <c r="V30" s="192"/>
      <c r="W30" s="192"/>
      <c r="X30" s="192"/>
      <c r="Y30" s="192"/>
      <c r="Z30" s="192"/>
      <c r="AA30" s="192"/>
      <c r="AB30" s="192"/>
      <c r="AC30" s="192"/>
      <c r="AD30" s="192"/>
      <c r="AE30" s="192" t="s">
        <v>110</v>
      </c>
      <c r="AF30" s="192" t="n">
        <v>0</v>
      </c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customFormat="false" ht="19.4" hidden="false" customHeight="false" outlineLevel="1" collapsed="false">
      <c r="A31" s="185" t="n">
        <v>9</v>
      </c>
      <c r="B31" s="185" t="s">
        <v>141</v>
      </c>
      <c r="C31" s="186" t="s">
        <v>142</v>
      </c>
      <c r="D31" s="187" t="s">
        <v>116</v>
      </c>
      <c r="E31" s="188" t="n">
        <v>22.64</v>
      </c>
      <c r="F31" s="189" t="n">
        <v>0</v>
      </c>
      <c r="G31" s="189" t="n">
        <f aca="false">E31*F31</f>
        <v>0</v>
      </c>
      <c r="H31" s="189" t="n">
        <v>0</v>
      </c>
      <c r="I31" s="189" t="n">
        <f aca="false">ROUND(E31*H31,2)</f>
        <v>0</v>
      </c>
      <c r="J31" s="189" t="n">
        <v>149</v>
      </c>
      <c r="K31" s="189" t="n">
        <f aca="false">ROUND(E31*J31,2)</f>
        <v>3373.36</v>
      </c>
      <c r="L31" s="189" t="n">
        <v>0</v>
      </c>
      <c r="M31" s="189" t="n">
        <f aca="false">G31*(1+L31/100)</f>
        <v>0</v>
      </c>
      <c r="N31" s="190" t="n">
        <v>0</v>
      </c>
      <c r="O31" s="190" t="n">
        <f aca="false">ROUND(E31*N31,5)</f>
        <v>0</v>
      </c>
      <c r="P31" s="190" t="n">
        <v>0</v>
      </c>
      <c r="Q31" s="190" t="n">
        <f aca="false">ROUND(E31*P31,5)</f>
        <v>0</v>
      </c>
      <c r="R31" s="190"/>
      <c r="S31" s="190"/>
      <c r="T31" s="191" t="n">
        <v>0.276</v>
      </c>
      <c r="U31" s="190" t="n">
        <f aca="false">ROUND(E31*T31,2)</f>
        <v>6.25</v>
      </c>
      <c r="V31" s="192"/>
      <c r="W31" s="192"/>
      <c r="X31" s="192"/>
      <c r="Y31" s="192"/>
      <c r="Z31" s="192"/>
      <c r="AA31" s="192"/>
      <c r="AB31" s="192"/>
      <c r="AC31" s="192"/>
      <c r="AD31" s="192"/>
      <c r="AE31" s="192" t="s">
        <v>131</v>
      </c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</row>
    <row r="32" customFormat="false" ht="12.8" hidden="false" customHeight="false" outlineLevel="1" collapsed="false">
      <c r="A32" s="185"/>
      <c r="B32" s="185"/>
      <c r="C32" s="193" t="s">
        <v>143</v>
      </c>
      <c r="D32" s="194"/>
      <c r="E32" s="195" t="n">
        <v>11.44</v>
      </c>
      <c r="F32" s="189"/>
      <c r="G32" s="189" t="n">
        <f aca="false">E32*F32</f>
        <v>0</v>
      </c>
      <c r="H32" s="189"/>
      <c r="I32" s="189"/>
      <c r="J32" s="189"/>
      <c r="K32" s="189"/>
      <c r="L32" s="189"/>
      <c r="M32" s="189"/>
      <c r="N32" s="190"/>
      <c r="O32" s="190"/>
      <c r="P32" s="190"/>
      <c r="Q32" s="190"/>
      <c r="R32" s="190"/>
      <c r="S32" s="190"/>
      <c r="T32" s="191"/>
      <c r="U32" s="190"/>
      <c r="V32" s="192"/>
      <c r="W32" s="192"/>
      <c r="X32" s="192"/>
      <c r="Y32" s="192"/>
      <c r="Z32" s="192"/>
      <c r="AA32" s="192"/>
      <c r="AB32" s="192"/>
      <c r="AC32" s="192"/>
      <c r="AD32" s="192"/>
      <c r="AE32" s="192" t="s">
        <v>110</v>
      </c>
      <c r="AF32" s="192" t="n">
        <v>0</v>
      </c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customFormat="false" ht="12.8" hidden="false" customHeight="false" outlineLevel="1" collapsed="false">
      <c r="A33" s="185"/>
      <c r="B33" s="185"/>
      <c r="C33" s="193" t="s">
        <v>144</v>
      </c>
      <c r="D33" s="194"/>
      <c r="E33" s="195" t="n">
        <v>11.2</v>
      </c>
      <c r="F33" s="189"/>
      <c r="G33" s="189" t="n">
        <f aca="false">E33*F33</f>
        <v>0</v>
      </c>
      <c r="H33" s="189"/>
      <c r="I33" s="189"/>
      <c r="J33" s="189"/>
      <c r="K33" s="189"/>
      <c r="L33" s="189"/>
      <c r="M33" s="189"/>
      <c r="N33" s="190"/>
      <c r="O33" s="190"/>
      <c r="P33" s="190"/>
      <c r="Q33" s="190"/>
      <c r="R33" s="190"/>
      <c r="S33" s="190"/>
      <c r="T33" s="191"/>
      <c r="U33" s="190"/>
      <c r="V33" s="192"/>
      <c r="W33" s="192"/>
      <c r="X33" s="192"/>
      <c r="Y33" s="192"/>
      <c r="Z33" s="192"/>
      <c r="AA33" s="192"/>
      <c r="AB33" s="192"/>
      <c r="AC33" s="192"/>
      <c r="AD33" s="192"/>
      <c r="AE33" s="192" t="s">
        <v>110</v>
      </c>
      <c r="AF33" s="192" t="n">
        <v>0</v>
      </c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</row>
    <row r="34" customFormat="false" ht="12.8" hidden="false" customHeight="false" outlineLevel="1" collapsed="false">
      <c r="A34" s="185" t="n">
        <v>10</v>
      </c>
      <c r="B34" s="185" t="s">
        <v>126</v>
      </c>
      <c r="C34" s="186" t="s">
        <v>127</v>
      </c>
      <c r="D34" s="187" t="s">
        <v>116</v>
      </c>
      <c r="E34" s="188" t="n">
        <v>13.92</v>
      </c>
      <c r="F34" s="189" t="n">
        <v>0</v>
      </c>
      <c r="G34" s="189" t="n">
        <f aca="false">E34*F34</f>
        <v>0</v>
      </c>
      <c r="H34" s="189" t="n">
        <v>0</v>
      </c>
      <c r="I34" s="189" t="n">
        <f aca="false">ROUND(E34*H34,2)</f>
        <v>0</v>
      </c>
      <c r="J34" s="189" t="n">
        <v>1831</v>
      </c>
      <c r="K34" s="189" t="n">
        <f aca="false">ROUND(E34*J34,2)</f>
        <v>25487.52</v>
      </c>
      <c r="L34" s="189" t="n">
        <v>0</v>
      </c>
      <c r="M34" s="189" t="n">
        <f aca="false">G34*(1+L34/100)</f>
        <v>0</v>
      </c>
      <c r="N34" s="190" t="n">
        <v>0</v>
      </c>
      <c r="O34" s="190" t="n">
        <f aca="false">ROUND(E34*N34,5)</f>
        <v>0</v>
      </c>
      <c r="P34" s="190" t="n">
        <v>0</v>
      </c>
      <c r="Q34" s="190" t="n">
        <f aca="false">ROUND(E34*P34,5)</f>
        <v>0</v>
      </c>
      <c r="R34" s="190"/>
      <c r="S34" s="190"/>
      <c r="T34" s="191" t="n">
        <v>6.298</v>
      </c>
      <c r="U34" s="190" t="n">
        <f aca="false">ROUND(E34*T34,2)</f>
        <v>87.67</v>
      </c>
      <c r="V34" s="192"/>
      <c r="W34" s="192"/>
      <c r="X34" s="192"/>
      <c r="Y34" s="192"/>
      <c r="Z34" s="192"/>
      <c r="AA34" s="192"/>
      <c r="AB34" s="192"/>
      <c r="AC34" s="192"/>
      <c r="AD34" s="192"/>
      <c r="AE34" s="192" t="s">
        <v>108</v>
      </c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customFormat="false" ht="12.8" hidden="false" customHeight="false" outlineLevel="1" collapsed="false">
      <c r="A35" s="185"/>
      <c r="B35" s="185"/>
      <c r="C35" s="193" t="s">
        <v>145</v>
      </c>
      <c r="D35" s="194"/>
      <c r="E35" s="195" t="n">
        <v>5.28</v>
      </c>
      <c r="F35" s="189"/>
      <c r="G35" s="189" t="n">
        <f aca="false">E35*F35</f>
        <v>0</v>
      </c>
      <c r="H35" s="189"/>
      <c r="I35" s="189"/>
      <c r="J35" s="189"/>
      <c r="K35" s="189"/>
      <c r="L35" s="189"/>
      <c r="M35" s="189"/>
      <c r="N35" s="190"/>
      <c r="O35" s="190"/>
      <c r="P35" s="190"/>
      <c r="Q35" s="190"/>
      <c r="R35" s="190"/>
      <c r="S35" s="190"/>
      <c r="T35" s="191"/>
      <c r="U35" s="190"/>
      <c r="V35" s="192"/>
      <c r="W35" s="192"/>
      <c r="X35" s="192"/>
      <c r="Y35" s="192"/>
      <c r="Z35" s="192"/>
      <c r="AA35" s="192"/>
      <c r="AB35" s="192"/>
      <c r="AC35" s="192"/>
      <c r="AD35" s="192"/>
      <c r="AE35" s="192" t="s">
        <v>110</v>
      </c>
      <c r="AF35" s="192" t="n">
        <v>0</v>
      </c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customFormat="false" ht="12.8" hidden="false" customHeight="false" outlineLevel="1" collapsed="false">
      <c r="A36" s="185"/>
      <c r="B36" s="185"/>
      <c r="C36" s="193" t="s">
        <v>146</v>
      </c>
      <c r="D36" s="194"/>
      <c r="E36" s="195" t="n">
        <v>8.64</v>
      </c>
      <c r="F36" s="189"/>
      <c r="G36" s="189" t="n">
        <f aca="false">E36*F36</f>
        <v>0</v>
      </c>
      <c r="H36" s="189"/>
      <c r="I36" s="189"/>
      <c r="J36" s="189"/>
      <c r="K36" s="189"/>
      <c r="L36" s="189"/>
      <c r="M36" s="189"/>
      <c r="N36" s="190"/>
      <c r="O36" s="190"/>
      <c r="P36" s="190"/>
      <c r="Q36" s="190"/>
      <c r="R36" s="190"/>
      <c r="S36" s="190"/>
      <c r="T36" s="191"/>
      <c r="U36" s="190"/>
      <c r="V36" s="192"/>
      <c r="W36" s="192"/>
      <c r="X36" s="192"/>
      <c r="Y36" s="192"/>
      <c r="Z36" s="192"/>
      <c r="AA36" s="192"/>
      <c r="AB36" s="192"/>
      <c r="AC36" s="192"/>
      <c r="AD36" s="192"/>
      <c r="AE36" s="192" t="s">
        <v>110</v>
      </c>
      <c r="AF36" s="192" t="n">
        <v>0</v>
      </c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customFormat="false" ht="12.8" hidden="false" customHeight="false" outlineLevel="1" collapsed="false">
      <c r="A37" s="185" t="n">
        <v>11</v>
      </c>
      <c r="B37" s="185" t="s">
        <v>147</v>
      </c>
      <c r="C37" s="186" t="s">
        <v>148</v>
      </c>
      <c r="D37" s="187" t="s">
        <v>107</v>
      </c>
      <c r="E37" s="188" t="n">
        <v>104.2</v>
      </c>
      <c r="F37" s="189" t="n">
        <v>0</v>
      </c>
      <c r="G37" s="189" t="n">
        <f aca="false">E37*F37</f>
        <v>0</v>
      </c>
      <c r="H37" s="189" t="n">
        <v>10.43</v>
      </c>
      <c r="I37" s="189" t="n">
        <f aca="false">ROUND(E37*H37,2)</f>
        <v>1086.81</v>
      </c>
      <c r="J37" s="189" t="n">
        <v>100.57</v>
      </c>
      <c r="K37" s="189" t="n">
        <f aca="false">ROUND(E37*J37,2)</f>
        <v>10479.39</v>
      </c>
      <c r="L37" s="189" t="n">
        <v>0</v>
      </c>
      <c r="M37" s="189" t="n">
        <f aca="false">G37*(1+L37/100)</f>
        <v>0</v>
      </c>
      <c r="N37" s="190" t="n">
        <v>0.00099</v>
      </c>
      <c r="O37" s="190" t="n">
        <f aca="false">ROUND(E37*N37,5)</f>
        <v>0.10316</v>
      </c>
      <c r="P37" s="190" t="n">
        <v>0</v>
      </c>
      <c r="Q37" s="190" t="n">
        <f aca="false">ROUND(E37*P37,5)</f>
        <v>0</v>
      </c>
      <c r="R37" s="190"/>
      <c r="S37" s="190"/>
      <c r="T37" s="191" t="n">
        <v>0.236</v>
      </c>
      <c r="U37" s="190" t="n">
        <f aca="false">ROUND(E37*T37,2)</f>
        <v>24.59</v>
      </c>
      <c r="V37" s="192"/>
      <c r="W37" s="192"/>
      <c r="X37" s="192"/>
      <c r="Y37" s="192"/>
      <c r="Z37" s="192"/>
      <c r="AA37" s="192"/>
      <c r="AB37" s="192"/>
      <c r="AC37" s="192"/>
      <c r="AD37" s="192"/>
      <c r="AE37" s="192" t="s">
        <v>108</v>
      </c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customFormat="false" ht="12.8" hidden="false" customHeight="false" outlineLevel="1" collapsed="false">
      <c r="A38" s="185"/>
      <c r="B38" s="185"/>
      <c r="C38" s="193" t="s">
        <v>149</v>
      </c>
      <c r="D38" s="194"/>
      <c r="E38" s="195" t="n">
        <v>53.2</v>
      </c>
      <c r="F38" s="189"/>
      <c r="G38" s="189" t="n">
        <f aca="false">E38*F38</f>
        <v>0</v>
      </c>
      <c r="H38" s="189"/>
      <c r="I38" s="189"/>
      <c r="J38" s="189"/>
      <c r="K38" s="189"/>
      <c r="L38" s="189"/>
      <c r="M38" s="189"/>
      <c r="N38" s="190"/>
      <c r="O38" s="190"/>
      <c r="P38" s="190"/>
      <c r="Q38" s="190"/>
      <c r="R38" s="190"/>
      <c r="S38" s="190"/>
      <c r="T38" s="191"/>
      <c r="U38" s="190"/>
      <c r="V38" s="192"/>
      <c r="W38" s="192"/>
      <c r="X38" s="192"/>
      <c r="Y38" s="192"/>
      <c r="Z38" s="192"/>
      <c r="AA38" s="192"/>
      <c r="AB38" s="192"/>
      <c r="AC38" s="192"/>
      <c r="AD38" s="192"/>
      <c r="AE38" s="192" t="s">
        <v>110</v>
      </c>
      <c r="AF38" s="192" t="n">
        <v>0</v>
      </c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customFormat="false" ht="12.8" hidden="false" customHeight="false" outlineLevel="1" collapsed="false">
      <c r="A39" s="185"/>
      <c r="B39" s="185"/>
      <c r="C39" s="193" t="s">
        <v>150</v>
      </c>
      <c r="D39" s="194"/>
      <c r="E39" s="195" t="n">
        <v>51</v>
      </c>
      <c r="F39" s="189"/>
      <c r="G39" s="189" t="n">
        <f aca="false">E39*F39</f>
        <v>0</v>
      </c>
      <c r="H39" s="189"/>
      <c r="I39" s="189"/>
      <c r="J39" s="189"/>
      <c r="K39" s="189"/>
      <c r="L39" s="189"/>
      <c r="M39" s="189"/>
      <c r="N39" s="190"/>
      <c r="O39" s="190"/>
      <c r="P39" s="190"/>
      <c r="Q39" s="190"/>
      <c r="R39" s="190"/>
      <c r="S39" s="190"/>
      <c r="T39" s="191"/>
      <c r="U39" s="190"/>
      <c r="V39" s="192"/>
      <c r="W39" s="192"/>
      <c r="X39" s="192"/>
      <c r="Y39" s="192"/>
      <c r="Z39" s="192"/>
      <c r="AA39" s="192"/>
      <c r="AB39" s="192"/>
      <c r="AC39" s="192"/>
      <c r="AD39" s="192"/>
      <c r="AE39" s="192" t="s">
        <v>110</v>
      </c>
      <c r="AF39" s="192" t="n">
        <v>0</v>
      </c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</row>
    <row r="40" customFormat="false" ht="12.8" hidden="false" customHeight="false" outlineLevel="1" collapsed="false">
      <c r="A40" s="185" t="n">
        <v>12</v>
      </c>
      <c r="B40" s="185" t="s">
        <v>151</v>
      </c>
      <c r="C40" s="186" t="s">
        <v>152</v>
      </c>
      <c r="D40" s="187" t="s">
        <v>107</v>
      </c>
      <c r="E40" s="188" t="n">
        <v>104</v>
      </c>
      <c r="F40" s="189" t="n">
        <v>0</v>
      </c>
      <c r="G40" s="189" t="n">
        <f aca="false">E40*F40</f>
        <v>0</v>
      </c>
      <c r="H40" s="189" t="n">
        <v>0</v>
      </c>
      <c r="I40" s="189" t="n">
        <f aca="false">ROUND(E40*H40,2)</f>
        <v>0</v>
      </c>
      <c r="J40" s="189" t="n">
        <v>25.5</v>
      </c>
      <c r="K40" s="189" t="n">
        <f aca="false">ROUND(E40*J40,2)</f>
        <v>2652</v>
      </c>
      <c r="L40" s="189" t="n">
        <v>0</v>
      </c>
      <c r="M40" s="189" t="n">
        <f aca="false">G40*(1+L40/100)</f>
        <v>0</v>
      </c>
      <c r="N40" s="190" t="n">
        <v>0</v>
      </c>
      <c r="O40" s="190" t="n">
        <f aca="false">ROUND(E40*N40,5)</f>
        <v>0</v>
      </c>
      <c r="P40" s="190" t="n">
        <v>0</v>
      </c>
      <c r="Q40" s="190" t="n">
        <f aca="false">ROUND(E40*P40,5)</f>
        <v>0</v>
      </c>
      <c r="R40" s="190"/>
      <c r="S40" s="190"/>
      <c r="T40" s="191" t="n">
        <v>0.07</v>
      </c>
      <c r="U40" s="190" t="n">
        <f aca="false">ROUND(E40*T40,2)</f>
        <v>7.28</v>
      </c>
      <c r="V40" s="192"/>
      <c r="W40" s="192"/>
      <c r="X40" s="192"/>
      <c r="Y40" s="192"/>
      <c r="Z40" s="192"/>
      <c r="AA40" s="192"/>
      <c r="AB40" s="192"/>
      <c r="AC40" s="192"/>
      <c r="AD40" s="192"/>
      <c r="AE40" s="192" t="s">
        <v>108</v>
      </c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customFormat="false" ht="12.8" hidden="false" customHeight="false" outlineLevel="1" collapsed="false">
      <c r="A41" s="185" t="n">
        <v>13</v>
      </c>
      <c r="B41" s="185" t="s">
        <v>153</v>
      </c>
      <c r="C41" s="186" t="s">
        <v>154</v>
      </c>
      <c r="D41" s="187" t="s">
        <v>107</v>
      </c>
      <c r="E41" s="188" t="n">
        <v>40</v>
      </c>
      <c r="F41" s="189" t="n">
        <v>0</v>
      </c>
      <c r="G41" s="189" t="n">
        <f aca="false">E41*F41</f>
        <v>0</v>
      </c>
      <c r="H41" s="189" t="n">
        <v>0</v>
      </c>
      <c r="I41" s="189" t="n">
        <f aca="false">ROUND(E41*H41,2)</f>
        <v>0</v>
      </c>
      <c r="J41" s="189" t="n">
        <v>40</v>
      </c>
      <c r="K41" s="189" t="n">
        <f aca="false">ROUND(E41*J41,2)</f>
        <v>1600</v>
      </c>
      <c r="L41" s="189" t="n">
        <v>0</v>
      </c>
      <c r="M41" s="189" t="n">
        <f aca="false">G41*(1+L41/100)</f>
        <v>0</v>
      </c>
      <c r="N41" s="190" t="n">
        <v>0</v>
      </c>
      <c r="O41" s="190" t="n">
        <f aca="false">ROUND(E41*N41,5)</f>
        <v>0</v>
      </c>
      <c r="P41" s="190" t="n">
        <v>0</v>
      </c>
      <c r="Q41" s="190" t="n">
        <f aca="false">ROUND(E41*P41,5)</f>
        <v>0</v>
      </c>
      <c r="R41" s="190"/>
      <c r="S41" s="190"/>
      <c r="T41" s="191" t="n">
        <v>0.096</v>
      </c>
      <c r="U41" s="190" t="n">
        <f aca="false">ROUND(E41*T41,2)</f>
        <v>3.84</v>
      </c>
      <c r="V41" s="192"/>
      <c r="W41" s="192"/>
      <c r="X41" s="192"/>
      <c r="Y41" s="192"/>
      <c r="Z41" s="192"/>
      <c r="AA41" s="192"/>
      <c r="AB41" s="192"/>
      <c r="AC41" s="192"/>
      <c r="AD41" s="192"/>
      <c r="AE41" s="192" t="s">
        <v>108</v>
      </c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</row>
    <row r="42" customFormat="false" ht="12.8" hidden="false" customHeight="false" outlineLevel="1" collapsed="false">
      <c r="A42" s="185"/>
      <c r="B42" s="185"/>
      <c r="C42" s="193" t="s">
        <v>155</v>
      </c>
      <c r="D42" s="194"/>
      <c r="E42" s="195" t="n">
        <v>40</v>
      </c>
      <c r="F42" s="189"/>
      <c r="G42" s="189" t="n">
        <f aca="false">E42*F42</f>
        <v>0</v>
      </c>
      <c r="H42" s="189"/>
      <c r="I42" s="189"/>
      <c r="J42" s="189"/>
      <c r="K42" s="189"/>
      <c r="L42" s="189"/>
      <c r="M42" s="189"/>
      <c r="N42" s="190"/>
      <c r="O42" s="190"/>
      <c r="P42" s="190"/>
      <c r="Q42" s="190"/>
      <c r="R42" s="190"/>
      <c r="S42" s="190"/>
      <c r="T42" s="191"/>
      <c r="U42" s="190"/>
      <c r="V42" s="192"/>
      <c r="W42" s="192"/>
      <c r="X42" s="192"/>
      <c r="Y42" s="192"/>
      <c r="Z42" s="192"/>
      <c r="AA42" s="192"/>
      <c r="AB42" s="192"/>
      <c r="AC42" s="192"/>
      <c r="AD42" s="192"/>
      <c r="AE42" s="192" t="s">
        <v>110</v>
      </c>
      <c r="AF42" s="192" t="n">
        <v>0</v>
      </c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</row>
    <row r="43" customFormat="false" ht="12.8" hidden="false" customHeight="false" outlineLevel="1" collapsed="false">
      <c r="A43" s="185" t="n">
        <v>14</v>
      </c>
      <c r="B43" s="185" t="s">
        <v>156</v>
      </c>
      <c r="C43" s="186" t="s">
        <v>157</v>
      </c>
      <c r="D43" s="187" t="s">
        <v>158</v>
      </c>
      <c r="E43" s="188" t="n">
        <v>10</v>
      </c>
      <c r="F43" s="189" t="n">
        <v>0</v>
      </c>
      <c r="G43" s="189" t="n">
        <f aca="false">E43*F43</f>
        <v>0</v>
      </c>
      <c r="H43" s="189" t="n">
        <v>1.71</v>
      </c>
      <c r="I43" s="189" t="n">
        <f aca="false">ROUND(E43*H43,2)</f>
        <v>17.1</v>
      </c>
      <c r="J43" s="189" t="n">
        <v>311.29</v>
      </c>
      <c r="K43" s="189" t="n">
        <f aca="false">ROUND(E43*J43,2)</f>
        <v>3112.9</v>
      </c>
      <c r="L43" s="189" t="n">
        <v>0</v>
      </c>
      <c r="M43" s="189" t="n">
        <f aca="false">G43*(1+L43/100)</f>
        <v>0</v>
      </c>
      <c r="N43" s="190" t="n">
        <v>0</v>
      </c>
      <c r="O43" s="190" t="n">
        <f aca="false">ROUND(E43*N43,5)</f>
        <v>0</v>
      </c>
      <c r="P43" s="190" t="n">
        <v>0</v>
      </c>
      <c r="Q43" s="190" t="n">
        <f aca="false">ROUND(E43*P43,5)</f>
        <v>0</v>
      </c>
      <c r="R43" s="190"/>
      <c r="S43" s="190"/>
      <c r="T43" s="191" t="n">
        <v>0.747</v>
      </c>
      <c r="U43" s="190" t="n">
        <f aca="false">ROUND(E43*T43,2)</f>
        <v>7.47</v>
      </c>
      <c r="V43" s="192"/>
      <c r="W43" s="192"/>
      <c r="X43" s="192"/>
      <c r="Y43" s="192"/>
      <c r="Z43" s="192"/>
      <c r="AA43" s="192"/>
      <c r="AB43" s="192"/>
      <c r="AC43" s="192"/>
      <c r="AD43" s="192"/>
      <c r="AE43" s="192" t="s">
        <v>108</v>
      </c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</row>
    <row r="44" customFormat="false" ht="12.8" hidden="false" customHeight="false" outlineLevel="1" collapsed="false">
      <c r="A44" s="185" t="n">
        <v>15</v>
      </c>
      <c r="B44" s="185" t="s">
        <v>159</v>
      </c>
      <c r="C44" s="186" t="s">
        <v>160</v>
      </c>
      <c r="D44" s="187" t="s">
        <v>158</v>
      </c>
      <c r="E44" s="188" t="n">
        <v>10</v>
      </c>
      <c r="F44" s="189" t="n">
        <v>0</v>
      </c>
      <c r="G44" s="189" t="n">
        <f aca="false">E44*F44</f>
        <v>0</v>
      </c>
      <c r="H44" s="189" t="n">
        <v>124.5</v>
      </c>
      <c r="I44" s="189" t="n">
        <f aca="false">ROUND(E44*H44,2)</f>
        <v>1245</v>
      </c>
      <c r="J44" s="189" t="n">
        <v>0</v>
      </c>
      <c r="K44" s="189" t="n">
        <f aca="false">ROUND(E44*J44,2)</f>
        <v>0</v>
      </c>
      <c r="L44" s="189" t="n">
        <v>0</v>
      </c>
      <c r="M44" s="189" t="n">
        <f aca="false">G44*(1+L44/100)</f>
        <v>0</v>
      </c>
      <c r="N44" s="190" t="n">
        <v>0.001</v>
      </c>
      <c r="O44" s="190" t="n">
        <f aca="false">ROUND(E44*N44,5)</f>
        <v>0.01</v>
      </c>
      <c r="P44" s="190" t="n">
        <v>0</v>
      </c>
      <c r="Q44" s="190" t="n">
        <f aca="false">ROUND(E44*P44,5)</f>
        <v>0</v>
      </c>
      <c r="R44" s="190"/>
      <c r="S44" s="190"/>
      <c r="T44" s="191" t="n">
        <v>0</v>
      </c>
      <c r="U44" s="190" t="n">
        <f aca="false">ROUND(E44*T44,2)</f>
        <v>0</v>
      </c>
      <c r="V44" s="192"/>
      <c r="W44" s="192"/>
      <c r="X44" s="192"/>
      <c r="Y44" s="192"/>
      <c r="Z44" s="192"/>
      <c r="AA44" s="192"/>
      <c r="AB44" s="192"/>
      <c r="AC44" s="192"/>
      <c r="AD44" s="192"/>
      <c r="AE44" s="192" t="s">
        <v>161</v>
      </c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customFormat="false" ht="12.8" hidden="false" customHeight="false" outlineLevel="0" collapsed="false">
      <c r="A45" s="196" t="s">
        <v>103</v>
      </c>
      <c r="B45" s="196" t="s">
        <v>58</v>
      </c>
      <c r="C45" s="197" t="s">
        <v>59</v>
      </c>
      <c r="D45" s="198"/>
      <c r="E45" s="199"/>
      <c r="F45" s="200"/>
      <c r="G45" s="189" t="n">
        <f aca="false">SUM(G46)</f>
        <v>0</v>
      </c>
      <c r="H45" s="200"/>
      <c r="I45" s="200" t="n">
        <f aca="false">SUM(I46:I50)</f>
        <v>2983.32</v>
      </c>
      <c r="J45" s="200"/>
      <c r="K45" s="200" t="n">
        <f aca="false">SUM(K46:K50)</f>
        <v>1839.96</v>
      </c>
      <c r="L45" s="200"/>
      <c r="M45" s="200" t="n">
        <f aca="false">SUM(M46:M50)</f>
        <v>0</v>
      </c>
      <c r="N45" s="201"/>
      <c r="O45" s="201" t="n">
        <f aca="false">SUM(O46:O50)</f>
        <v>7.86971</v>
      </c>
      <c r="P45" s="201"/>
      <c r="Q45" s="201" t="n">
        <f aca="false">SUM(Q46:Q50)</f>
        <v>0</v>
      </c>
      <c r="R45" s="201"/>
      <c r="S45" s="201"/>
      <c r="T45" s="202"/>
      <c r="U45" s="201" t="n">
        <f aca="false">SUM(U46:U50)</f>
        <v>6.02</v>
      </c>
      <c r="AE45" s="0" t="s">
        <v>104</v>
      </c>
    </row>
    <row r="46" customFormat="false" ht="19.4" hidden="false" customHeight="false" outlineLevel="1" collapsed="false">
      <c r="A46" s="185" t="n">
        <v>16</v>
      </c>
      <c r="B46" s="185" t="s">
        <v>162</v>
      </c>
      <c r="C46" s="186" t="s">
        <v>163</v>
      </c>
      <c r="D46" s="187" t="s">
        <v>116</v>
      </c>
      <c r="E46" s="188" t="n">
        <v>4.62</v>
      </c>
      <c r="F46" s="189" t="n">
        <v>0</v>
      </c>
      <c r="G46" s="189" t="n">
        <f aca="false">E46*F46</f>
        <v>0</v>
      </c>
      <c r="H46" s="189" t="n">
        <v>645.74</v>
      </c>
      <c r="I46" s="189" t="n">
        <f aca="false">ROUND(E46*H46,2)</f>
        <v>2983.32</v>
      </c>
      <c r="J46" s="189" t="n">
        <v>398.26</v>
      </c>
      <c r="K46" s="189" t="n">
        <f aca="false">ROUND(E46*J46,2)</f>
        <v>1839.96</v>
      </c>
      <c r="L46" s="189" t="n">
        <v>0</v>
      </c>
      <c r="M46" s="189" t="n">
        <f aca="false">G46*(1+L46/100)</f>
        <v>0</v>
      </c>
      <c r="N46" s="190" t="n">
        <v>1.7034</v>
      </c>
      <c r="O46" s="190" t="n">
        <f aca="false">ROUND(E46*N46,5)</f>
        <v>7.86971</v>
      </c>
      <c r="P46" s="190" t="n">
        <v>0</v>
      </c>
      <c r="Q46" s="190" t="n">
        <f aca="false">ROUND(E46*P46,5)</f>
        <v>0</v>
      </c>
      <c r="R46" s="190"/>
      <c r="S46" s="190"/>
      <c r="T46" s="191" t="n">
        <v>1.303</v>
      </c>
      <c r="U46" s="190" t="n">
        <f aca="false">ROUND(E46*T46,2)</f>
        <v>6.02</v>
      </c>
      <c r="V46" s="192"/>
      <c r="W46" s="192"/>
      <c r="X46" s="192"/>
      <c r="Y46" s="192"/>
      <c r="Z46" s="192"/>
      <c r="AA46" s="192"/>
      <c r="AB46" s="192"/>
      <c r="AC46" s="192"/>
      <c r="AD46" s="192"/>
      <c r="AE46" s="192" t="s">
        <v>108</v>
      </c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customFormat="false" ht="12.8" hidden="false" customHeight="false" outlineLevel="1" collapsed="false">
      <c r="A47" s="185"/>
      <c r="B47" s="185"/>
      <c r="C47" s="193" t="s">
        <v>164</v>
      </c>
      <c r="D47" s="194"/>
      <c r="E47" s="195" t="n">
        <v>1.52</v>
      </c>
      <c r="F47" s="189"/>
      <c r="G47" s="189" t="n">
        <f aca="false">E47*F47</f>
        <v>0</v>
      </c>
      <c r="H47" s="189"/>
      <c r="I47" s="189"/>
      <c r="J47" s="189"/>
      <c r="K47" s="189"/>
      <c r="L47" s="189"/>
      <c r="M47" s="189"/>
      <c r="N47" s="190"/>
      <c r="O47" s="190"/>
      <c r="P47" s="190"/>
      <c r="Q47" s="190"/>
      <c r="R47" s="190"/>
      <c r="S47" s="190"/>
      <c r="T47" s="191"/>
      <c r="U47" s="190"/>
      <c r="V47" s="192"/>
      <c r="W47" s="192"/>
      <c r="X47" s="192"/>
      <c r="Y47" s="192"/>
      <c r="Z47" s="192"/>
      <c r="AA47" s="192"/>
      <c r="AB47" s="192"/>
      <c r="AC47" s="192"/>
      <c r="AD47" s="192"/>
      <c r="AE47" s="192" t="s">
        <v>110</v>
      </c>
      <c r="AF47" s="192" t="n">
        <v>0</v>
      </c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customFormat="false" ht="12.8" hidden="false" customHeight="false" outlineLevel="1" collapsed="false">
      <c r="A48" s="185"/>
      <c r="B48" s="185"/>
      <c r="C48" s="193" t="s">
        <v>165</v>
      </c>
      <c r="D48" s="194"/>
      <c r="E48" s="195" t="n">
        <v>1.2</v>
      </c>
      <c r="F48" s="189"/>
      <c r="G48" s="189" t="n">
        <f aca="false">E48*F48</f>
        <v>0</v>
      </c>
      <c r="H48" s="189"/>
      <c r="I48" s="189"/>
      <c r="J48" s="189"/>
      <c r="K48" s="189"/>
      <c r="L48" s="189"/>
      <c r="M48" s="189"/>
      <c r="N48" s="190"/>
      <c r="O48" s="190"/>
      <c r="P48" s="190"/>
      <c r="Q48" s="190"/>
      <c r="R48" s="190"/>
      <c r="S48" s="190"/>
      <c r="T48" s="191"/>
      <c r="U48" s="190"/>
      <c r="V48" s="192"/>
      <c r="W48" s="192"/>
      <c r="X48" s="192"/>
      <c r="Y48" s="192"/>
      <c r="Z48" s="192"/>
      <c r="AA48" s="192"/>
      <c r="AB48" s="192"/>
      <c r="AC48" s="192"/>
      <c r="AD48" s="192"/>
      <c r="AE48" s="192" t="s">
        <v>110</v>
      </c>
      <c r="AF48" s="192" t="n">
        <v>0</v>
      </c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</row>
    <row r="49" customFormat="false" ht="12.8" hidden="false" customHeight="false" outlineLevel="1" collapsed="false">
      <c r="A49" s="185"/>
      <c r="B49" s="185"/>
      <c r="C49" s="193" t="s">
        <v>166</v>
      </c>
      <c r="D49" s="194"/>
      <c r="E49" s="195" t="n">
        <v>0.16</v>
      </c>
      <c r="F49" s="189"/>
      <c r="G49" s="189" t="n">
        <f aca="false">E49*F49</f>
        <v>0</v>
      </c>
      <c r="H49" s="189"/>
      <c r="I49" s="189"/>
      <c r="J49" s="189"/>
      <c r="K49" s="189"/>
      <c r="L49" s="189"/>
      <c r="M49" s="189"/>
      <c r="N49" s="190"/>
      <c r="O49" s="190"/>
      <c r="P49" s="190"/>
      <c r="Q49" s="190"/>
      <c r="R49" s="190"/>
      <c r="S49" s="190"/>
      <c r="T49" s="191"/>
      <c r="U49" s="190"/>
      <c r="V49" s="192"/>
      <c r="W49" s="192"/>
      <c r="X49" s="192"/>
      <c r="Y49" s="192"/>
      <c r="Z49" s="192"/>
      <c r="AA49" s="192"/>
      <c r="AB49" s="192"/>
      <c r="AC49" s="192"/>
      <c r="AD49" s="192"/>
      <c r="AE49" s="192" t="s">
        <v>110</v>
      </c>
      <c r="AF49" s="192" t="n">
        <v>0</v>
      </c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</row>
    <row r="50" customFormat="false" ht="12.8" hidden="false" customHeight="false" outlineLevel="1" collapsed="false">
      <c r="A50" s="185"/>
      <c r="B50" s="185"/>
      <c r="C50" s="193" t="s">
        <v>167</v>
      </c>
      <c r="D50" s="194"/>
      <c r="E50" s="195" t="n">
        <v>1.74</v>
      </c>
      <c r="F50" s="189"/>
      <c r="G50" s="189" t="n">
        <f aca="false">E50*F50</f>
        <v>0</v>
      </c>
      <c r="H50" s="189"/>
      <c r="I50" s="189"/>
      <c r="J50" s="189"/>
      <c r="K50" s="189"/>
      <c r="L50" s="189"/>
      <c r="M50" s="189"/>
      <c r="N50" s="190"/>
      <c r="O50" s="190"/>
      <c r="P50" s="190"/>
      <c r="Q50" s="190"/>
      <c r="R50" s="190"/>
      <c r="S50" s="190"/>
      <c r="T50" s="191"/>
      <c r="U50" s="190"/>
      <c r="V50" s="192"/>
      <c r="W50" s="192"/>
      <c r="X50" s="192"/>
      <c r="Y50" s="192"/>
      <c r="Z50" s="192"/>
      <c r="AA50" s="192"/>
      <c r="AB50" s="192"/>
      <c r="AC50" s="192"/>
      <c r="AD50" s="192"/>
      <c r="AE50" s="192" t="s">
        <v>110</v>
      </c>
      <c r="AF50" s="192" t="n">
        <v>0</v>
      </c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customFormat="false" ht="12.8" hidden="false" customHeight="false" outlineLevel="0" collapsed="false">
      <c r="A51" s="196" t="s">
        <v>103</v>
      </c>
      <c r="B51" s="196" t="s">
        <v>60</v>
      </c>
      <c r="C51" s="197" t="s">
        <v>61</v>
      </c>
      <c r="D51" s="198"/>
      <c r="E51" s="199"/>
      <c r="F51" s="200"/>
      <c r="G51" s="189" t="n">
        <f aca="false">SUM(G52:G76)</f>
        <v>0</v>
      </c>
      <c r="H51" s="200"/>
      <c r="I51" s="200" t="n">
        <f aca="false">SUM(I52:I76)</f>
        <v>11517.05</v>
      </c>
      <c r="J51" s="200"/>
      <c r="K51" s="200" t="n">
        <f aca="false">SUM(K52:K76)</f>
        <v>9030.08</v>
      </c>
      <c r="L51" s="200"/>
      <c r="M51" s="200" t="n">
        <f aca="false">SUM(M52:M76)</f>
        <v>0</v>
      </c>
      <c r="N51" s="201"/>
      <c r="O51" s="201" t="n">
        <f aca="false">SUM(O52:O76)</f>
        <v>8.22617</v>
      </c>
      <c r="P51" s="201"/>
      <c r="Q51" s="201" t="n">
        <f aca="false">SUM(Q52:Q76)</f>
        <v>8.7948</v>
      </c>
      <c r="R51" s="201"/>
      <c r="S51" s="201"/>
      <c r="T51" s="202"/>
      <c r="U51" s="201" t="n">
        <f aca="false">SUM(U52:U76)</f>
        <v>17.17</v>
      </c>
      <c r="AE51" s="0" t="s">
        <v>104</v>
      </c>
    </row>
    <row r="52" customFormat="false" ht="12.8" hidden="false" customHeight="false" outlineLevel="1" collapsed="false">
      <c r="A52" s="185" t="n">
        <v>17</v>
      </c>
      <c r="B52" s="185" t="s">
        <v>168</v>
      </c>
      <c r="C52" s="186" t="s">
        <v>169</v>
      </c>
      <c r="D52" s="187" t="s">
        <v>107</v>
      </c>
      <c r="E52" s="188" t="n">
        <v>7.2</v>
      </c>
      <c r="F52" s="189" t="n">
        <v>0</v>
      </c>
      <c r="G52" s="189" t="n">
        <f aca="false">E52*F52</f>
        <v>0</v>
      </c>
      <c r="H52" s="189" t="n">
        <v>0</v>
      </c>
      <c r="I52" s="189" t="n">
        <f aca="false">ROUND(E52*H52,2)</f>
        <v>0</v>
      </c>
      <c r="J52" s="189" t="n">
        <v>23.8</v>
      </c>
      <c r="K52" s="189" t="n">
        <f aca="false">ROUND(E52*J52,2)</f>
        <v>171.36</v>
      </c>
      <c r="L52" s="189" t="n">
        <v>0</v>
      </c>
      <c r="M52" s="189" t="n">
        <f aca="false">G52*(1+L52/100)</f>
        <v>0</v>
      </c>
      <c r="N52" s="190" t="n">
        <v>0</v>
      </c>
      <c r="O52" s="190" t="n">
        <f aca="false">ROUND(E52*N52,5)</f>
        <v>0</v>
      </c>
      <c r="P52" s="190" t="n">
        <v>0.44</v>
      </c>
      <c r="Q52" s="190" t="n">
        <f aca="false">ROUND(E52*P52,5)</f>
        <v>3.168</v>
      </c>
      <c r="R52" s="190"/>
      <c r="S52" s="190"/>
      <c r="T52" s="191" t="n">
        <v>0.048</v>
      </c>
      <c r="U52" s="190" t="n">
        <f aca="false">ROUND(E52*T52,2)</f>
        <v>0.35</v>
      </c>
      <c r="V52" s="192"/>
      <c r="W52" s="192"/>
      <c r="X52" s="192"/>
      <c r="Y52" s="192"/>
      <c r="Z52" s="192"/>
      <c r="AA52" s="192"/>
      <c r="AB52" s="192"/>
      <c r="AC52" s="192"/>
      <c r="AD52" s="192"/>
      <c r="AE52" s="192" t="s">
        <v>108</v>
      </c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customFormat="false" ht="12.8" hidden="false" customHeight="false" outlineLevel="1" collapsed="false">
      <c r="A53" s="185"/>
      <c r="B53" s="185"/>
      <c r="C53" s="193" t="s">
        <v>170</v>
      </c>
      <c r="D53" s="194"/>
      <c r="E53" s="195" t="n">
        <v>4</v>
      </c>
      <c r="F53" s="189"/>
      <c r="G53" s="189" t="n">
        <f aca="false">E53*F53</f>
        <v>0</v>
      </c>
      <c r="H53" s="189"/>
      <c r="I53" s="189"/>
      <c r="J53" s="189"/>
      <c r="K53" s="189"/>
      <c r="L53" s="189"/>
      <c r="M53" s="189"/>
      <c r="N53" s="190"/>
      <c r="O53" s="190"/>
      <c r="P53" s="190"/>
      <c r="Q53" s="190"/>
      <c r="R53" s="190"/>
      <c r="S53" s="190"/>
      <c r="T53" s="191"/>
      <c r="U53" s="190"/>
      <c r="V53" s="192"/>
      <c r="W53" s="192"/>
      <c r="X53" s="192"/>
      <c r="Y53" s="192"/>
      <c r="Z53" s="192"/>
      <c r="AA53" s="192"/>
      <c r="AB53" s="192"/>
      <c r="AC53" s="192"/>
      <c r="AD53" s="192"/>
      <c r="AE53" s="192" t="s">
        <v>110</v>
      </c>
      <c r="AF53" s="192" t="n">
        <v>0</v>
      </c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customFormat="false" ht="12.8" hidden="false" customHeight="false" outlineLevel="1" collapsed="false">
      <c r="A54" s="185"/>
      <c r="B54" s="185"/>
      <c r="C54" s="193" t="s">
        <v>171</v>
      </c>
      <c r="D54" s="194"/>
      <c r="E54" s="195" t="n">
        <v>1.6</v>
      </c>
      <c r="F54" s="189"/>
      <c r="G54" s="189" t="n">
        <f aca="false">E54*F54</f>
        <v>0</v>
      </c>
      <c r="H54" s="189"/>
      <c r="I54" s="189"/>
      <c r="J54" s="189"/>
      <c r="K54" s="189"/>
      <c r="L54" s="189"/>
      <c r="M54" s="189"/>
      <c r="N54" s="190"/>
      <c r="O54" s="190"/>
      <c r="P54" s="190"/>
      <c r="Q54" s="190"/>
      <c r="R54" s="190"/>
      <c r="S54" s="190"/>
      <c r="T54" s="191"/>
      <c r="U54" s="190"/>
      <c r="V54" s="192"/>
      <c r="W54" s="192"/>
      <c r="X54" s="192"/>
      <c r="Y54" s="192"/>
      <c r="Z54" s="192"/>
      <c r="AA54" s="192"/>
      <c r="AB54" s="192"/>
      <c r="AC54" s="192"/>
      <c r="AD54" s="192"/>
      <c r="AE54" s="192" t="s">
        <v>110</v>
      </c>
      <c r="AF54" s="192" t="n">
        <v>0</v>
      </c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</row>
    <row r="55" customFormat="false" ht="12.8" hidden="false" customHeight="false" outlineLevel="1" collapsed="false">
      <c r="A55" s="185"/>
      <c r="B55" s="185"/>
      <c r="C55" s="193" t="s">
        <v>172</v>
      </c>
      <c r="D55" s="194"/>
      <c r="E55" s="195" t="n">
        <v>1.6</v>
      </c>
      <c r="F55" s="189"/>
      <c r="G55" s="189" t="n">
        <f aca="false">E55*F55</f>
        <v>0</v>
      </c>
      <c r="H55" s="189"/>
      <c r="I55" s="189"/>
      <c r="J55" s="189"/>
      <c r="K55" s="189"/>
      <c r="L55" s="189"/>
      <c r="M55" s="189"/>
      <c r="N55" s="190"/>
      <c r="O55" s="190"/>
      <c r="P55" s="190"/>
      <c r="Q55" s="190"/>
      <c r="R55" s="190"/>
      <c r="S55" s="190"/>
      <c r="T55" s="191"/>
      <c r="U55" s="190"/>
      <c r="V55" s="192"/>
      <c r="W55" s="192"/>
      <c r="X55" s="192"/>
      <c r="Y55" s="192"/>
      <c r="Z55" s="192"/>
      <c r="AA55" s="192"/>
      <c r="AB55" s="192"/>
      <c r="AC55" s="192"/>
      <c r="AD55" s="192"/>
      <c r="AE55" s="192" t="s">
        <v>110</v>
      </c>
      <c r="AF55" s="192" t="n">
        <v>0</v>
      </c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</row>
    <row r="56" customFormat="false" ht="12.8" hidden="false" customHeight="false" outlineLevel="1" collapsed="false">
      <c r="A56" s="185" t="n">
        <v>18</v>
      </c>
      <c r="B56" s="185" t="s">
        <v>173</v>
      </c>
      <c r="C56" s="186" t="s">
        <v>174</v>
      </c>
      <c r="D56" s="187" t="s">
        <v>107</v>
      </c>
      <c r="E56" s="188" t="n">
        <v>16.2</v>
      </c>
      <c r="F56" s="189" t="n">
        <v>0</v>
      </c>
      <c r="G56" s="189" t="n">
        <f aca="false">E56*F56</f>
        <v>0</v>
      </c>
      <c r="H56" s="189" t="n">
        <v>0</v>
      </c>
      <c r="I56" s="189" t="n">
        <f aca="false">ROUND(E56*H56,2)</f>
        <v>0</v>
      </c>
      <c r="J56" s="189" t="n">
        <v>220</v>
      </c>
      <c r="K56" s="189" t="n">
        <f aca="false">ROUND(E56*J56,2)</f>
        <v>3564</v>
      </c>
      <c r="L56" s="189" t="n">
        <v>0</v>
      </c>
      <c r="M56" s="189" t="n">
        <f aca="false">G56*(1+L56/100)</f>
        <v>0</v>
      </c>
      <c r="N56" s="190" t="n">
        <v>0</v>
      </c>
      <c r="O56" s="190" t="n">
        <f aca="false">ROUND(E56*N56,5)</f>
        <v>0</v>
      </c>
      <c r="P56" s="190" t="n">
        <v>0.264</v>
      </c>
      <c r="Q56" s="190" t="n">
        <f aca="false">ROUND(E56*P56,5)</f>
        <v>4.2768</v>
      </c>
      <c r="R56" s="190"/>
      <c r="S56" s="190"/>
      <c r="T56" s="191" t="n">
        <v>0.4498</v>
      </c>
      <c r="U56" s="190" t="n">
        <f aca="false">ROUND(E56*T56,2)</f>
        <v>7.29</v>
      </c>
      <c r="V56" s="192"/>
      <c r="W56" s="192"/>
      <c r="X56" s="192"/>
      <c r="Y56" s="192"/>
      <c r="Z56" s="192"/>
      <c r="AA56" s="192"/>
      <c r="AB56" s="192"/>
      <c r="AC56" s="192"/>
      <c r="AD56" s="192"/>
      <c r="AE56" s="192" t="s">
        <v>108</v>
      </c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customFormat="false" ht="12.8" hidden="false" customHeight="false" outlineLevel="1" collapsed="false">
      <c r="A57" s="185"/>
      <c r="B57" s="185"/>
      <c r="C57" s="193" t="s">
        <v>175</v>
      </c>
      <c r="D57" s="194"/>
      <c r="E57" s="195" t="n">
        <v>9</v>
      </c>
      <c r="F57" s="189"/>
      <c r="G57" s="189" t="n">
        <f aca="false">E57*F57</f>
        <v>0</v>
      </c>
      <c r="H57" s="189"/>
      <c r="I57" s="189"/>
      <c r="J57" s="189"/>
      <c r="K57" s="189"/>
      <c r="L57" s="189"/>
      <c r="M57" s="189"/>
      <c r="N57" s="190"/>
      <c r="O57" s="190"/>
      <c r="P57" s="190"/>
      <c r="Q57" s="190"/>
      <c r="R57" s="190"/>
      <c r="S57" s="190"/>
      <c r="T57" s="191"/>
      <c r="U57" s="190"/>
      <c r="V57" s="192"/>
      <c r="W57" s="192"/>
      <c r="X57" s="192"/>
      <c r="Y57" s="192"/>
      <c r="Z57" s="192"/>
      <c r="AA57" s="192"/>
      <c r="AB57" s="192"/>
      <c r="AC57" s="192"/>
      <c r="AD57" s="192"/>
      <c r="AE57" s="192" t="s">
        <v>110</v>
      </c>
      <c r="AF57" s="192" t="n">
        <v>0</v>
      </c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customFormat="false" ht="12.8" hidden="false" customHeight="false" outlineLevel="1" collapsed="false">
      <c r="A58" s="185"/>
      <c r="B58" s="185"/>
      <c r="C58" s="193" t="s">
        <v>176</v>
      </c>
      <c r="D58" s="194"/>
      <c r="E58" s="195" t="n">
        <v>3.6</v>
      </c>
      <c r="F58" s="189"/>
      <c r="G58" s="189" t="n">
        <f aca="false">E58*F58</f>
        <v>0</v>
      </c>
      <c r="H58" s="189"/>
      <c r="I58" s="189"/>
      <c r="J58" s="189"/>
      <c r="K58" s="189"/>
      <c r="L58" s="189"/>
      <c r="M58" s="189"/>
      <c r="N58" s="190"/>
      <c r="O58" s="190"/>
      <c r="P58" s="190"/>
      <c r="Q58" s="190"/>
      <c r="R58" s="190"/>
      <c r="S58" s="190"/>
      <c r="T58" s="191"/>
      <c r="U58" s="190"/>
      <c r="V58" s="192"/>
      <c r="W58" s="192"/>
      <c r="X58" s="192"/>
      <c r="Y58" s="192"/>
      <c r="Z58" s="192"/>
      <c r="AA58" s="192"/>
      <c r="AB58" s="192"/>
      <c r="AC58" s="192"/>
      <c r="AD58" s="192"/>
      <c r="AE58" s="192" t="s">
        <v>110</v>
      </c>
      <c r="AF58" s="192" t="n">
        <v>0</v>
      </c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customFormat="false" ht="12.8" hidden="false" customHeight="false" outlineLevel="1" collapsed="false">
      <c r="A59" s="185"/>
      <c r="B59" s="185"/>
      <c r="C59" s="193" t="s">
        <v>176</v>
      </c>
      <c r="D59" s="194"/>
      <c r="E59" s="195" t="n">
        <v>3.6</v>
      </c>
      <c r="F59" s="189"/>
      <c r="G59" s="189" t="n">
        <f aca="false">E59*F59</f>
        <v>0</v>
      </c>
      <c r="H59" s="189"/>
      <c r="I59" s="189"/>
      <c r="J59" s="189"/>
      <c r="K59" s="189"/>
      <c r="L59" s="189"/>
      <c r="M59" s="189"/>
      <c r="N59" s="190"/>
      <c r="O59" s="190"/>
      <c r="P59" s="190"/>
      <c r="Q59" s="190"/>
      <c r="R59" s="190"/>
      <c r="S59" s="190"/>
      <c r="T59" s="191"/>
      <c r="U59" s="190"/>
      <c r="V59" s="192"/>
      <c r="W59" s="192"/>
      <c r="X59" s="192"/>
      <c r="Y59" s="192"/>
      <c r="Z59" s="192"/>
      <c r="AA59" s="192"/>
      <c r="AB59" s="192"/>
      <c r="AC59" s="192"/>
      <c r="AD59" s="192"/>
      <c r="AE59" s="192" t="s">
        <v>110</v>
      </c>
      <c r="AF59" s="192" t="n">
        <v>0</v>
      </c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customFormat="false" ht="12.8" hidden="false" customHeight="false" outlineLevel="1" collapsed="false">
      <c r="A60" s="185" t="n">
        <v>19</v>
      </c>
      <c r="B60" s="185" t="s">
        <v>177</v>
      </c>
      <c r="C60" s="186" t="s">
        <v>178</v>
      </c>
      <c r="D60" s="187" t="s">
        <v>113</v>
      </c>
      <c r="E60" s="188" t="n">
        <v>5</v>
      </c>
      <c r="F60" s="189" t="n">
        <v>0</v>
      </c>
      <c r="G60" s="189" t="n">
        <f aca="false">E60*F60</f>
        <v>0</v>
      </c>
      <c r="H60" s="189" t="n">
        <v>0</v>
      </c>
      <c r="I60" s="189" t="n">
        <f aca="false">ROUND(E60*H60,2)</f>
        <v>0</v>
      </c>
      <c r="J60" s="189" t="n">
        <v>83.9</v>
      </c>
      <c r="K60" s="189" t="n">
        <f aca="false">ROUND(E60*J60,2)</f>
        <v>419.5</v>
      </c>
      <c r="L60" s="189" t="n">
        <v>0</v>
      </c>
      <c r="M60" s="189" t="n">
        <f aca="false">G60*(1+L60/100)</f>
        <v>0</v>
      </c>
      <c r="N60" s="190" t="n">
        <v>0</v>
      </c>
      <c r="O60" s="190" t="n">
        <f aca="false">ROUND(E60*N60,5)</f>
        <v>0</v>
      </c>
      <c r="P60" s="190" t="n">
        <v>0.27</v>
      </c>
      <c r="Q60" s="190" t="n">
        <f aca="false">ROUND(E60*P60,5)</f>
        <v>1.35</v>
      </c>
      <c r="R60" s="190"/>
      <c r="S60" s="190"/>
      <c r="T60" s="191" t="n">
        <v>0.123</v>
      </c>
      <c r="U60" s="190" t="n">
        <f aca="false">ROUND(E60*T60,2)</f>
        <v>0.62</v>
      </c>
      <c r="V60" s="192"/>
      <c r="W60" s="192"/>
      <c r="X60" s="192"/>
      <c r="Y60" s="192"/>
      <c r="Z60" s="192"/>
      <c r="AA60" s="192"/>
      <c r="AB60" s="192"/>
      <c r="AC60" s="192"/>
      <c r="AD60" s="192"/>
      <c r="AE60" s="192" t="s">
        <v>108</v>
      </c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customFormat="false" ht="12.8" hidden="false" customHeight="false" outlineLevel="1" collapsed="false">
      <c r="A61" s="185" t="n">
        <v>20</v>
      </c>
      <c r="B61" s="185" t="s">
        <v>179</v>
      </c>
      <c r="C61" s="186" t="s">
        <v>180</v>
      </c>
      <c r="D61" s="187" t="s">
        <v>113</v>
      </c>
      <c r="E61" s="188" t="n">
        <v>23.4</v>
      </c>
      <c r="F61" s="189" t="n">
        <v>0</v>
      </c>
      <c r="G61" s="189" t="n">
        <f aca="false">E61*F61</f>
        <v>0</v>
      </c>
      <c r="H61" s="189" t="n">
        <v>46.57</v>
      </c>
      <c r="I61" s="189" t="n">
        <f aca="false">ROUND(E61*H61,2)</f>
        <v>1089.74</v>
      </c>
      <c r="J61" s="189" t="n">
        <v>28.63</v>
      </c>
      <c r="K61" s="189" t="n">
        <f aca="false">ROUND(E61*J61,2)</f>
        <v>669.94</v>
      </c>
      <c r="L61" s="189" t="n">
        <v>0</v>
      </c>
      <c r="M61" s="189" t="n">
        <f aca="false">G61*(1+L61/100)</f>
        <v>0</v>
      </c>
      <c r="N61" s="190" t="n">
        <v>0</v>
      </c>
      <c r="O61" s="190" t="n">
        <f aca="false">ROUND(E61*N61,5)</f>
        <v>0</v>
      </c>
      <c r="P61" s="190" t="n">
        <v>0</v>
      </c>
      <c r="Q61" s="190" t="n">
        <f aca="false">ROUND(E61*P61,5)</f>
        <v>0</v>
      </c>
      <c r="R61" s="190"/>
      <c r="S61" s="190"/>
      <c r="T61" s="191" t="n">
        <v>0.037</v>
      </c>
      <c r="U61" s="190" t="n">
        <f aca="false">ROUND(E61*T61,2)</f>
        <v>0.87</v>
      </c>
      <c r="V61" s="192"/>
      <c r="W61" s="192"/>
      <c r="X61" s="192"/>
      <c r="Y61" s="192"/>
      <c r="Z61" s="192"/>
      <c r="AA61" s="192"/>
      <c r="AB61" s="192"/>
      <c r="AC61" s="192"/>
      <c r="AD61" s="192"/>
      <c r="AE61" s="192" t="s">
        <v>108</v>
      </c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</row>
    <row r="62" customFormat="false" ht="12.8" hidden="false" customHeight="false" outlineLevel="1" collapsed="false">
      <c r="A62" s="185"/>
      <c r="B62" s="185"/>
      <c r="C62" s="193" t="s">
        <v>181</v>
      </c>
      <c r="D62" s="194"/>
      <c r="E62" s="195" t="n">
        <v>11.8</v>
      </c>
      <c r="F62" s="189"/>
      <c r="G62" s="189" t="n">
        <f aca="false">E62*F62</f>
        <v>0</v>
      </c>
      <c r="H62" s="189"/>
      <c r="I62" s="189"/>
      <c r="J62" s="189"/>
      <c r="K62" s="189"/>
      <c r="L62" s="189"/>
      <c r="M62" s="189"/>
      <c r="N62" s="190"/>
      <c r="O62" s="190"/>
      <c r="P62" s="190"/>
      <c r="Q62" s="190"/>
      <c r="R62" s="190"/>
      <c r="S62" s="190"/>
      <c r="T62" s="191"/>
      <c r="U62" s="190"/>
      <c r="V62" s="192"/>
      <c r="W62" s="192"/>
      <c r="X62" s="192"/>
      <c r="Y62" s="192"/>
      <c r="Z62" s="192"/>
      <c r="AA62" s="192"/>
      <c r="AB62" s="192"/>
      <c r="AC62" s="192"/>
      <c r="AD62" s="192"/>
      <c r="AE62" s="192" t="s">
        <v>110</v>
      </c>
      <c r="AF62" s="192" t="n">
        <v>0</v>
      </c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</row>
    <row r="63" customFormat="false" ht="12.8" hidden="false" customHeight="false" outlineLevel="1" collapsed="false">
      <c r="A63" s="185"/>
      <c r="B63" s="185"/>
      <c r="C63" s="193" t="s">
        <v>182</v>
      </c>
      <c r="D63" s="194"/>
      <c r="E63" s="195" t="n">
        <v>5.8</v>
      </c>
      <c r="F63" s="189"/>
      <c r="G63" s="189" t="n">
        <f aca="false">E63*F63</f>
        <v>0</v>
      </c>
      <c r="H63" s="189"/>
      <c r="I63" s="189"/>
      <c r="J63" s="189"/>
      <c r="K63" s="189"/>
      <c r="L63" s="189"/>
      <c r="M63" s="189"/>
      <c r="N63" s="190"/>
      <c r="O63" s="190"/>
      <c r="P63" s="190"/>
      <c r="Q63" s="190"/>
      <c r="R63" s="190"/>
      <c r="S63" s="190"/>
      <c r="T63" s="191"/>
      <c r="U63" s="190"/>
      <c r="V63" s="192"/>
      <c r="W63" s="192"/>
      <c r="X63" s="192"/>
      <c r="Y63" s="192"/>
      <c r="Z63" s="192"/>
      <c r="AA63" s="192"/>
      <c r="AB63" s="192"/>
      <c r="AC63" s="192"/>
      <c r="AD63" s="192"/>
      <c r="AE63" s="192" t="s">
        <v>110</v>
      </c>
      <c r="AF63" s="192" t="n">
        <v>0</v>
      </c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customFormat="false" ht="12.8" hidden="false" customHeight="false" outlineLevel="1" collapsed="false">
      <c r="A64" s="185"/>
      <c r="B64" s="185"/>
      <c r="C64" s="193" t="s">
        <v>182</v>
      </c>
      <c r="D64" s="194"/>
      <c r="E64" s="195" t="n">
        <v>5.8</v>
      </c>
      <c r="F64" s="189"/>
      <c r="G64" s="189" t="n">
        <f aca="false">E64*F64</f>
        <v>0</v>
      </c>
      <c r="H64" s="189"/>
      <c r="I64" s="189"/>
      <c r="J64" s="189"/>
      <c r="K64" s="189"/>
      <c r="L64" s="189"/>
      <c r="M64" s="189"/>
      <c r="N64" s="190"/>
      <c r="O64" s="190"/>
      <c r="P64" s="190"/>
      <c r="Q64" s="190"/>
      <c r="R64" s="190"/>
      <c r="S64" s="190"/>
      <c r="T64" s="191"/>
      <c r="U64" s="190"/>
      <c r="V64" s="192"/>
      <c r="W64" s="192"/>
      <c r="X64" s="192"/>
      <c r="Y64" s="192"/>
      <c r="Z64" s="192"/>
      <c r="AA64" s="192"/>
      <c r="AB64" s="192"/>
      <c r="AC64" s="192"/>
      <c r="AD64" s="192"/>
      <c r="AE64" s="192" t="s">
        <v>110</v>
      </c>
      <c r="AF64" s="192" t="n">
        <v>0</v>
      </c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</row>
    <row r="65" customFormat="false" ht="12.8" hidden="false" customHeight="false" outlineLevel="1" collapsed="false">
      <c r="A65" s="185" t="n">
        <v>21</v>
      </c>
      <c r="B65" s="185" t="s">
        <v>183</v>
      </c>
      <c r="C65" s="186" t="s">
        <v>184</v>
      </c>
      <c r="D65" s="187" t="s">
        <v>116</v>
      </c>
      <c r="E65" s="188" t="n">
        <v>2.376</v>
      </c>
      <c r="F65" s="189" t="n">
        <v>0</v>
      </c>
      <c r="G65" s="189" t="n">
        <f aca="false">E65*F65</f>
        <v>0</v>
      </c>
      <c r="H65" s="189" t="n">
        <v>487.13</v>
      </c>
      <c r="I65" s="189" t="n">
        <f aca="false">ROUND(E65*H65,2)</f>
        <v>1157.42</v>
      </c>
      <c r="J65" s="189" t="n">
        <v>61.87</v>
      </c>
      <c r="K65" s="189" t="n">
        <f aca="false">ROUND(E65*J65,2)</f>
        <v>147</v>
      </c>
      <c r="L65" s="189" t="n">
        <v>0</v>
      </c>
      <c r="M65" s="189" t="n">
        <f aca="false">G65*(1+L65/100)</f>
        <v>0</v>
      </c>
      <c r="N65" s="190" t="n">
        <v>1.6867</v>
      </c>
      <c r="O65" s="190" t="n">
        <f aca="false">ROUND(E65*N65,5)</f>
        <v>4.0076</v>
      </c>
      <c r="P65" s="190" t="n">
        <v>0</v>
      </c>
      <c r="Q65" s="190" t="n">
        <f aca="false">ROUND(E65*P65,5)</f>
        <v>0</v>
      </c>
      <c r="R65" s="190"/>
      <c r="S65" s="190"/>
      <c r="T65" s="191" t="n">
        <v>0.162</v>
      </c>
      <c r="U65" s="190" t="n">
        <f aca="false">ROUND(E65*T65,2)</f>
        <v>0.38</v>
      </c>
      <c r="V65" s="192"/>
      <c r="W65" s="192"/>
      <c r="X65" s="192"/>
      <c r="Y65" s="192"/>
      <c r="Z65" s="192"/>
      <c r="AA65" s="192"/>
      <c r="AB65" s="192"/>
      <c r="AC65" s="192"/>
      <c r="AD65" s="192"/>
      <c r="AE65" s="192" t="s">
        <v>108</v>
      </c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customFormat="false" ht="12.8" hidden="false" customHeight="false" outlineLevel="1" collapsed="false">
      <c r="A66" s="185"/>
      <c r="B66" s="185"/>
      <c r="C66" s="193" t="s">
        <v>185</v>
      </c>
      <c r="D66" s="194"/>
      <c r="E66" s="195" t="n">
        <v>1.32</v>
      </c>
      <c r="F66" s="189"/>
      <c r="G66" s="189" t="n">
        <f aca="false">E66*F66</f>
        <v>0</v>
      </c>
      <c r="H66" s="189"/>
      <c r="I66" s="189"/>
      <c r="J66" s="189"/>
      <c r="K66" s="189"/>
      <c r="L66" s="189"/>
      <c r="M66" s="189"/>
      <c r="N66" s="190"/>
      <c r="O66" s="190"/>
      <c r="P66" s="190"/>
      <c r="Q66" s="190"/>
      <c r="R66" s="190"/>
      <c r="S66" s="190"/>
      <c r="T66" s="191"/>
      <c r="U66" s="190"/>
      <c r="V66" s="192"/>
      <c r="W66" s="192"/>
      <c r="X66" s="192"/>
      <c r="Y66" s="192"/>
      <c r="Z66" s="192"/>
      <c r="AA66" s="192"/>
      <c r="AB66" s="192"/>
      <c r="AC66" s="192"/>
      <c r="AD66" s="192"/>
      <c r="AE66" s="192" t="s">
        <v>110</v>
      </c>
      <c r="AF66" s="192" t="n">
        <v>0</v>
      </c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customFormat="false" ht="12.8" hidden="false" customHeight="false" outlineLevel="1" collapsed="false">
      <c r="A67" s="185"/>
      <c r="B67" s="185"/>
      <c r="C67" s="193" t="s">
        <v>186</v>
      </c>
      <c r="D67" s="194"/>
      <c r="E67" s="195" t="n">
        <v>0.528</v>
      </c>
      <c r="F67" s="189"/>
      <c r="G67" s="189" t="n">
        <f aca="false">E67*F67</f>
        <v>0</v>
      </c>
      <c r="H67" s="189"/>
      <c r="I67" s="189"/>
      <c r="J67" s="189"/>
      <c r="K67" s="189"/>
      <c r="L67" s="189"/>
      <c r="M67" s="189"/>
      <c r="N67" s="190"/>
      <c r="O67" s="190"/>
      <c r="P67" s="190"/>
      <c r="Q67" s="190"/>
      <c r="R67" s="190"/>
      <c r="S67" s="190"/>
      <c r="T67" s="191"/>
      <c r="U67" s="190"/>
      <c r="V67" s="192"/>
      <c r="W67" s="192"/>
      <c r="X67" s="192"/>
      <c r="Y67" s="192"/>
      <c r="Z67" s="192"/>
      <c r="AA67" s="192"/>
      <c r="AB67" s="192"/>
      <c r="AC67" s="192"/>
      <c r="AD67" s="192"/>
      <c r="AE67" s="192" t="s">
        <v>110</v>
      </c>
      <c r="AF67" s="192" t="n">
        <v>0</v>
      </c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</row>
    <row r="68" customFormat="false" ht="12.8" hidden="false" customHeight="false" outlineLevel="1" collapsed="false">
      <c r="A68" s="185"/>
      <c r="B68" s="185"/>
      <c r="C68" s="193" t="s">
        <v>186</v>
      </c>
      <c r="D68" s="194"/>
      <c r="E68" s="195" t="n">
        <v>0.528</v>
      </c>
      <c r="F68" s="189"/>
      <c r="G68" s="189" t="n">
        <f aca="false">E68*F68</f>
        <v>0</v>
      </c>
      <c r="H68" s="189"/>
      <c r="I68" s="189"/>
      <c r="J68" s="189"/>
      <c r="K68" s="189"/>
      <c r="L68" s="189"/>
      <c r="M68" s="189"/>
      <c r="N68" s="190"/>
      <c r="O68" s="190"/>
      <c r="P68" s="190"/>
      <c r="Q68" s="190"/>
      <c r="R68" s="190"/>
      <c r="S68" s="190"/>
      <c r="T68" s="191"/>
      <c r="U68" s="190"/>
      <c r="V68" s="192"/>
      <c r="W68" s="192"/>
      <c r="X68" s="192"/>
      <c r="Y68" s="192"/>
      <c r="Z68" s="192"/>
      <c r="AA68" s="192"/>
      <c r="AB68" s="192"/>
      <c r="AC68" s="192"/>
      <c r="AD68" s="192"/>
      <c r="AE68" s="192" t="s">
        <v>110</v>
      </c>
      <c r="AF68" s="192" t="n">
        <v>0</v>
      </c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</row>
    <row r="69" customFormat="false" ht="12.8" hidden="false" customHeight="false" outlineLevel="1" collapsed="false">
      <c r="A69" s="185" t="n">
        <v>22</v>
      </c>
      <c r="B69" s="185" t="s">
        <v>187</v>
      </c>
      <c r="C69" s="186" t="s">
        <v>188</v>
      </c>
      <c r="D69" s="187" t="s">
        <v>107</v>
      </c>
      <c r="E69" s="188" t="n">
        <v>16.2</v>
      </c>
      <c r="F69" s="189" t="n">
        <v>0</v>
      </c>
      <c r="G69" s="189" t="n">
        <f aca="false">E69*F69</f>
        <v>0</v>
      </c>
      <c r="H69" s="189" t="n">
        <v>208.02</v>
      </c>
      <c r="I69" s="189" t="n">
        <f aca="false">ROUND(E69*H69,2)</f>
        <v>3369.92</v>
      </c>
      <c r="J69" s="189" t="n">
        <v>43.48</v>
      </c>
      <c r="K69" s="189" t="n">
        <f aca="false">ROUND(E69*J69,2)</f>
        <v>704.38</v>
      </c>
      <c r="L69" s="189" t="n">
        <v>0</v>
      </c>
      <c r="M69" s="189" t="n">
        <f aca="false">G69*(1+L69/100)</f>
        <v>0</v>
      </c>
      <c r="N69" s="190" t="n">
        <v>0.10255</v>
      </c>
      <c r="O69" s="190" t="n">
        <f aca="false">ROUND(E69*N69,5)</f>
        <v>1.66131</v>
      </c>
      <c r="P69" s="190" t="n">
        <v>0</v>
      </c>
      <c r="Q69" s="190" t="n">
        <f aca="false">ROUND(E69*P69,5)</f>
        <v>0</v>
      </c>
      <c r="R69" s="190"/>
      <c r="S69" s="190"/>
      <c r="T69" s="191" t="n">
        <v>0.111</v>
      </c>
      <c r="U69" s="190" t="n">
        <f aca="false">ROUND(E69*T69,2)</f>
        <v>1.8</v>
      </c>
      <c r="V69" s="192"/>
      <c r="W69" s="192"/>
      <c r="X69" s="192"/>
      <c r="Y69" s="192"/>
      <c r="Z69" s="192"/>
      <c r="AA69" s="192"/>
      <c r="AB69" s="192"/>
      <c r="AC69" s="192"/>
      <c r="AD69" s="192"/>
      <c r="AE69" s="192" t="s">
        <v>108</v>
      </c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</row>
    <row r="70" customFormat="false" ht="12.8" hidden="false" customHeight="false" outlineLevel="1" collapsed="false">
      <c r="A70" s="185" t="n">
        <v>23</v>
      </c>
      <c r="B70" s="185" t="s">
        <v>189</v>
      </c>
      <c r="C70" s="186" t="s">
        <v>190</v>
      </c>
      <c r="D70" s="187" t="s">
        <v>107</v>
      </c>
      <c r="E70" s="188" t="n">
        <v>16.2</v>
      </c>
      <c r="F70" s="189" t="n">
        <v>0</v>
      </c>
      <c r="G70" s="189" t="n">
        <f aca="false">E70*F70</f>
        <v>0</v>
      </c>
      <c r="H70" s="189" t="n">
        <v>314.84</v>
      </c>
      <c r="I70" s="189" t="n">
        <f aca="false">ROUND(E70*H70,2)</f>
        <v>5100.41</v>
      </c>
      <c r="J70" s="189" t="n">
        <v>48.16</v>
      </c>
      <c r="K70" s="189" t="n">
        <f aca="false">ROUND(E70*J70,2)</f>
        <v>780.19</v>
      </c>
      <c r="L70" s="189" t="n">
        <v>0</v>
      </c>
      <c r="M70" s="189" t="n">
        <f aca="false">G70*(1+L70/100)</f>
        <v>0</v>
      </c>
      <c r="N70" s="190" t="n">
        <v>0.15382</v>
      </c>
      <c r="O70" s="190" t="n">
        <f aca="false">ROUND(E70*N70,5)</f>
        <v>2.49188</v>
      </c>
      <c r="P70" s="190" t="n">
        <v>0</v>
      </c>
      <c r="Q70" s="190" t="n">
        <f aca="false">ROUND(E70*P70,5)</f>
        <v>0</v>
      </c>
      <c r="R70" s="190"/>
      <c r="S70" s="190"/>
      <c r="T70" s="191" t="n">
        <v>0.123</v>
      </c>
      <c r="U70" s="190" t="n">
        <f aca="false">ROUND(E70*T70,2)</f>
        <v>1.99</v>
      </c>
      <c r="V70" s="192"/>
      <c r="W70" s="192"/>
      <c r="X70" s="192"/>
      <c r="Y70" s="192"/>
      <c r="Z70" s="192"/>
      <c r="AA70" s="192"/>
      <c r="AB70" s="192"/>
      <c r="AC70" s="192"/>
      <c r="AD70" s="192"/>
      <c r="AE70" s="192" t="s">
        <v>108</v>
      </c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</row>
    <row r="71" customFormat="false" ht="12.8" hidden="false" customHeight="false" outlineLevel="1" collapsed="false">
      <c r="A71" s="185" t="n">
        <v>24</v>
      </c>
      <c r="B71" s="185" t="s">
        <v>191</v>
      </c>
      <c r="C71" s="186" t="s">
        <v>192</v>
      </c>
      <c r="D71" s="187" t="s">
        <v>107</v>
      </c>
      <c r="E71" s="188" t="n">
        <v>32.4</v>
      </c>
      <c r="F71" s="189" t="n">
        <v>0</v>
      </c>
      <c r="G71" s="189" t="n">
        <f aca="false">E71*F71</f>
        <v>0</v>
      </c>
      <c r="H71" s="189" t="n">
        <v>2.65</v>
      </c>
      <c r="I71" s="189" t="n">
        <f aca="false">ROUND(E71*H71,2)</f>
        <v>85.86</v>
      </c>
      <c r="J71" s="189" t="n">
        <v>1.85</v>
      </c>
      <c r="K71" s="189" t="n">
        <f aca="false">ROUND(E71*J71,2)</f>
        <v>59.94</v>
      </c>
      <c r="L71" s="189" t="n">
        <v>0</v>
      </c>
      <c r="M71" s="189" t="n">
        <f aca="false">G71*(1+L71/100)</f>
        <v>0</v>
      </c>
      <c r="N71" s="190" t="n">
        <v>0.0004</v>
      </c>
      <c r="O71" s="190" t="n">
        <f aca="false">ROUND(E71*N71,5)</f>
        <v>0.01296</v>
      </c>
      <c r="P71" s="190" t="n">
        <v>0</v>
      </c>
      <c r="Q71" s="190" t="n">
        <f aca="false">ROUND(E71*P71,5)</f>
        <v>0</v>
      </c>
      <c r="R71" s="190"/>
      <c r="S71" s="190"/>
      <c r="T71" s="191" t="n">
        <v>0.003</v>
      </c>
      <c r="U71" s="190" t="n">
        <f aca="false">ROUND(E71*T71,2)</f>
        <v>0.1</v>
      </c>
      <c r="V71" s="192"/>
      <c r="W71" s="192"/>
      <c r="X71" s="192"/>
      <c r="Y71" s="192"/>
      <c r="Z71" s="192"/>
      <c r="AA71" s="192"/>
      <c r="AB71" s="192"/>
      <c r="AC71" s="192"/>
      <c r="AD71" s="192"/>
      <c r="AE71" s="192" t="s">
        <v>108</v>
      </c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</row>
    <row r="72" customFormat="false" ht="12.8" hidden="false" customHeight="false" outlineLevel="1" collapsed="false">
      <c r="A72" s="185"/>
      <c r="B72" s="185"/>
      <c r="C72" s="193" t="s">
        <v>193</v>
      </c>
      <c r="D72" s="194"/>
      <c r="E72" s="195" t="n">
        <v>32.4</v>
      </c>
      <c r="F72" s="189"/>
      <c r="G72" s="189" t="n">
        <f aca="false">E72*F72</f>
        <v>0</v>
      </c>
      <c r="H72" s="189"/>
      <c r="I72" s="189"/>
      <c r="J72" s="189"/>
      <c r="K72" s="189"/>
      <c r="L72" s="189"/>
      <c r="M72" s="189"/>
      <c r="N72" s="190"/>
      <c r="O72" s="190"/>
      <c r="P72" s="190"/>
      <c r="Q72" s="190"/>
      <c r="R72" s="190"/>
      <c r="S72" s="190"/>
      <c r="T72" s="191"/>
      <c r="U72" s="190"/>
      <c r="V72" s="192"/>
      <c r="W72" s="192"/>
      <c r="X72" s="192"/>
      <c r="Y72" s="192"/>
      <c r="Z72" s="192"/>
      <c r="AA72" s="192"/>
      <c r="AB72" s="192"/>
      <c r="AC72" s="192"/>
      <c r="AD72" s="192"/>
      <c r="AE72" s="192" t="s">
        <v>110</v>
      </c>
      <c r="AF72" s="192" t="n">
        <v>0</v>
      </c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</row>
    <row r="73" customFormat="false" ht="12.8" hidden="false" customHeight="false" outlineLevel="1" collapsed="false">
      <c r="A73" s="185" t="n">
        <v>25</v>
      </c>
      <c r="B73" s="185" t="s">
        <v>194</v>
      </c>
      <c r="C73" s="186" t="s">
        <v>195</v>
      </c>
      <c r="D73" s="187" t="s">
        <v>113</v>
      </c>
      <c r="E73" s="188" t="n">
        <v>23.4</v>
      </c>
      <c r="F73" s="189" t="n">
        <v>0</v>
      </c>
      <c r="G73" s="189" t="n">
        <f aca="false">E73*F73</f>
        <v>0</v>
      </c>
      <c r="H73" s="189" t="n">
        <v>30.5</v>
      </c>
      <c r="I73" s="189" t="n">
        <f aca="false">ROUND(E73*H73,2)</f>
        <v>713.7</v>
      </c>
      <c r="J73" s="189" t="n">
        <v>81.5</v>
      </c>
      <c r="K73" s="189" t="n">
        <f aca="false">ROUND(E73*J73,2)</f>
        <v>1907.1</v>
      </c>
      <c r="L73" s="189" t="n">
        <v>0</v>
      </c>
      <c r="M73" s="189" t="n">
        <f aca="false">G73*(1+L73/100)</f>
        <v>0</v>
      </c>
      <c r="N73" s="190" t="n">
        <v>0.00224</v>
      </c>
      <c r="O73" s="190" t="n">
        <f aca="false">ROUND(E73*N73,5)</f>
        <v>0.05242</v>
      </c>
      <c r="P73" s="190" t="n">
        <v>0</v>
      </c>
      <c r="Q73" s="190" t="n">
        <f aca="false">ROUND(E73*P73,5)</f>
        <v>0</v>
      </c>
      <c r="R73" s="190"/>
      <c r="S73" s="190"/>
      <c r="T73" s="191" t="n">
        <v>0.129</v>
      </c>
      <c r="U73" s="190" t="n">
        <f aca="false">ROUND(E73*T73,2)</f>
        <v>3.02</v>
      </c>
      <c r="V73" s="192"/>
      <c r="W73" s="192"/>
      <c r="X73" s="192"/>
      <c r="Y73" s="192"/>
      <c r="Z73" s="192"/>
      <c r="AA73" s="192"/>
      <c r="AB73" s="192"/>
      <c r="AC73" s="192"/>
      <c r="AD73" s="192"/>
      <c r="AE73" s="192" t="s">
        <v>108</v>
      </c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</row>
    <row r="74" customFormat="false" ht="12.8" hidden="false" customHeight="false" outlineLevel="1" collapsed="false">
      <c r="A74" s="185" t="n">
        <v>26</v>
      </c>
      <c r="B74" s="185" t="s">
        <v>196</v>
      </c>
      <c r="C74" s="186" t="s">
        <v>197</v>
      </c>
      <c r="D74" s="187" t="s">
        <v>107</v>
      </c>
      <c r="E74" s="188" t="n">
        <v>100</v>
      </c>
      <c r="F74" s="189" t="n">
        <v>0</v>
      </c>
      <c r="G74" s="189" t="n">
        <f aca="false">E74*F74</f>
        <v>0</v>
      </c>
      <c r="H74" s="189" t="n">
        <v>0</v>
      </c>
      <c r="I74" s="189" t="n">
        <f aca="false">ROUND(E74*H74,2)</f>
        <v>0</v>
      </c>
      <c r="J74" s="189" t="n">
        <v>2.45</v>
      </c>
      <c r="K74" s="189" t="n">
        <f aca="false">ROUND(E74*J74,2)</f>
        <v>245</v>
      </c>
      <c r="L74" s="189" t="n">
        <v>0</v>
      </c>
      <c r="M74" s="189" t="n">
        <f aca="false">G74*(1+L74/100)</f>
        <v>0</v>
      </c>
      <c r="N74" s="190" t="n">
        <v>0</v>
      </c>
      <c r="O74" s="190" t="n">
        <f aca="false">ROUND(E74*N74,5)</f>
        <v>0</v>
      </c>
      <c r="P74" s="190" t="n">
        <v>0</v>
      </c>
      <c r="Q74" s="190" t="n">
        <f aca="false">ROUND(E74*P74,5)</f>
        <v>0</v>
      </c>
      <c r="R74" s="190"/>
      <c r="S74" s="190"/>
      <c r="T74" s="191" t="n">
        <v>0.003</v>
      </c>
      <c r="U74" s="190" t="n">
        <f aca="false">ROUND(E74*T74,2)</f>
        <v>0.3</v>
      </c>
      <c r="V74" s="192"/>
      <c r="W74" s="192"/>
      <c r="X74" s="192"/>
      <c r="Y74" s="192"/>
      <c r="Z74" s="192"/>
      <c r="AA74" s="192"/>
      <c r="AB74" s="192"/>
      <c r="AC74" s="192"/>
      <c r="AD74" s="192"/>
      <c r="AE74" s="192" t="s">
        <v>108</v>
      </c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</row>
    <row r="75" customFormat="false" ht="12.8" hidden="false" customHeight="false" outlineLevel="1" collapsed="false">
      <c r="A75" s="185" t="n">
        <v>27</v>
      </c>
      <c r="B75" s="185" t="s">
        <v>198</v>
      </c>
      <c r="C75" s="186" t="s">
        <v>199</v>
      </c>
      <c r="D75" s="187" t="s">
        <v>113</v>
      </c>
      <c r="E75" s="188" t="n">
        <v>5</v>
      </c>
      <c r="F75" s="189" t="n">
        <v>0</v>
      </c>
      <c r="G75" s="189" t="n">
        <f aca="false">E75*F75</f>
        <v>0</v>
      </c>
      <c r="H75" s="189" t="n">
        <v>0</v>
      </c>
      <c r="I75" s="189" t="n">
        <f aca="false">ROUND(E75*H75,2)</f>
        <v>0</v>
      </c>
      <c r="J75" s="189" t="n">
        <v>28.9</v>
      </c>
      <c r="K75" s="189" t="n">
        <f aca="false">ROUND(E75*J75,2)</f>
        <v>144.5</v>
      </c>
      <c r="L75" s="189" t="n">
        <v>0</v>
      </c>
      <c r="M75" s="189" t="n">
        <f aca="false">G75*(1+L75/100)</f>
        <v>0</v>
      </c>
      <c r="N75" s="190" t="n">
        <v>0</v>
      </c>
      <c r="O75" s="190" t="n">
        <f aca="false">ROUND(E75*N75,5)</f>
        <v>0</v>
      </c>
      <c r="P75" s="190" t="n">
        <v>0</v>
      </c>
      <c r="Q75" s="190" t="n">
        <f aca="false">ROUND(E75*P75,5)</f>
        <v>0</v>
      </c>
      <c r="R75" s="190"/>
      <c r="S75" s="190"/>
      <c r="T75" s="191" t="n">
        <v>0.09</v>
      </c>
      <c r="U75" s="190" t="n">
        <f aca="false">ROUND(E75*T75,2)</f>
        <v>0.45</v>
      </c>
      <c r="V75" s="192"/>
      <c r="W75" s="192"/>
      <c r="X75" s="192"/>
      <c r="Y75" s="192"/>
      <c r="Z75" s="192"/>
      <c r="AA75" s="192"/>
      <c r="AB75" s="192"/>
      <c r="AC75" s="192"/>
      <c r="AD75" s="192"/>
      <c r="AE75" s="192" t="s">
        <v>108</v>
      </c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</row>
    <row r="76" customFormat="false" ht="12.8" hidden="false" customHeight="false" outlineLevel="1" collapsed="false">
      <c r="A76" s="185" t="n">
        <v>28</v>
      </c>
      <c r="B76" s="185" t="s">
        <v>200</v>
      </c>
      <c r="C76" s="186" t="s">
        <v>201</v>
      </c>
      <c r="D76" s="187" t="s">
        <v>202</v>
      </c>
      <c r="E76" s="188" t="n">
        <v>8.22617</v>
      </c>
      <c r="F76" s="189" t="n">
        <v>0</v>
      </c>
      <c r="G76" s="189" t="n">
        <f aca="false">E76*F76</f>
        <v>0</v>
      </c>
      <c r="H76" s="189" t="n">
        <v>0</v>
      </c>
      <c r="I76" s="189" t="n">
        <f aca="false">ROUND(E76*H76,2)</f>
        <v>0</v>
      </c>
      <c r="J76" s="189" t="n">
        <v>26.4</v>
      </c>
      <c r="K76" s="189" t="n">
        <f aca="false">ROUND(E76*J76,2)</f>
        <v>217.17</v>
      </c>
      <c r="L76" s="189" t="n">
        <v>0</v>
      </c>
      <c r="M76" s="189" t="n">
        <f aca="false">G76*(1+L76/100)</f>
        <v>0</v>
      </c>
      <c r="N76" s="190" t="n">
        <v>0</v>
      </c>
      <c r="O76" s="190" t="n">
        <f aca="false">ROUND(E76*N76,5)</f>
        <v>0</v>
      </c>
      <c r="P76" s="190" t="n">
        <v>0</v>
      </c>
      <c r="Q76" s="190" t="n">
        <f aca="false">ROUND(E76*P76,5)</f>
        <v>0</v>
      </c>
      <c r="R76" s="190"/>
      <c r="S76" s="190"/>
      <c r="T76" s="191" t="n">
        <v>0</v>
      </c>
      <c r="U76" s="190" t="n">
        <f aca="false">ROUND(E76*T76,2)</f>
        <v>0</v>
      </c>
      <c r="V76" s="192"/>
      <c r="W76" s="192"/>
      <c r="X76" s="192"/>
      <c r="Y76" s="192"/>
      <c r="Z76" s="192"/>
      <c r="AA76" s="192"/>
      <c r="AB76" s="192"/>
      <c r="AC76" s="192"/>
      <c r="AD76" s="192"/>
      <c r="AE76" s="192" t="s">
        <v>108</v>
      </c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</row>
    <row r="77" customFormat="false" ht="12.8" hidden="false" customHeight="false" outlineLevel="0" collapsed="false">
      <c r="A77" s="196" t="s">
        <v>103</v>
      </c>
      <c r="B77" s="196" t="s">
        <v>62</v>
      </c>
      <c r="C77" s="197" t="s">
        <v>63</v>
      </c>
      <c r="D77" s="198"/>
      <c r="E77" s="199"/>
      <c r="F77" s="200"/>
      <c r="G77" s="189" t="n">
        <f aca="false">SUM(G78:G108)</f>
        <v>0</v>
      </c>
      <c r="H77" s="200"/>
      <c r="I77" s="200" t="n">
        <f aca="false">SUM(I78:I108)</f>
        <v>21478.24</v>
      </c>
      <c r="J77" s="200"/>
      <c r="K77" s="200" t="n">
        <f aca="false">SUM(K78:K108)</f>
        <v>4398.46</v>
      </c>
      <c r="L77" s="200"/>
      <c r="M77" s="200" t="n">
        <f aca="false">SUM(M78:M108)</f>
        <v>0</v>
      </c>
      <c r="N77" s="201"/>
      <c r="O77" s="201" t="n">
        <f aca="false">SUM(O78:O108)</f>
        <v>0.14611</v>
      </c>
      <c r="P77" s="201"/>
      <c r="Q77" s="201" t="n">
        <f aca="false">SUM(Q78:Q108)</f>
        <v>0</v>
      </c>
      <c r="R77" s="201"/>
      <c r="S77" s="201"/>
      <c r="T77" s="202"/>
      <c r="U77" s="201" t="n">
        <f aca="false">SUM(U78:U108)</f>
        <v>11.41</v>
      </c>
      <c r="AE77" s="0" t="s">
        <v>104</v>
      </c>
    </row>
    <row r="78" customFormat="false" ht="12.8" hidden="false" customHeight="false" outlineLevel="1" collapsed="false">
      <c r="A78" s="185" t="n">
        <v>29</v>
      </c>
      <c r="B78" s="185" t="s">
        <v>203</v>
      </c>
      <c r="C78" s="186" t="s">
        <v>204</v>
      </c>
      <c r="D78" s="187" t="s">
        <v>113</v>
      </c>
      <c r="E78" s="188" t="n">
        <v>19</v>
      </c>
      <c r="F78" s="189" t="n">
        <v>0</v>
      </c>
      <c r="G78" s="189" t="n">
        <f aca="false">E78*F78</f>
        <v>0</v>
      </c>
      <c r="H78" s="189" t="n">
        <v>0.36</v>
      </c>
      <c r="I78" s="189" t="n">
        <f aca="false">ROUND(E78*H78,2)</f>
        <v>6.84</v>
      </c>
      <c r="J78" s="189" t="n">
        <v>58.14</v>
      </c>
      <c r="K78" s="189" t="n">
        <f aca="false">ROUND(E78*J78,2)</f>
        <v>1104.66</v>
      </c>
      <c r="L78" s="189" t="n">
        <v>0</v>
      </c>
      <c r="M78" s="189" t="n">
        <f aca="false">G78*(1+L78/100)</f>
        <v>0</v>
      </c>
      <c r="N78" s="190" t="n">
        <v>0</v>
      </c>
      <c r="O78" s="190" t="n">
        <f aca="false">ROUND(E78*N78,5)</f>
        <v>0</v>
      </c>
      <c r="P78" s="190" t="n">
        <v>0</v>
      </c>
      <c r="Q78" s="190" t="n">
        <f aca="false">ROUND(E78*P78,5)</f>
        <v>0</v>
      </c>
      <c r="R78" s="190"/>
      <c r="S78" s="190"/>
      <c r="T78" s="191" t="n">
        <v>0.15</v>
      </c>
      <c r="U78" s="190" t="n">
        <f aca="false">ROUND(E78*T78,2)</f>
        <v>2.85</v>
      </c>
      <c r="V78" s="192"/>
      <c r="W78" s="192"/>
      <c r="X78" s="192"/>
      <c r="Y78" s="192"/>
      <c r="Z78" s="192"/>
      <c r="AA78" s="192"/>
      <c r="AB78" s="192"/>
      <c r="AC78" s="192"/>
      <c r="AD78" s="192"/>
      <c r="AE78" s="192" t="s">
        <v>108</v>
      </c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</row>
    <row r="79" customFormat="false" ht="12.8" hidden="false" customHeight="false" outlineLevel="1" collapsed="false">
      <c r="A79" s="185" t="n">
        <v>30</v>
      </c>
      <c r="B79" s="185" t="s">
        <v>205</v>
      </c>
      <c r="C79" s="186" t="s">
        <v>206</v>
      </c>
      <c r="D79" s="187" t="s">
        <v>113</v>
      </c>
      <c r="E79" s="188" t="n">
        <v>19</v>
      </c>
      <c r="F79" s="189" t="n">
        <v>0</v>
      </c>
      <c r="G79" s="189" t="n">
        <f aca="false">E79*F79</f>
        <v>0</v>
      </c>
      <c r="H79" s="189" t="n">
        <v>0.46</v>
      </c>
      <c r="I79" s="189" t="n">
        <f aca="false">ROUND(E79*H79,2)</f>
        <v>8.74</v>
      </c>
      <c r="J79" s="189" t="n">
        <v>16.84</v>
      </c>
      <c r="K79" s="189" t="n">
        <f aca="false">ROUND(E79*J79,2)</f>
        <v>319.96</v>
      </c>
      <c r="L79" s="189" t="n">
        <v>0</v>
      </c>
      <c r="M79" s="189" t="n">
        <f aca="false">G79*(1+L79/100)</f>
        <v>0</v>
      </c>
      <c r="N79" s="190" t="n">
        <v>0</v>
      </c>
      <c r="O79" s="190" t="n">
        <f aca="false">ROUND(E79*N79,5)</f>
        <v>0</v>
      </c>
      <c r="P79" s="190" t="n">
        <v>0</v>
      </c>
      <c r="Q79" s="190" t="n">
        <f aca="false">ROUND(E79*P79,5)</f>
        <v>0</v>
      </c>
      <c r="R79" s="190"/>
      <c r="S79" s="190"/>
      <c r="T79" s="191" t="n">
        <v>0.044</v>
      </c>
      <c r="U79" s="190" t="n">
        <f aca="false">ROUND(E79*T79,2)</f>
        <v>0.84</v>
      </c>
      <c r="V79" s="192"/>
      <c r="W79" s="192"/>
      <c r="X79" s="192"/>
      <c r="Y79" s="192"/>
      <c r="Z79" s="192"/>
      <c r="AA79" s="192"/>
      <c r="AB79" s="192"/>
      <c r="AC79" s="192"/>
      <c r="AD79" s="192"/>
      <c r="AE79" s="192" t="s">
        <v>108</v>
      </c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</row>
    <row r="80" customFormat="false" ht="12.8" hidden="false" customHeight="false" outlineLevel="1" collapsed="false">
      <c r="A80" s="185" t="n">
        <v>31</v>
      </c>
      <c r="B80" s="185" t="s">
        <v>207</v>
      </c>
      <c r="C80" s="186" t="s">
        <v>208</v>
      </c>
      <c r="D80" s="187" t="s">
        <v>158</v>
      </c>
      <c r="E80" s="188" t="n">
        <v>1</v>
      </c>
      <c r="F80" s="189" t="n">
        <v>0</v>
      </c>
      <c r="G80" s="189" t="n">
        <f aca="false">E80*F80</f>
        <v>0</v>
      </c>
      <c r="H80" s="189" t="n">
        <v>0</v>
      </c>
      <c r="I80" s="189" t="n">
        <f aca="false">ROUND(E80*H80,2)</f>
        <v>0</v>
      </c>
      <c r="J80" s="189" t="n">
        <v>222</v>
      </c>
      <c r="K80" s="189" t="n">
        <f aca="false">ROUND(E80*J80,2)</f>
        <v>222</v>
      </c>
      <c r="L80" s="189" t="n">
        <v>0</v>
      </c>
      <c r="M80" s="189" t="n">
        <f aca="false">G80*(1+L80/100)</f>
        <v>0</v>
      </c>
      <c r="N80" s="190" t="n">
        <v>0</v>
      </c>
      <c r="O80" s="190" t="n">
        <f aca="false">ROUND(E80*N80,5)</f>
        <v>0</v>
      </c>
      <c r="P80" s="190" t="n">
        <v>0</v>
      </c>
      <c r="Q80" s="190" t="n">
        <f aca="false">ROUND(E80*P80,5)</f>
        <v>0</v>
      </c>
      <c r="R80" s="190"/>
      <c r="S80" s="190"/>
      <c r="T80" s="191" t="n">
        <v>0.65</v>
      </c>
      <c r="U80" s="190" t="n">
        <f aca="false">ROUND(E80*T80,2)</f>
        <v>0.65</v>
      </c>
      <c r="V80" s="192"/>
      <c r="W80" s="192"/>
      <c r="X80" s="192"/>
      <c r="Y80" s="192"/>
      <c r="Z80" s="192"/>
      <c r="AA80" s="192"/>
      <c r="AB80" s="192"/>
      <c r="AC80" s="192"/>
      <c r="AD80" s="192"/>
      <c r="AE80" s="192" t="s">
        <v>108</v>
      </c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</row>
    <row r="81" customFormat="false" ht="12.8" hidden="false" customHeight="false" outlineLevel="1" collapsed="false">
      <c r="A81" s="185" t="n">
        <v>32</v>
      </c>
      <c r="B81" s="185" t="s">
        <v>209</v>
      </c>
      <c r="C81" s="186" t="s">
        <v>210</v>
      </c>
      <c r="D81" s="187" t="s">
        <v>158</v>
      </c>
      <c r="E81" s="188" t="n">
        <v>1</v>
      </c>
      <c r="F81" s="189" t="n">
        <v>0</v>
      </c>
      <c r="G81" s="189" t="n">
        <f aca="false">E81*F81</f>
        <v>0</v>
      </c>
      <c r="H81" s="189" t="n">
        <v>1646</v>
      </c>
      <c r="I81" s="189" t="n">
        <f aca="false">ROUND(E81*H81,2)</f>
        <v>1646</v>
      </c>
      <c r="J81" s="189" t="n">
        <v>0</v>
      </c>
      <c r="K81" s="189" t="n">
        <f aca="false">ROUND(E81*J81,2)</f>
        <v>0</v>
      </c>
      <c r="L81" s="189" t="n">
        <v>0</v>
      </c>
      <c r="M81" s="189" t="n">
        <f aca="false">G81*(1+L81/100)</f>
        <v>0</v>
      </c>
      <c r="N81" s="190" t="n">
        <v>0.012</v>
      </c>
      <c r="O81" s="190" t="n">
        <f aca="false">ROUND(E81*N81,5)</f>
        <v>0.012</v>
      </c>
      <c r="P81" s="190" t="n">
        <v>0</v>
      </c>
      <c r="Q81" s="190" t="n">
        <f aca="false">ROUND(E81*P81,5)</f>
        <v>0</v>
      </c>
      <c r="R81" s="190"/>
      <c r="S81" s="190"/>
      <c r="T81" s="191" t="n">
        <v>0</v>
      </c>
      <c r="U81" s="190" t="n">
        <f aca="false">ROUND(E81*T81,2)</f>
        <v>0</v>
      </c>
      <c r="V81" s="192"/>
      <c r="W81" s="192"/>
      <c r="X81" s="192"/>
      <c r="Y81" s="192"/>
      <c r="Z81" s="192"/>
      <c r="AA81" s="192"/>
      <c r="AB81" s="192"/>
      <c r="AC81" s="192"/>
      <c r="AD81" s="192"/>
      <c r="AE81" s="192" t="s">
        <v>161</v>
      </c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</row>
    <row r="82" customFormat="false" ht="12.8" hidden="false" customHeight="false" outlineLevel="1" collapsed="false">
      <c r="A82" s="185" t="n">
        <v>33</v>
      </c>
      <c r="B82" s="185" t="s">
        <v>211</v>
      </c>
      <c r="C82" s="186" t="s">
        <v>212</v>
      </c>
      <c r="D82" s="187" t="s">
        <v>158</v>
      </c>
      <c r="E82" s="188" t="n">
        <v>1</v>
      </c>
      <c r="F82" s="189" t="n">
        <v>0</v>
      </c>
      <c r="G82" s="189" t="n">
        <f aca="false">E82*F82</f>
        <v>0</v>
      </c>
      <c r="H82" s="189" t="n">
        <v>587</v>
      </c>
      <c r="I82" s="189" t="n">
        <f aca="false">ROUND(E82*H82,2)</f>
        <v>587</v>
      </c>
      <c r="J82" s="189" t="n">
        <v>0</v>
      </c>
      <c r="K82" s="189" t="n">
        <f aca="false">ROUND(E82*J82,2)</f>
        <v>0</v>
      </c>
      <c r="L82" s="189" t="n">
        <v>0</v>
      </c>
      <c r="M82" s="189" t="n">
        <f aca="false">G82*(1+L82/100)</f>
        <v>0</v>
      </c>
      <c r="N82" s="190" t="n">
        <v>0.00192</v>
      </c>
      <c r="O82" s="190" t="n">
        <f aca="false">ROUND(E82*N82,5)</f>
        <v>0.00192</v>
      </c>
      <c r="P82" s="190" t="n">
        <v>0</v>
      </c>
      <c r="Q82" s="190" t="n">
        <f aca="false">ROUND(E82*P82,5)</f>
        <v>0</v>
      </c>
      <c r="R82" s="190"/>
      <c r="S82" s="190"/>
      <c r="T82" s="191" t="n">
        <v>0</v>
      </c>
      <c r="U82" s="190" t="n">
        <f aca="false">ROUND(E82*T82,2)</f>
        <v>0</v>
      </c>
      <c r="V82" s="192"/>
      <c r="W82" s="192"/>
      <c r="X82" s="192"/>
      <c r="Y82" s="192"/>
      <c r="Z82" s="192"/>
      <c r="AA82" s="192"/>
      <c r="AB82" s="192"/>
      <c r="AC82" s="192"/>
      <c r="AD82" s="192"/>
      <c r="AE82" s="192" t="s">
        <v>161</v>
      </c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</row>
    <row r="83" customFormat="false" ht="12.8" hidden="false" customHeight="false" outlineLevel="1" collapsed="false">
      <c r="A83" s="185" t="n">
        <v>34</v>
      </c>
      <c r="B83" s="185" t="s">
        <v>213</v>
      </c>
      <c r="C83" s="186" t="s">
        <v>214</v>
      </c>
      <c r="D83" s="187" t="s">
        <v>158</v>
      </c>
      <c r="E83" s="188" t="n">
        <v>2</v>
      </c>
      <c r="F83" s="189" t="n">
        <v>0</v>
      </c>
      <c r="G83" s="189" t="n">
        <f aca="false">E83*F83</f>
        <v>0</v>
      </c>
      <c r="H83" s="189" t="n">
        <v>206</v>
      </c>
      <c r="I83" s="189" t="n">
        <f aca="false">ROUND(E83*H83,2)</f>
        <v>412</v>
      </c>
      <c r="J83" s="189" t="n">
        <v>0</v>
      </c>
      <c r="K83" s="189" t="n">
        <f aca="false">ROUND(E83*J83,2)</f>
        <v>0</v>
      </c>
      <c r="L83" s="189" t="n">
        <v>0</v>
      </c>
      <c r="M83" s="189" t="n">
        <f aca="false">G83*(1+L83/100)</f>
        <v>0</v>
      </c>
      <c r="N83" s="190" t="n">
        <v>0.001</v>
      </c>
      <c r="O83" s="190" t="n">
        <f aca="false">ROUND(E83*N83,5)</f>
        <v>0.002</v>
      </c>
      <c r="P83" s="190" t="n">
        <v>0</v>
      </c>
      <c r="Q83" s="190" t="n">
        <f aca="false">ROUND(E83*P83,5)</f>
        <v>0</v>
      </c>
      <c r="R83" s="190"/>
      <c r="S83" s="190"/>
      <c r="T83" s="191" t="n">
        <v>0</v>
      </c>
      <c r="U83" s="190" t="n">
        <f aca="false">ROUND(E83*T83,2)</f>
        <v>0</v>
      </c>
      <c r="V83" s="192"/>
      <c r="W83" s="192"/>
      <c r="X83" s="192"/>
      <c r="Y83" s="192"/>
      <c r="Z83" s="192"/>
      <c r="AA83" s="192"/>
      <c r="AB83" s="192"/>
      <c r="AC83" s="192"/>
      <c r="AD83" s="192"/>
      <c r="AE83" s="192" t="s">
        <v>161</v>
      </c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</row>
    <row r="84" customFormat="false" ht="12.8" hidden="false" customHeight="false" outlineLevel="1" collapsed="false">
      <c r="A84" s="185" t="n">
        <v>35</v>
      </c>
      <c r="B84" s="185" t="s">
        <v>215</v>
      </c>
      <c r="C84" s="186" t="s">
        <v>216</v>
      </c>
      <c r="D84" s="187" t="s">
        <v>158</v>
      </c>
      <c r="E84" s="188" t="n">
        <v>1</v>
      </c>
      <c r="F84" s="189" t="n">
        <v>0</v>
      </c>
      <c r="G84" s="189" t="n">
        <f aca="false">E84*F84</f>
        <v>0</v>
      </c>
      <c r="H84" s="189" t="n">
        <v>2825</v>
      </c>
      <c r="I84" s="189" t="n">
        <f aca="false">ROUND(E84*H84,2)</f>
        <v>2825</v>
      </c>
      <c r="J84" s="189" t="n">
        <v>0</v>
      </c>
      <c r="K84" s="189" t="n">
        <f aca="false">ROUND(E84*J84,2)</f>
        <v>0</v>
      </c>
      <c r="L84" s="189" t="n">
        <v>0</v>
      </c>
      <c r="M84" s="189" t="n">
        <f aca="false">G84*(1+L84/100)</f>
        <v>0</v>
      </c>
      <c r="N84" s="190" t="n">
        <v>0.0062</v>
      </c>
      <c r="O84" s="190" t="n">
        <f aca="false">ROUND(E84*N84,5)</f>
        <v>0.0062</v>
      </c>
      <c r="P84" s="190" t="n">
        <v>0</v>
      </c>
      <c r="Q84" s="190" t="n">
        <f aca="false">ROUND(E84*P84,5)</f>
        <v>0</v>
      </c>
      <c r="R84" s="190"/>
      <c r="S84" s="190"/>
      <c r="T84" s="191" t="n">
        <v>0</v>
      </c>
      <c r="U84" s="190" t="n">
        <f aca="false">ROUND(E84*T84,2)</f>
        <v>0</v>
      </c>
      <c r="V84" s="192"/>
      <c r="W84" s="192"/>
      <c r="X84" s="192"/>
      <c r="Y84" s="192"/>
      <c r="Z84" s="192"/>
      <c r="AA84" s="192"/>
      <c r="AB84" s="192"/>
      <c r="AC84" s="192"/>
      <c r="AD84" s="192"/>
      <c r="AE84" s="192" t="s">
        <v>161</v>
      </c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</row>
    <row r="85" customFormat="false" ht="12.8" hidden="false" customHeight="false" outlineLevel="1" collapsed="false">
      <c r="A85" s="185" t="n">
        <v>36</v>
      </c>
      <c r="B85" s="185" t="s">
        <v>217</v>
      </c>
      <c r="C85" s="186" t="s">
        <v>218</v>
      </c>
      <c r="D85" s="187" t="s">
        <v>113</v>
      </c>
      <c r="E85" s="188" t="n">
        <v>19</v>
      </c>
      <c r="F85" s="189" t="n">
        <v>0</v>
      </c>
      <c r="G85" s="189" t="n">
        <f aca="false">E85*F85</f>
        <v>0</v>
      </c>
      <c r="H85" s="189" t="n">
        <v>0</v>
      </c>
      <c r="I85" s="189" t="n">
        <f aca="false">ROUND(E85*H85,2)</f>
        <v>0</v>
      </c>
      <c r="J85" s="189" t="n">
        <v>16.6</v>
      </c>
      <c r="K85" s="189" t="n">
        <f aca="false">ROUND(E85*J85,2)</f>
        <v>315.4</v>
      </c>
      <c r="L85" s="189" t="n">
        <v>0</v>
      </c>
      <c r="M85" s="189" t="n">
        <f aca="false">G85*(1+L85/100)</f>
        <v>0</v>
      </c>
      <c r="N85" s="190" t="n">
        <v>0</v>
      </c>
      <c r="O85" s="190" t="n">
        <f aca="false">ROUND(E85*N85,5)</f>
        <v>0</v>
      </c>
      <c r="P85" s="190" t="n">
        <v>0</v>
      </c>
      <c r="Q85" s="190" t="n">
        <f aca="false">ROUND(E85*P85,5)</f>
        <v>0</v>
      </c>
      <c r="R85" s="190"/>
      <c r="S85" s="190"/>
      <c r="T85" s="191" t="n">
        <v>0.034</v>
      </c>
      <c r="U85" s="190" t="n">
        <f aca="false">ROUND(E85*T85,2)</f>
        <v>0.65</v>
      </c>
      <c r="V85" s="192"/>
      <c r="W85" s="192"/>
      <c r="X85" s="192"/>
      <c r="Y85" s="192"/>
      <c r="Z85" s="192"/>
      <c r="AA85" s="192"/>
      <c r="AB85" s="192"/>
      <c r="AC85" s="192"/>
      <c r="AD85" s="192"/>
      <c r="AE85" s="192" t="s">
        <v>108</v>
      </c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</row>
    <row r="86" customFormat="false" ht="12.8" hidden="false" customHeight="false" outlineLevel="1" collapsed="false">
      <c r="A86" s="185" t="n">
        <v>37</v>
      </c>
      <c r="B86" s="185" t="s">
        <v>219</v>
      </c>
      <c r="C86" s="186" t="s">
        <v>220</v>
      </c>
      <c r="D86" s="187" t="s">
        <v>221</v>
      </c>
      <c r="E86" s="188" t="n">
        <v>21</v>
      </c>
      <c r="F86" s="189" t="n">
        <v>0</v>
      </c>
      <c r="G86" s="189" t="n">
        <f aca="false">E86*F86</f>
        <v>0</v>
      </c>
      <c r="H86" s="189" t="n">
        <v>22.3</v>
      </c>
      <c r="I86" s="189" t="n">
        <f aca="false">ROUND(E86*H86,2)</f>
        <v>468.3</v>
      </c>
      <c r="J86" s="189" t="n">
        <v>0</v>
      </c>
      <c r="K86" s="189" t="n">
        <f aca="false">ROUND(E86*J86,2)</f>
        <v>0</v>
      </c>
      <c r="L86" s="189" t="n">
        <v>0</v>
      </c>
      <c r="M86" s="189" t="n">
        <f aca="false">G86*(1+L86/100)</f>
        <v>0</v>
      </c>
      <c r="N86" s="190" t="n">
        <v>0.00028</v>
      </c>
      <c r="O86" s="190" t="n">
        <f aca="false">ROUND(E86*N86,5)</f>
        <v>0.00588</v>
      </c>
      <c r="P86" s="190" t="n">
        <v>0</v>
      </c>
      <c r="Q86" s="190" t="n">
        <f aca="false">ROUND(E86*P86,5)</f>
        <v>0</v>
      </c>
      <c r="R86" s="190"/>
      <c r="S86" s="190"/>
      <c r="T86" s="191" t="n">
        <v>0</v>
      </c>
      <c r="U86" s="190" t="n">
        <f aca="false">ROUND(E86*T86,2)</f>
        <v>0</v>
      </c>
      <c r="V86" s="192"/>
      <c r="W86" s="192"/>
      <c r="X86" s="192"/>
      <c r="Y86" s="192"/>
      <c r="Z86" s="192"/>
      <c r="AA86" s="192"/>
      <c r="AB86" s="192"/>
      <c r="AC86" s="192"/>
      <c r="AD86" s="192"/>
      <c r="AE86" s="192" t="s">
        <v>161</v>
      </c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</row>
    <row r="87" customFormat="false" ht="12.8" hidden="false" customHeight="false" outlineLevel="1" collapsed="false">
      <c r="A87" s="185" t="n">
        <v>38</v>
      </c>
      <c r="B87" s="185" t="s">
        <v>222</v>
      </c>
      <c r="C87" s="186" t="s">
        <v>223</v>
      </c>
      <c r="D87" s="187" t="s">
        <v>158</v>
      </c>
      <c r="E87" s="188" t="n">
        <v>1</v>
      </c>
      <c r="F87" s="189" t="n">
        <v>0</v>
      </c>
      <c r="G87" s="189" t="n">
        <f aca="false">E87*F87</f>
        <v>0</v>
      </c>
      <c r="H87" s="189" t="n">
        <v>3.17</v>
      </c>
      <c r="I87" s="189" t="n">
        <f aca="false">ROUND(E87*H87,2)</f>
        <v>3.17</v>
      </c>
      <c r="J87" s="189" t="n">
        <v>146.83</v>
      </c>
      <c r="K87" s="189" t="n">
        <f aca="false">ROUND(E87*J87,2)</f>
        <v>146.83</v>
      </c>
      <c r="L87" s="189" t="n">
        <v>0</v>
      </c>
      <c r="M87" s="189" t="n">
        <f aca="false">G87*(1+L87/100)</f>
        <v>0</v>
      </c>
      <c r="N87" s="190" t="n">
        <v>2E-005</v>
      </c>
      <c r="O87" s="190" t="n">
        <f aca="false">ROUND(E87*N87,5)</f>
        <v>2E-005</v>
      </c>
      <c r="P87" s="190" t="n">
        <v>0</v>
      </c>
      <c r="Q87" s="190" t="n">
        <f aca="false">ROUND(E87*P87,5)</f>
        <v>0</v>
      </c>
      <c r="R87" s="190"/>
      <c r="S87" s="190"/>
      <c r="T87" s="191" t="n">
        <v>0.384</v>
      </c>
      <c r="U87" s="190" t="n">
        <f aca="false">ROUND(E87*T87,2)</f>
        <v>0.38</v>
      </c>
      <c r="V87" s="192"/>
      <c r="W87" s="192"/>
      <c r="X87" s="192"/>
      <c r="Y87" s="192"/>
      <c r="Z87" s="192"/>
      <c r="AA87" s="192"/>
      <c r="AB87" s="192"/>
      <c r="AC87" s="192"/>
      <c r="AD87" s="192"/>
      <c r="AE87" s="192" t="s">
        <v>108</v>
      </c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</row>
    <row r="88" customFormat="false" ht="12.8" hidden="false" customHeight="false" outlineLevel="1" collapsed="false">
      <c r="A88" s="185" t="n">
        <v>39</v>
      </c>
      <c r="B88" s="185" t="s">
        <v>224</v>
      </c>
      <c r="C88" s="186" t="s">
        <v>225</v>
      </c>
      <c r="D88" s="187" t="s">
        <v>158</v>
      </c>
      <c r="E88" s="188" t="n">
        <v>1</v>
      </c>
      <c r="F88" s="189" t="n">
        <v>0</v>
      </c>
      <c r="G88" s="189" t="n">
        <f aca="false">E88*F88</f>
        <v>0</v>
      </c>
      <c r="H88" s="189" t="n">
        <v>2250</v>
      </c>
      <c r="I88" s="189" t="n">
        <f aca="false">ROUND(E88*H88,2)</f>
        <v>2250</v>
      </c>
      <c r="J88" s="189" t="n">
        <v>0</v>
      </c>
      <c r="K88" s="189" t="n">
        <f aca="false">ROUND(E88*J88,2)</f>
        <v>0</v>
      </c>
      <c r="L88" s="189" t="n">
        <v>0</v>
      </c>
      <c r="M88" s="189" t="n">
        <f aca="false">G88*(1+L88/100)</f>
        <v>0</v>
      </c>
      <c r="N88" s="190" t="n">
        <v>0.0028</v>
      </c>
      <c r="O88" s="190" t="n">
        <f aca="false">ROUND(E88*N88,5)</f>
        <v>0.0028</v>
      </c>
      <c r="P88" s="190" t="n">
        <v>0</v>
      </c>
      <c r="Q88" s="190" t="n">
        <f aca="false">ROUND(E88*P88,5)</f>
        <v>0</v>
      </c>
      <c r="R88" s="190"/>
      <c r="S88" s="190"/>
      <c r="T88" s="191" t="n">
        <v>0</v>
      </c>
      <c r="U88" s="190" t="n">
        <f aca="false">ROUND(E88*T88,2)</f>
        <v>0</v>
      </c>
      <c r="V88" s="192"/>
      <c r="W88" s="192"/>
      <c r="X88" s="192"/>
      <c r="Y88" s="192"/>
      <c r="Z88" s="192"/>
      <c r="AA88" s="192"/>
      <c r="AB88" s="192"/>
      <c r="AC88" s="192"/>
      <c r="AD88" s="192"/>
      <c r="AE88" s="192" t="s">
        <v>161</v>
      </c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</row>
    <row r="89" customFormat="false" ht="12.8" hidden="false" customHeight="false" outlineLevel="1" collapsed="false">
      <c r="A89" s="185" t="n">
        <v>40</v>
      </c>
      <c r="B89" s="185" t="s">
        <v>226</v>
      </c>
      <c r="C89" s="186" t="s">
        <v>227</v>
      </c>
      <c r="D89" s="187" t="s">
        <v>158</v>
      </c>
      <c r="E89" s="188" t="n">
        <v>1</v>
      </c>
      <c r="F89" s="189" t="n">
        <v>0</v>
      </c>
      <c r="G89" s="189" t="n">
        <f aca="false">E89*F89</f>
        <v>0</v>
      </c>
      <c r="H89" s="189" t="n">
        <v>907</v>
      </c>
      <c r="I89" s="189" t="n">
        <f aca="false">ROUND(E89*H89,2)</f>
        <v>907</v>
      </c>
      <c r="J89" s="189" t="n">
        <v>0</v>
      </c>
      <c r="K89" s="189" t="n">
        <f aca="false">ROUND(E89*J89,2)</f>
        <v>0</v>
      </c>
      <c r="L89" s="189" t="n">
        <v>0</v>
      </c>
      <c r="M89" s="189" t="n">
        <f aca="false">G89*(1+L89/100)</f>
        <v>0</v>
      </c>
      <c r="N89" s="190" t="n">
        <v>0.016</v>
      </c>
      <c r="O89" s="190" t="n">
        <f aca="false">ROUND(E89*N89,5)</f>
        <v>0.016</v>
      </c>
      <c r="P89" s="190" t="n">
        <v>0</v>
      </c>
      <c r="Q89" s="190" t="n">
        <f aca="false">ROUND(E89*P89,5)</f>
        <v>0</v>
      </c>
      <c r="R89" s="190"/>
      <c r="S89" s="190"/>
      <c r="T89" s="191" t="n">
        <v>0</v>
      </c>
      <c r="U89" s="190" t="n">
        <f aca="false">ROUND(E89*T89,2)</f>
        <v>0</v>
      </c>
      <c r="V89" s="192"/>
      <c r="W89" s="192"/>
      <c r="X89" s="192"/>
      <c r="Y89" s="192"/>
      <c r="Z89" s="192"/>
      <c r="AA89" s="192"/>
      <c r="AB89" s="192"/>
      <c r="AC89" s="192"/>
      <c r="AD89" s="192"/>
      <c r="AE89" s="192" t="s">
        <v>161</v>
      </c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</row>
    <row r="90" customFormat="false" ht="12.8" hidden="false" customHeight="false" outlineLevel="1" collapsed="false">
      <c r="A90" s="185" t="n">
        <v>41</v>
      </c>
      <c r="B90" s="185" t="s">
        <v>228</v>
      </c>
      <c r="C90" s="186" t="s">
        <v>229</v>
      </c>
      <c r="D90" s="187" t="s">
        <v>158</v>
      </c>
      <c r="E90" s="188" t="n">
        <v>1</v>
      </c>
      <c r="F90" s="189" t="n">
        <v>0</v>
      </c>
      <c r="G90" s="189" t="n">
        <f aca="false">E90*F90</f>
        <v>0</v>
      </c>
      <c r="H90" s="189" t="n">
        <v>228</v>
      </c>
      <c r="I90" s="189" t="n">
        <f aca="false">ROUND(E90*H90,2)</f>
        <v>228</v>
      </c>
      <c r="J90" s="189" t="n">
        <v>0</v>
      </c>
      <c r="K90" s="189" t="n">
        <f aca="false">ROUND(E90*J90,2)</f>
        <v>0</v>
      </c>
      <c r="L90" s="189" t="n">
        <v>0</v>
      </c>
      <c r="M90" s="189" t="n">
        <f aca="false">G90*(1+L90/100)</f>
        <v>0</v>
      </c>
      <c r="N90" s="190" t="n">
        <v>0</v>
      </c>
      <c r="O90" s="190" t="n">
        <f aca="false">ROUND(E90*N90,5)</f>
        <v>0</v>
      </c>
      <c r="P90" s="190" t="n">
        <v>0</v>
      </c>
      <c r="Q90" s="190" t="n">
        <f aca="false">ROUND(E90*P90,5)</f>
        <v>0</v>
      </c>
      <c r="R90" s="190"/>
      <c r="S90" s="190"/>
      <c r="T90" s="191" t="n">
        <v>0</v>
      </c>
      <c r="U90" s="190" t="n">
        <f aca="false">ROUND(E90*T90,2)</f>
        <v>0</v>
      </c>
      <c r="V90" s="192"/>
      <c r="W90" s="192"/>
      <c r="X90" s="192"/>
      <c r="Y90" s="192"/>
      <c r="Z90" s="192"/>
      <c r="AA90" s="192"/>
      <c r="AB90" s="192"/>
      <c r="AC90" s="192"/>
      <c r="AD90" s="192"/>
      <c r="AE90" s="192" t="s">
        <v>161</v>
      </c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</row>
    <row r="91" customFormat="false" ht="12.8" hidden="false" customHeight="false" outlineLevel="1" collapsed="false">
      <c r="A91" s="185" t="n">
        <v>42</v>
      </c>
      <c r="B91" s="185" t="s">
        <v>230</v>
      </c>
      <c r="C91" s="186" t="s">
        <v>231</v>
      </c>
      <c r="D91" s="187" t="s">
        <v>158</v>
      </c>
      <c r="E91" s="188" t="n">
        <v>1</v>
      </c>
      <c r="F91" s="189" t="n">
        <v>0</v>
      </c>
      <c r="G91" s="189" t="n">
        <f aca="false">E91*F91</f>
        <v>0</v>
      </c>
      <c r="H91" s="189" t="n">
        <v>527</v>
      </c>
      <c r="I91" s="189" t="n">
        <f aca="false">ROUND(E91*H91,2)</f>
        <v>527</v>
      </c>
      <c r="J91" s="189" t="n">
        <v>0</v>
      </c>
      <c r="K91" s="189" t="n">
        <f aca="false">ROUND(E91*J91,2)</f>
        <v>0</v>
      </c>
      <c r="L91" s="189" t="n">
        <v>0</v>
      </c>
      <c r="M91" s="189" t="n">
        <f aca="false">G91*(1+L91/100)</f>
        <v>0</v>
      </c>
      <c r="N91" s="190" t="n">
        <v>0.0063</v>
      </c>
      <c r="O91" s="190" t="n">
        <f aca="false">ROUND(E91*N91,5)</f>
        <v>0.0063</v>
      </c>
      <c r="P91" s="190" t="n">
        <v>0</v>
      </c>
      <c r="Q91" s="190" t="n">
        <f aca="false">ROUND(E91*P91,5)</f>
        <v>0</v>
      </c>
      <c r="R91" s="190"/>
      <c r="S91" s="190"/>
      <c r="T91" s="191" t="n">
        <v>0</v>
      </c>
      <c r="U91" s="190" t="n">
        <f aca="false">ROUND(E91*T91,2)</f>
        <v>0</v>
      </c>
      <c r="V91" s="192"/>
      <c r="W91" s="192"/>
      <c r="X91" s="192"/>
      <c r="Y91" s="192"/>
      <c r="Z91" s="192"/>
      <c r="AA91" s="192"/>
      <c r="AB91" s="192"/>
      <c r="AC91" s="192"/>
      <c r="AD91" s="192"/>
      <c r="AE91" s="192" t="s">
        <v>161</v>
      </c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</row>
    <row r="92" customFormat="false" ht="12.8" hidden="false" customHeight="false" outlineLevel="1" collapsed="false">
      <c r="A92" s="185" t="n">
        <v>43</v>
      </c>
      <c r="B92" s="185" t="s">
        <v>232</v>
      </c>
      <c r="C92" s="186" t="s">
        <v>233</v>
      </c>
      <c r="D92" s="187" t="s">
        <v>113</v>
      </c>
      <c r="E92" s="188" t="n">
        <v>19</v>
      </c>
      <c r="F92" s="189" t="n">
        <v>0</v>
      </c>
      <c r="G92" s="189" t="n">
        <f aca="false">E92*F92</f>
        <v>0</v>
      </c>
      <c r="H92" s="189" t="n">
        <v>3.76</v>
      </c>
      <c r="I92" s="189" t="n">
        <f aca="false">ROUND(E92*H92,2)</f>
        <v>71.44</v>
      </c>
      <c r="J92" s="189" t="n">
        <v>7.94</v>
      </c>
      <c r="K92" s="189" t="n">
        <f aca="false">ROUND(E92*J92,2)</f>
        <v>150.86</v>
      </c>
      <c r="L92" s="189" t="n">
        <v>0</v>
      </c>
      <c r="M92" s="189" t="n">
        <f aca="false">G92*(1+L92/100)</f>
        <v>0</v>
      </c>
      <c r="N92" s="190" t="n">
        <v>0</v>
      </c>
      <c r="O92" s="190" t="n">
        <f aca="false">ROUND(E92*N92,5)</f>
        <v>0</v>
      </c>
      <c r="P92" s="190" t="n">
        <v>0</v>
      </c>
      <c r="Q92" s="190" t="n">
        <f aca="false">ROUND(E92*P92,5)</f>
        <v>0</v>
      </c>
      <c r="R92" s="190"/>
      <c r="S92" s="190"/>
      <c r="T92" s="191" t="n">
        <v>0.026</v>
      </c>
      <c r="U92" s="190" t="n">
        <f aca="false">ROUND(E92*T92,2)</f>
        <v>0.49</v>
      </c>
      <c r="V92" s="192"/>
      <c r="W92" s="192"/>
      <c r="X92" s="192"/>
      <c r="Y92" s="192"/>
      <c r="Z92" s="192"/>
      <c r="AA92" s="192"/>
      <c r="AB92" s="192"/>
      <c r="AC92" s="192"/>
      <c r="AD92" s="192"/>
      <c r="AE92" s="192" t="s">
        <v>108</v>
      </c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</row>
    <row r="93" customFormat="false" ht="12.8" hidden="false" customHeight="false" outlineLevel="1" collapsed="false">
      <c r="A93" s="185" t="n">
        <v>44</v>
      </c>
      <c r="B93" s="185" t="s">
        <v>234</v>
      </c>
      <c r="C93" s="186" t="s">
        <v>235</v>
      </c>
      <c r="D93" s="187" t="s">
        <v>158</v>
      </c>
      <c r="E93" s="188" t="n">
        <v>1</v>
      </c>
      <c r="F93" s="189" t="n">
        <v>0</v>
      </c>
      <c r="G93" s="189" t="n">
        <f aca="false">E93*F93</f>
        <v>0</v>
      </c>
      <c r="H93" s="189" t="n">
        <v>3.8</v>
      </c>
      <c r="I93" s="189" t="n">
        <f aca="false">ROUND(E93*H93,2)</f>
        <v>3.8</v>
      </c>
      <c r="J93" s="189" t="n">
        <v>351.7</v>
      </c>
      <c r="K93" s="189" t="n">
        <f aca="false">ROUND(E93*J93,2)</f>
        <v>351.7</v>
      </c>
      <c r="L93" s="189" t="n">
        <v>0</v>
      </c>
      <c r="M93" s="189" t="n">
        <f aca="false">G93*(1+L93/100)</f>
        <v>0</v>
      </c>
      <c r="N93" s="190" t="n">
        <v>8E-005</v>
      </c>
      <c r="O93" s="190" t="n">
        <f aca="false">ROUND(E93*N93,5)</f>
        <v>8E-005</v>
      </c>
      <c r="P93" s="190" t="n">
        <v>0</v>
      </c>
      <c r="Q93" s="190" t="n">
        <f aca="false">ROUND(E93*P93,5)</f>
        <v>0</v>
      </c>
      <c r="R93" s="190"/>
      <c r="S93" s="190"/>
      <c r="T93" s="191" t="n">
        <v>0.92</v>
      </c>
      <c r="U93" s="190" t="n">
        <f aca="false">ROUND(E93*T93,2)</f>
        <v>0.92</v>
      </c>
      <c r="V93" s="192"/>
      <c r="W93" s="192"/>
      <c r="X93" s="192"/>
      <c r="Y93" s="192"/>
      <c r="Z93" s="192"/>
      <c r="AA93" s="192"/>
      <c r="AB93" s="192"/>
      <c r="AC93" s="192"/>
      <c r="AD93" s="192"/>
      <c r="AE93" s="192" t="s">
        <v>108</v>
      </c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</row>
    <row r="94" customFormat="false" ht="12.8" hidden="false" customHeight="false" outlineLevel="1" collapsed="false">
      <c r="A94" s="185" t="n">
        <v>45</v>
      </c>
      <c r="B94" s="185" t="s">
        <v>236</v>
      </c>
      <c r="C94" s="186" t="s">
        <v>237</v>
      </c>
      <c r="D94" s="187" t="s">
        <v>158</v>
      </c>
      <c r="E94" s="188" t="n">
        <v>2</v>
      </c>
      <c r="F94" s="189" t="n">
        <v>0</v>
      </c>
      <c r="G94" s="189" t="n">
        <f aca="false">E94*F94</f>
        <v>0</v>
      </c>
      <c r="H94" s="189" t="n">
        <v>0</v>
      </c>
      <c r="I94" s="189" t="n">
        <f aca="false">ROUND(E94*H94,2)</f>
        <v>0</v>
      </c>
      <c r="J94" s="189" t="n">
        <v>120</v>
      </c>
      <c r="K94" s="189" t="n">
        <f aca="false">ROUND(E94*J94,2)</f>
        <v>240</v>
      </c>
      <c r="L94" s="189" t="n">
        <v>0</v>
      </c>
      <c r="M94" s="189" t="n">
        <f aca="false">G94*(1+L94/100)</f>
        <v>0</v>
      </c>
      <c r="N94" s="190" t="n">
        <v>0</v>
      </c>
      <c r="O94" s="190" t="n">
        <f aca="false">ROUND(E94*N94,5)</f>
        <v>0</v>
      </c>
      <c r="P94" s="190" t="n">
        <v>0</v>
      </c>
      <c r="Q94" s="190" t="n">
        <f aca="false">ROUND(E94*P94,5)</f>
        <v>0</v>
      </c>
      <c r="R94" s="190"/>
      <c r="S94" s="190"/>
      <c r="T94" s="191" t="n">
        <v>0.2832</v>
      </c>
      <c r="U94" s="190" t="n">
        <f aca="false">ROUND(E94*T94,2)</f>
        <v>0.57</v>
      </c>
      <c r="V94" s="192"/>
      <c r="W94" s="192"/>
      <c r="X94" s="192"/>
      <c r="Y94" s="192"/>
      <c r="Z94" s="192"/>
      <c r="AA94" s="192"/>
      <c r="AB94" s="192"/>
      <c r="AC94" s="192"/>
      <c r="AD94" s="192"/>
      <c r="AE94" s="192" t="s">
        <v>108</v>
      </c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</row>
    <row r="95" customFormat="false" ht="12.8" hidden="false" customHeight="false" outlineLevel="1" collapsed="false">
      <c r="A95" s="185" t="n">
        <v>46</v>
      </c>
      <c r="B95" s="185" t="s">
        <v>238</v>
      </c>
      <c r="C95" s="186" t="s">
        <v>239</v>
      </c>
      <c r="D95" s="187" t="s">
        <v>113</v>
      </c>
      <c r="E95" s="188" t="n">
        <v>24</v>
      </c>
      <c r="F95" s="189" t="n">
        <v>0</v>
      </c>
      <c r="G95" s="189" t="n">
        <f aca="false">E95*F95</f>
        <v>0</v>
      </c>
      <c r="H95" s="189" t="n">
        <v>0.13</v>
      </c>
      <c r="I95" s="189" t="n">
        <f aca="false">ROUND(E95*H95,2)</f>
        <v>3.12</v>
      </c>
      <c r="J95" s="189" t="n">
        <v>25.07</v>
      </c>
      <c r="K95" s="189" t="n">
        <f aca="false">ROUND(E95*J95,2)</f>
        <v>601.68</v>
      </c>
      <c r="L95" s="189" t="n">
        <v>0</v>
      </c>
      <c r="M95" s="189" t="n">
        <f aca="false">G95*(1+L95/100)</f>
        <v>0</v>
      </c>
      <c r="N95" s="190" t="n">
        <v>0</v>
      </c>
      <c r="O95" s="190" t="n">
        <f aca="false">ROUND(E95*N95,5)</f>
        <v>0</v>
      </c>
      <c r="P95" s="190" t="n">
        <v>0</v>
      </c>
      <c r="Q95" s="190" t="n">
        <f aca="false">ROUND(E95*P95,5)</f>
        <v>0</v>
      </c>
      <c r="R95" s="190"/>
      <c r="S95" s="190"/>
      <c r="T95" s="191" t="n">
        <v>0.066</v>
      </c>
      <c r="U95" s="190" t="n">
        <f aca="false">ROUND(E95*T95,2)</f>
        <v>1.58</v>
      </c>
      <c r="V95" s="192"/>
      <c r="W95" s="192"/>
      <c r="X95" s="192"/>
      <c r="Y95" s="192"/>
      <c r="Z95" s="192"/>
      <c r="AA95" s="192"/>
      <c r="AB95" s="192"/>
      <c r="AC95" s="192"/>
      <c r="AD95" s="192"/>
      <c r="AE95" s="192" t="s">
        <v>108</v>
      </c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</row>
    <row r="96" customFormat="false" ht="12.8" hidden="false" customHeight="false" outlineLevel="1" collapsed="false">
      <c r="A96" s="185"/>
      <c r="B96" s="185"/>
      <c r="C96" s="193" t="s">
        <v>240</v>
      </c>
      <c r="D96" s="194"/>
      <c r="E96" s="195" t="n">
        <v>15</v>
      </c>
      <c r="F96" s="189"/>
      <c r="G96" s="189" t="n">
        <f aca="false">E96*F96</f>
        <v>0</v>
      </c>
      <c r="H96" s="189"/>
      <c r="I96" s="189"/>
      <c r="J96" s="189"/>
      <c r="K96" s="189"/>
      <c r="L96" s="189"/>
      <c r="M96" s="189"/>
      <c r="N96" s="190"/>
      <c r="O96" s="190"/>
      <c r="P96" s="190"/>
      <c r="Q96" s="190"/>
      <c r="R96" s="190"/>
      <c r="S96" s="190"/>
      <c r="T96" s="191"/>
      <c r="U96" s="190"/>
      <c r="V96" s="192"/>
      <c r="W96" s="192"/>
      <c r="X96" s="192"/>
      <c r="Y96" s="192"/>
      <c r="Z96" s="192"/>
      <c r="AA96" s="192"/>
      <c r="AB96" s="192"/>
      <c r="AC96" s="192"/>
      <c r="AD96" s="192"/>
      <c r="AE96" s="192" t="s">
        <v>110</v>
      </c>
      <c r="AF96" s="192" t="n">
        <v>0</v>
      </c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</row>
    <row r="97" customFormat="false" ht="12.8" hidden="false" customHeight="false" outlineLevel="1" collapsed="false">
      <c r="A97" s="185"/>
      <c r="B97" s="185"/>
      <c r="C97" s="193" t="s">
        <v>241</v>
      </c>
      <c r="D97" s="194"/>
      <c r="E97" s="195" t="n">
        <v>9</v>
      </c>
      <c r="F97" s="189"/>
      <c r="G97" s="189" t="n">
        <f aca="false">E97*F97</f>
        <v>0</v>
      </c>
      <c r="H97" s="189"/>
      <c r="I97" s="189"/>
      <c r="J97" s="189"/>
      <c r="K97" s="189"/>
      <c r="L97" s="189"/>
      <c r="M97" s="189"/>
      <c r="N97" s="190"/>
      <c r="O97" s="190"/>
      <c r="P97" s="190"/>
      <c r="Q97" s="190"/>
      <c r="R97" s="190"/>
      <c r="S97" s="190"/>
      <c r="T97" s="191"/>
      <c r="U97" s="190"/>
      <c r="V97" s="192"/>
      <c r="W97" s="192"/>
      <c r="X97" s="192"/>
      <c r="Y97" s="192"/>
      <c r="Z97" s="192"/>
      <c r="AA97" s="192"/>
      <c r="AB97" s="192"/>
      <c r="AC97" s="192"/>
      <c r="AD97" s="192"/>
      <c r="AE97" s="192" t="s">
        <v>110</v>
      </c>
      <c r="AF97" s="192" t="n">
        <v>0</v>
      </c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</row>
    <row r="98" customFormat="false" ht="12.8" hidden="false" customHeight="false" outlineLevel="1" collapsed="false">
      <c r="A98" s="185" t="n">
        <v>47</v>
      </c>
      <c r="B98" s="185" t="s">
        <v>242</v>
      </c>
      <c r="C98" s="186" t="s">
        <v>243</v>
      </c>
      <c r="D98" s="187" t="s">
        <v>158</v>
      </c>
      <c r="E98" s="188" t="n">
        <v>24</v>
      </c>
      <c r="F98" s="189" t="n">
        <v>0</v>
      </c>
      <c r="G98" s="189" t="n">
        <f aca="false">E98*F98</f>
        <v>0</v>
      </c>
      <c r="H98" s="189" t="n">
        <v>331.5</v>
      </c>
      <c r="I98" s="189" t="n">
        <f aca="false">ROUND(E98*H98,2)</f>
        <v>7956</v>
      </c>
      <c r="J98" s="189" t="n">
        <v>0</v>
      </c>
      <c r="K98" s="189" t="n">
        <f aca="false">ROUND(E98*J98,2)</f>
        <v>0</v>
      </c>
      <c r="L98" s="189" t="n">
        <v>0</v>
      </c>
      <c r="M98" s="189" t="n">
        <f aca="false">G98*(1+L98/100)</f>
        <v>0</v>
      </c>
      <c r="N98" s="190" t="n">
        <v>0.00321</v>
      </c>
      <c r="O98" s="190" t="n">
        <f aca="false">ROUND(E98*N98,5)</f>
        <v>0.07704</v>
      </c>
      <c r="P98" s="190" t="n">
        <v>0</v>
      </c>
      <c r="Q98" s="190" t="n">
        <f aca="false">ROUND(E98*P98,5)</f>
        <v>0</v>
      </c>
      <c r="R98" s="190"/>
      <c r="S98" s="190"/>
      <c r="T98" s="191" t="n">
        <v>0</v>
      </c>
      <c r="U98" s="190" t="n">
        <f aca="false">ROUND(E98*T98,2)</f>
        <v>0</v>
      </c>
      <c r="V98" s="192"/>
      <c r="W98" s="192"/>
      <c r="X98" s="192"/>
      <c r="Y98" s="192"/>
      <c r="Z98" s="192"/>
      <c r="AA98" s="192"/>
      <c r="AB98" s="192"/>
      <c r="AC98" s="192"/>
      <c r="AD98" s="192"/>
      <c r="AE98" s="192" t="s">
        <v>161</v>
      </c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</row>
    <row r="99" customFormat="false" ht="12.8" hidden="false" customHeight="false" outlineLevel="1" collapsed="false">
      <c r="A99" s="185" t="n">
        <v>48</v>
      </c>
      <c r="B99" s="185" t="s">
        <v>244</v>
      </c>
      <c r="C99" s="186" t="s">
        <v>245</v>
      </c>
      <c r="D99" s="187" t="s">
        <v>158</v>
      </c>
      <c r="E99" s="188" t="n">
        <v>10</v>
      </c>
      <c r="F99" s="189" t="n">
        <v>0</v>
      </c>
      <c r="G99" s="189" t="n">
        <f aca="false">E99*F99</f>
        <v>0</v>
      </c>
      <c r="H99" s="189" t="n">
        <v>0.38</v>
      </c>
      <c r="I99" s="189" t="n">
        <f aca="false">ROUND(E99*H99,2)</f>
        <v>3.8</v>
      </c>
      <c r="J99" s="189" t="n">
        <v>67.22</v>
      </c>
      <c r="K99" s="189" t="n">
        <f aca="false">ROUND(E99*J99,2)</f>
        <v>672.2</v>
      </c>
      <c r="L99" s="189" t="n">
        <v>0</v>
      </c>
      <c r="M99" s="189" t="n">
        <f aca="false">G99*(1+L99/100)</f>
        <v>0</v>
      </c>
      <c r="N99" s="190" t="n">
        <v>1E-005</v>
      </c>
      <c r="O99" s="190" t="n">
        <f aca="false">ROUND(E99*N99,5)</f>
        <v>0.0001</v>
      </c>
      <c r="P99" s="190" t="n">
        <v>0</v>
      </c>
      <c r="Q99" s="190" t="n">
        <f aca="false">ROUND(E99*P99,5)</f>
        <v>0</v>
      </c>
      <c r="R99" s="190"/>
      <c r="S99" s="190"/>
      <c r="T99" s="191" t="n">
        <v>0.176</v>
      </c>
      <c r="U99" s="190" t="n">
        <f aca="false">ROUND(E99*T99,2)</f>
        <v>1.76</v>
      </c>
      <c r="V99" s="192"/>
      <c r="W99" s="192"/>
      <c r="X99" s="192"/>
      <c r="Y99" s="192"/>
      <c r="Z99" s="192"/>
      <c r="AA99" s="192"/>
      <c r="AB99" s="192"/>
      <c r="AC99" s="192"/>
      <c r="AD99" s="192"/>
      <c r="AE99" s="192" t="s">
        <v>108</v>
      </c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</row>
    <row r="100" customFormat="false" ht="12.8" hidden="false" customHeight="false" outlineLevel="1" collapsed="false">
      <c r="A100" s="185" t="n">
        <v>49</v>
      </c>
      <c r="B100" s="185" t="s">
        <v>246</v>
      </c>
      <c r="C100" s="186" t="s">
        <v>247</v>
      </c>
      <c r="D100" s="187" t="s">
        <v>158</v>
      </c>
      <c r="E100" s="188" t="n">
        <v>3</v>
      </c>
      <c r="F100" s="189" t="n">
        <v>0</v>
      </c>
      <c r="G100" s="189" t="n">
        <f aca="false">E100*F100</f>
        <v>0</v>
      </c>
      <c r="H100" s="189" t="n">
        <v>50</v>
      </c>
      <c r="I100" s="189" t="n">
        <f aca="false">ROUND(E100*H100,2)</f>
        <v>150</v>
      </c>
      <c r="J100" s="189" t="n">
        <v>0</v>
      </c>
      <c r="K100" s="189" t="n">
        <f aca="false">ROUND(E100*J100,2)</f>
        <v>0</v>
      </c>
      <c r="L100" s="189" t="n">
        <v>0</v>
      </c>
      <c r="M100" s="189" t="n">
        <f aca="false">G100*(1+L100/100)</f>
        <v>0</v>
      </c>
      <c r="N100" s="190" t="n">
        <v>0.00037</v>
      </c>
      <c r="O100" s="190" t="n">
        <f aca="false">ROUND(E100*N100,5)</f>
        <v>0.00111</v>
      </c>
      <c r="P100" s="190" t="n">
        <v>0</v>
      </c>
      <c r="Q100" s="190" t="n">
        <f aca="false">ROUND(E100*P100,5)</f>
        <v>0</v>
      </c>
      <c r="R100" s="190"/>
      <c r="S100" s="190"/>
      <c r="T100" s="191" t="n">
        <v>0</v>
      </c>
      <c r="U100" s="190" t="n">
        <f aca="false">ROUND(E100*T100,2)</f>
        <v>0</v>
      </c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 t="s">
        <v>161</v>
      </c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</row>
    <row r="101" customFormat="false" ht="12.8" hidden="false" customHeight="false" outlineLevel="1" collapsed="false">
      <c r="A101" s="185" t="n">
        <v>50</v>
      </c>
      <c r="B101" s="185" t="s">
        <v>248</v>
      </c>
      <c r="C101" s="186" t="s">
        <v>249</v>
      </c>
      <c r="D101" s="187" t="s">
        <v>158</v>
      </c>
      <c r="E101" s="188" t="n">
        <v>1</v>
      </c>
      <c r="F101" s="189" t="n">
        <v>0</v>
      </c>
      <c r="G101" s="189" t="n">
        <f aca="false">E101*F101</f>
        <v>0</v>
      </c>
      <c r="H101" s="189" t="n">
        <v>82.4</v>
      </c>
      <c r="I101" s="189" t="n">
        <f aca="false">ROUND(E101*H101,2)</f>
        <v>82.4</v>
      </c>
      <c r="J101" s="189" t="n">
        <v>0</v>
      </c>
      <c r="K101" s="189" t="n">
        <f aca="false">ROUND(E101*J101,2)</f>
        <v>0</v>
      </c>
      <c r="L101" s="189" t="n">
        <v>0</v>
      </c>
      <c r="M101" s="189" t="n">
        <f aca="false">G101*(1+L101/100)</f>
        <v>0</v>
      </c>
      <c r="N101" s="190" t="n">
        <v>0.00048</v>
      </c>
      <c r="O101" s="190" t="n">
        <f aca="false">ROUND(E101*N101,5)</f>
        <v>0.00048</v>
      </c>
      <c r="P101" s="190" t="n">
        <v>0</v>
      </c>
      <c r="Q101" s="190" t="n">
        <f aca="false">ROUND(E101*P101,5)</f>
        <v>0</v>
      </c>
      <c r="R101" s="190"/>
      <c r="S101" s="190"/>
      <c r="T101" s="191" t="n">
        <v>0</v>
      </c>
      <c r="U101" s="190" t="n">
        <f aca="false">ROUND(E101*T101,2)</f>
        <v>0</v>
      </c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 t="s">
        <v>161</v>
      </c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</row>
    <row r="102" customFormat="false" ht="12.8" hidden="false" customHeight="false" outlineLevel="1" collapsed="false">
      <c r="A102" s="185" t="n">
        <v>51</v>
      </c>
      <c r="B102" s="185" t="s">
        <v>250</v>
      </c>
      <c r="C102" s="186" t="s">
        <v>251</v>
      </c>
      <c r="D102" s="187" t="s">
        <v>158</v>
      </c>
      <c r="E102" s="188" t="n">
        <v>1</v>
      </c>
      <c r="F102" s="189" t="n">
        <v>0</v>
      </c>
      <c r="G102" s="189" t="n">
        <f aca="false">E102*F102</f>
        <v>0</v>
      </c>
      <c r="H102" s="189" t="n">
        <v>64.8</v>
      </c>
      <c r="I102" s="189" t="n">
        <f aca="false">ROUND(E102*H102,2)</f>
        <v>64.8</v>
      </c>
      <c r="J102" s="189" t="n">
        <v>0</v>
      </c>
      <c r="K102" s="189" t="n">
        <f aca="false">ROUND(E102*J102,2)</f>
        <v>0</v>
      </c>
      <c r="L102" s="189" t="n">
        <v>0</v>
      </c>
      <c r="M102" s="189" t="n">
        <f aca="false">G102*(1+L102/100)</f>
        <v>0</v>
      </c>
      <c r="N102" s="190" t="n">
        <v>0.00038</v>
      </c>
      <c r="O102" s="190" t="n">
        <f aca="false">ROUND(E102*N102,5)</f>
        <v>0.00038</v>
      </c>
      <c r="P102" s="190" t="n">
        <v>0</v>
      </c>
      <c r="Q102" s="190" t="n">
        <f aca="false">ROUND(E102*P102,5)</f>
        <v>0</v>
      </c>
      <c r="R102" s="190"/>
      <c r="S102" s="190"/>
      <c r="T102" s="191" t="n">
        <v>0</v>
      </c>
      <c r="U102" s="190" t="n">
        <f aca="false">ROUND(E102*T102,2)</f>
        <v>0</v>
      </c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 t="s">
        <v>161</v>
      </c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</row>
    <row r="103" customFormat="false" ht="12.8" hidden="false" customHeight="false" outlineLevel="1" collapsed="false">
      <c r="A103" s="185" t="n">
        <v>52</v>
      </c>
      <c r="B103" s="185" t="s">
        <v>252</v>
      </c>
      <c r="C103" s="186" t="s">
        <v>253</v>
      </c>
      <c r="D103" s="187" t="s">
        <v>158</v>
      </c>
      <c r="E103" s="188" t="n">
        <v>5</v>
      </c>
      <c r="F103" s="189" t="n">
        <v>0</v>
      </c>
      <c r="G103" s="189" t="n">
        <f aca="false">E103*F103</f>
        <v>0</v>
      </c>
      <c r="H103" s="189" t="n">
        <v>104</v>
      </c>
      <c r="I103" s="189" t="n">
        <f aca="false">ROUND(E103*H103,2)</f>
        <v>520</v>
      </c>
      <c r="J103" s="189" t="n">
        <v>0</v>
      </c>
      <c r="K103" s="189" t="n">
        <f aca="false">ROUND(E103*J103,2)</f>
        <v>0</v>
      </c>
      <c r="L103" s="189" t="n">
        <v>0</v>
      </c>
      <c r="M103" s="189" t="n">
        <f aca="false">G103*(1+L103/100)</f>
        <v>0</v>
      </c>
      <c r="N103" s="190" t="n">
        <v>0.00066</v>
      </c>
      <c r="O103" s="190" t="n">
        <f aca="false">ROUND(E103*N103,5)</f>
        <v>0.0033</v>
      </c>
      <c r="P103" s="190" t="n">
        <v>0</v>
      </c>
      <c r="Q103" s="190" t="n">
        <f aca="false">ROUND(E103*P103,5)</f>
        <v>0</v>
      </c>
      <c r="R103" s="190"/>
      <c r="S103" s="190"/>
      <c r="T103" s="191" t="n">
        <v>0</v>
      </c>
      <c r="U103" s="190" t="n">
        <f aca="false">ROUND(E103*T103,2)</f>
        <v>0</v>
      </c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 t="s">
        <v>161</v>
      </c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</row>
    <row r="104" customFormat="false" ht="12.8" hidden="false" customHeight="false" outlineLevel="1" collapsed="false">
      <c r="A104" s="185" t="n">
        <v>53</v>
      </c>
      <c r="B104" s="185" t="s">
        <v>254</v>
      </c>
      <c r="C104" s="186" t="s">
        <v>255</v>
      </c>
      <c r="D104" s="187" t="s">
        <v>158</v>
      </c>
      <c r="E104" s="188" t="n">
        <v>2</v>
      </c>
      <c r="F104" s="189" t="n">
        <v>0</v>
      </c>
      <c r="G104" s="189" t="n">
        <f aca="false">E104*F104</f>
        <v>0</v>
      </c>
      <c r="H104" s="189" t="n">
        <v>75</v>
      </c>
      <c r="I104" s="189" t="n">
        <f aca="false">ROUND(E104*H104,2)</f>
        <v>150</v>
      </c>
      <c r="J104" s="189" t="n">
        <v>0</v>
      </c>
      <c r="K104" s="189" t="n">
        <f aca="false">ROUND(E104*J104,2)</f>
        <v>0</v>
      </c>
      <c r="L104" s="189" t="n">
        <v>0</v>
      </c>
      <c r="M104" s="189" t="n">
        <f aca="false">G104*(1+L104/100)</f>
        <v>0</v>
      </c>
      <c r="N104" s="190" t="n">
        <v>0.00042</v>
      </c>
      <c r="O104" s="190" t="n">
        <f aca="false">ROUND(E104*N104,5)</f>
        <v>0.00084</v>
      </c>
      <c r="P104" s="190" t="n">
        <v>0</v>
      </c>
      <c r="Q104" s="190" t="n">
        <f aca="false">ROUND(E104*P104,5)</f>
        <v>0</v>
      </c>
      <c r="R104" s="190"/>
      <c r="S104" s="190"/>
      <c r="T104" s="191" t="n">
        <v>0</v>
      </c>
      <c r="U104" s="190" t="n">
        <f aca="false">ROUND(E104*T104,2)</f>
        <v>0</v>
      </c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 t="s">
        <v>161</v>
      </c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</row>
    <row r="105" customFormat="false" ht="12.8" hidden="false" customHeight="false" outlineLevel="1" collapsed="false">
      <c r="A105" s="185" t="n">
        <v>54</v>
      </c>
      <c r="B105" s="185" t="s">
        <v>256</v>
      </c>
      <c r="C105" s="186" t="s">
        <v>257</v>
      </c>
      <c r="D105" s="187" t="s">
        <v>158</v>
      </c>
      <c r="E105" s="188" t="n">
        <v>1</v>
      </c>
      <c r="F105" s="189" t="n">
        <v>0</v>
      </c>
      <c r="G105" s="189" t="n">
        <f aca="false">E105*F105</f>
        <v>0</v>
      </c>
      <c r="H105" s="189" t="n">
        <v>43.5</v>
      </c>
      <c r="I105" s="189" t="n">
        <f aca="false">ROUND(E105*H105,2)</f>
        <v>43.5</v>
      </c>
      <c r="J105" s="189" t="n">
        <v>0</v>
      </c>
      <c r="K105" s="189" t="n">
        <f aca="false">ROUND(E105*J105,2)</f>
        <v>0</v>
      </c>
      <c r="L105" s="189" t="n">
        <v>0</v>
      </c>
      <c r="M105" s="189" t="n">
        <f aca="false">G105*(1+L105/100)</f>
        <v>0</v>
      </c>
      <c r="N105" s="190" t="n">
        <v>0.00028</v>
      </c>
      <c r="O105" s="190" t="n">
        <f aca="false">ROUND(E105*N105,5)</f>
        <v>0.00028</v>
      </c>
      <c r="P105" s="190" t="n">
        <v>0</v>
      </c>
      <c r="Q105" s="190" t="n">
        <f aca="false">ROUND(E105*P105,5)</f>
        <v>0</v>
      </c>
      <c r="R105" s="190"/>
      <c r="S105" s="190"/>
      <c r="T105" s="191" t="n">
        <v>0</v>
      </c>
      <c r="U105" s="190" t="n">
        <f aca="false">ROUND(E105*T105,2)</f>
        <v>0</v>
      </c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 t="s">
        <v>161</v>
      </c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</row>
    <row r="106" customFormat="false" ht="19.4" hidden="false" customHeight="false" outlineLevel="1" collapsed="false">
      <c r="A106" s="185" t="n">
        <v>55</v>
      </c>
      <c r="B106" s="185" t="s">
        <v>258</v>
      </c>
      <c r="C106" s="186" t="s">
        <v>259</v>
      </c>
      <c r="D106" s="187" t="s">
        <v>158</v>
      </c>
      <c r="E106" s="188" t="n">
        <v>1</v>
      </c>
      <c r="F106" s="189" t="n">
        <v>0</v>
      </c>
      <c r="G106" s="189" t="n">
        <f aca="false">E106*F106</f>
        <v>0</v>
      </c>
      <c r="H106" s="189" t="n">
        <v>470.5</v>
      </c>
      <c r="I106" s="189" t="n">
        <f aca="false">ROUND(E106*H106,2)</f>
        <v>470.5</v>
      </c>
      <c r="J106" s="189" t="n">
        <v>0</v>
      </c>
      <c r="K106" s="189" t="n">
        <f aca="false">ROUND(E106*J106,2)</f>
        <v>0</v>
      </c>
      <c r="L106" s="189" t="n">
        <v>0</v>
      </c>
      <c r="M106" s="189" t="n">
        <f aca="false">G106*(1+L106/100)</f>
        <v>0</v>
      </c>
      <c r="N106" s="190" t="n">
        <v>0.00171</v>
      </c>
      <c r="O106" s="190" t="n">
        <f aca="false">ROUND(E106*N106,5)</f>
        <v>0.00171</v>
      </c>
      <c r="P106" s="190" t="n">
        <v>0</v>
      </c>
      <c r="Q106" s="190" t="n">
        <f aca="false">ROUND(E106*P106,5)</f>
        <v>0</v>
      </c>
      <c r="R106" s="190"/>
      <c r="S106" s="190"/>
      <c r="T106" s="191" t="n">
        <v>0</v>
      </c>
      <c r="U106" s="190" t="n">
        <f aca="false">ROUND(E106*T106,2)</f>
        <v>0</v>
      </c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 t="s">
        <v>161</v>
      </c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</row>
    <row r="107" customFormat="false" ht="19.4" hidden="false" customHeight="false" outlineLevel="1" collapsed="false">
      <c r="A107" s="185" t="n">
        <v>56</v>
      </c>
      <c r="B107" s="185" t="s">
        <v>260</v>
      </c>
      <c r="C107" s="186" t="s">
        <v>261</v>
      </c>
      <c r="D107" s="187" t="s">
        <v>158</v>
      </c>
      <c r="E107" s="188" t="n">
        <v>1</v>
      </c>
      <c r="F107" s="189" t="n">
        <v>0</v>
      </c>
      <c r="G107" s="189" t="n">
        <f aca="false">E107*F107</f>
        <v>0</v>
      </c>
      <c r="H107" s="189" t="n">
        <v>1094.83</v>
      </c>
      <c r="I107" s="189" t="n">
        <f aca="false">ROUND(E107*H107,2)</f>
        <v>1094.83</v>
      </c>
      <c r="J107" s="189" t="n">
        <v>273.17</v>
      </c>
      <c r="K107" s="189" t="n">
        <f aca="false">ROUND(E107*J107,2)</f>
        <v>273.17</v>
      </c>
      <c r="L107" s="189" t="n">
        <v>0</v>
      </c>
      <c r="M107" s="189" t="n">
        <f aca="false">G107*(1+L107/100)</f>
        <v>0</v>
      </c>
      <c r="N107" s="190" t="n">
        <v>0.00407</v>
      </c>
      <c r="O107" s="190" t="n">
        <f aca="false">ROUND(E107*N107,5)</f>
        <v>0.00407</v>
      </c>
      <c r="P107" s="190" t="n">
        <v>0</v>
      </c>
      <c r="Q107" s="190" t="n">
        <f aca="false">ROUND(E107*P107,5)</f>
        <v>0</v>
      </c>
      <c r="R107" s="190"/>
      <c r="S107" s="190"/>
      <c r="T107" s="191" t="n">
        <v>0.715</v>
      </c>
      <c r="U107" s="190" t="n">
        <f aca="false">ROUND(E107*T107,2)</f>
        <v>0.72</v>
      </c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 t="s">
        <v>108</v>
      </c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</row>
    <row r="108" customFormat="false" ht="12.8" hidden="false" customHeight="false" outlineLevel="1" collapsed="false">
      <c r="A108" s="185" t="n">
        <v>57</v>
      </c>
      <c r="B108" s="185" t="s">
        <v>262</v>
      </c>
      <c r="C108" s="186" t="s">
        <v>263</v>
      </c>
      <c r="D108" s="187" t="s">
        <v>158</v>
      </c>
      <c r="E108" s="188" t="n">
        <v>1</v>
      </c>
      <c r="F108" s="189" t="n">
        <v>0</v>
      </c>
      <c r="G108" s="189" t="n">
        <f aca="false">E108*F108</f>
        <v>0</v>
      </c>
      <c r="H108" s="189" t="n">
        <v>995</v>
      </c>
      <c r="I108" s="189" t="n">
        <f aca="false">ROUND(E108*H108,2)</f>
        <v>995</v>
      </c>
      <c r="J108" s="189" t="n">
        <v>0</v>
      </c>
      <c r="K108" s="189" t="n">
        <f aca="false">ROUND(E108*J108,2)</f>
        <v>0</v>
      </c>
      <c r="L108" s="189" t="n">
        <v>0</v>
      </c>
      <c r="M108" s="189" t="n">
        <f aca="false">G108*(1+L108/100)</f>
        <v>0</v>
      </c>
      <c r="N108" s="190" t="n">
        <v>0.0036</v>
      </c>
      <c r="O108" s="190" t="n">
        <f aca="false">ROUND(E108*N108,5)</f>
        <v>0.0036</v>
      </c>
      <c r="P108" s="190" t="n">
        <v>0</v>
      </c>
      <c r="Q108" s="190" t="n">
        <f aca="false">ROUND(E108*P108,5)</f>
        <v>0</v>
      </c>
      <c r="R108" s="190"/>
      <c r="S108" s="190"/>
      <c r="T108" s="191" t="n">
        <v>0</v>
      </c>
      <c r="U108" s="190" t="n">
        <f aca="false">ROUND(E108*T108,2)</f>
        <v>0</v>
      </c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 t="s">
        <v>161</v>
      </c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</row>
    <row r="109" customFormat="false" ht="12.8" hidden="false" customHeight="false" outlineLevel="0" collapsed="false">
      <c r="A109" s="196" t="s">
        <v>103</v>
      </c>
      <c r="B109" s="196" t="s">
        <v>64</v>
      </c>
      <c r="C109" s="197" t="s">
        <v>65</v>
      </c>
      <c r="D109" s="198"/>
      <c r="E109" s="199"/>
      <c r="F109" s="200" t="n">
        <v>0</v>
      </c>
      <c r="G109" s="189" t="n">
        <f aca="false">SUM(G110:G129)</f>
        <v>0</v>
      </c>
      <c r="H109" s="200"/>
      <c r="I109" s="200" t="n">
        <f aca="false">SUM(I110:I129)</f>
        <v>31165.42</v>
      </c>
      <c r="J109" s="200"/>
      <c r="K109" s="200" t="n">
        <f aca="false">SUM(K110:K129)</f>
        <v>16778.11</v>
      </c>
      <c r="L109" s="200"/>
      <c r="M109" s="200" t="n">
        <f aca="false">SUM(M110:M129)</f>
        <v>0</v>
      </c>
      <c r="N109" s="201"/>
      <c r="O109" s="201" t="n">
        <f aca="false">SUM(O110:O129)</f>
        <v>0.48228</v>
      </c>
      <c r="P109" s="201"/>
      <c r="Q109" s="201" t="n">
        <f aca="false">SUM(Q110:Q129)</f>
        <v>0</v>
      </c>
      <c r="R109" s="201"/>
      <c r="S109" s="201"/>
      <c r="T109" s="202"/>
      <c r="U109" s="201" t="n">
        <f aca="false">SUM(U110:U129)</f>
        <v>40.67</v>
      </c>
      <c r="AE109" s="0" t="s">
        <v>104</v>
      </c>
    </row>
    <row r="110" customFormat="false" ht="12.8" hidden="false" customHeight="false" outlineLevel="1" collapsed="false">
      <c r="A110" s="185" t="n">
        <v>58</v>
      </c>
      <c r="B110" s="185" t="s">
        <v>264</v>
      </c>
      <c r="C110" s="186" t="s">
        <v>265</v>
      </c>
      <c r="D110" s="187" t="s">
        <v>113</v>
      </c>
      <c r="E110" s="188" t="n">
        <v>3</v>
      </c>
      <c r="F110" s="189" t="n">
        <v>0</v>
      </c>
      <c r="G110" s="189" t="n">
        <f aca="false">E110*F110</f>
        <v>0</v>
      </c>
      <c r="H110" s="189" t="n">
        <v>84.92</v>
      </c>
      <c r="I110" s="189" t="n">
        <f aca="false">ROUND(E110*H110,2)</f>
        <v>254.76</v>
      </c>
      <c r="J110" s="189" t="n">
        <v>132.58</v>
      </c>
      <c r="K110" s="189" t="n">
        <f aca="false">ROUND(E110*J110,2)</f>
        <v>397.74</v>
      </c>
      <c r="L110" s="189" t="n">
        <v>0</v>
      </c>
      <c r="M110" s="189" t="n">
        <f aca="false">G110*(1+L110/100)</f>
        <v>0</v>
      </c>
      <c r="N110" s="190" t="n">
        <v>0.00034</v>
      </c>
      <c r="O110" s="190" t="n">
        <f aca="false">ROUND(E110*N110,5)</f>
        <v>0.00102</v>
      </c>
      <c r="P110" s="190" t="n">
        <v>0</v>
      </c>
      <c r="Q110" s="190" t="n">
        <f aca="false">ROUND(E110*P110,5)</f>
        <v>0</v>
      </c>
      <c r="R110" s="190"/>
      <c r="S110" s="190"/>
      <c r="T110" s="191" t="n">
        <v>0.32</v>
      </c>
      <c r="U110" s="190" t="n">
        <f aca="false">ROUND(E110*T110,2)</f>
        <v>0.96</v>
      </c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 t="s">
        <v>108</v>
      </c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</row>
    <row r="111" customFormat="false" ht="12.8" hidden="false" customHeight="false" outlineLevel="1" collapsed="false">
      <c r="A111" s="185" t="n">
        <v>59</v>
      </c>
      <c r="B111" s="185" t="s">
        <v>266</v>
      </c>
      <c r="C111" s="186" t="s">
        <v>267</v>
      </c>
      <c r="D111" s="187" t="s">
        <v>113</v>
      </c>
      <c r="E111" s="188" t="n">
        <v>2</v>
      </c>
      <c r="F111" s="189" t="n">
        <v>0</v>
      </c>
      <c r="G111" s="189" t="n">
        <f aca="false">E111*F111</f>
        <v>0</v>
      </c>
      <c r="H111" s="189" t="n">
        <v>66.92</v>
      </c>
      <c r="I111" s="189" t="n">
        <f aca="false">ROUND(E111*H111,2)</f>
        <v>133.84</v>
      </c>
      <c r="J111" s="189" t="n">
        <v>132.58</v>
      </c>
      <c r="K111" s="189" t="n">
        <f aca="false">ROUND(E111*J111,2)</f>
        <v>265.16</v>
      </c>
      <c r="L111" s="189" t="n">
        <v>0</v>
      </c>
      <c r="M111" s="189" t="n">
        <f aca="false">G111*(1+L111/100)</f>
        <v>0</v>
      </c>
      <c r="N111" s="190" t="n">
        <v>0.00038</v>
      </c>
      <c r="O111" s="190" t="n">
        <f aca="false">ROUND(E111*N111,5)</f>
        <v>0.00076</v>
      </c>
      <c r="P111" s="190" t="n">
        <v>0</v>
      </c>
      <c r="Q111" s="190" t="n">
        <f aca="false">ROUND(E111*P111,5)</f>
        <v>0</v>
      </c>
      <c r="R111" s="190"/>
      <c r="S111" s="190"/>
      <c r="T111" s="191" t="n">
        <v>0.32</v>
      </c>
      <c r="U111" s="190" t="n">
        <f aca="false">ROUND(E111*T111,2)</f>
        <v>0.64</v>
      </c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 t="s">
        <v>108</v>
      </c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</row>
    <row r="112" customFormat="false" ht="12.8" hidden="false" customHeight="false" outlineLevel="1" collapsed="false">
      <c r="A112" s="185" t="n">
        <v>60</v>
      </c>
      <c r="B112" s="185" t="s">
        <v>268</v>
      </c>
      <c r="C112" s="186" t="s">
        <v>269</v>
      </c>
      <c r="D112" s="187" t="s">
        <v>113</v>
      </c>
      <c r="E112" s="188" t="n">
        <v>2</v>
      </c>
      <c r="F112" s="189" t="n">
        <v>0</v>
      </c>
      <c r="G112" s="189" t="n">
        <f aca="false">E112*F112</f>
        <v>0</v>
      </c>
      <c r="H112" s="189" t="n">
        <v>69.76</v>
      </c>
      <c r="I112" s="189" t="n">
        <f aca="false">ROUND(E112*H112,2)</f>
        <v>139.52</v>
      </c>
      <c r="J112" s="189" t="n">
        <v>148.74</v>
      </c>
      <c r="K112" s="189" t="n">
        <f aca="false">ROUND(E112*J112,2)</f>
        <v>297.48</v>
      </c>
      <c r="L112" s="189" t="n">
        <v>0</v>
      </c>
      <c r="M112" s="189" t="n">
        <f aca="false">G112*(1+L112/100)</f>
        <v>0</v>
      </c>
      <c r="N112" s="190" t="n">
        <v>0.00047</v>
      </c>
      <c r="O112" s="190" t="n">
        <f aca="false">ROUND(E112*N112,5)</f>
        <v>0.00094</v>
      </c>
      <c r="P112" s="190" t="n">
        <v>0</v>
      </c>
      <c r="Q112" s="190" t="n">
        <f aca="false">ROUND(E112*P112,5)</f>
        <v>0</v>
      </c>
      <c r="R112" s="190"/>
      <c r="S112" s="190"/>
      <c r="T112" s="191" t="n">
        <v>0.359</v>
      </c>
      <c r="U112" s="190" t="n">
        <f aca="false">ROUND(E112*T112,2)</f>
        <v>0.72</v>
      </c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 t="s">
        <v>108</v>
      </c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</row>
    <row r="113" customFormat="false" ht="12.8" hidden="false" customHeight="false" outlineLevel="1" collapsed="false">
      <c r="A113" s="185" t="n">
        <v>61</v>
      </c>
      <c r="B113" s="185" t="s">
        <v>270</v>
      </c>
      <c r="C113" s="186" t="s">
        <v>271</v>
      </c>
      <c r="D113" s="187" t="s">
        <v>113</v>
      </c>
      <c r="E113" s="188" t="n">
        <v>2</v>
      </c>
      <c r="F113" s="189" t="n">
        <v>0</v>
      </c>
      <c r="G113" s="189" t="n">
        <f aca="false">E113*F113</f>
        <v>0</v>
      </c>
      <c r="H113" s="189" t="n">
        <v>213</v>
      </c>
      <c r="I113" s="189" t="n">
        <f aca="false">ROUND(E113*H113,2)</f>
        <v>426</v>
      </c>
      <c r="J113" s="189" t="n">
        <v>486</v>
      </c>
      <c r="K113" s="189" t="n">
        <f aca="false">ROUND(E113*J113,2)</f>
        <v>972</v>
      </c>
      <c r="L113" s="189" t="n">
        <v>0</v>
      </c>
      <c r="M113" s="189" t="n">
        <f aca="false">G113*(1+L113/100)</f>
        <v>0</v>
      </c>
      <c r="N113" s="190" t="n">
        <v>0.00152</v>
      </c>
      <c r="O113" s="190" t="n">
        <f aca="false">ROUND(E113*N113,5)</f>
        <v>0.00304</v>
      </c>
      <c r="P113" s="190" t="n">
        <v>0</v>
      </c>
      <c r="Q113" s="190" t="n">
        <f aca="false">ROUND(E113*P113,5)</f>
        <v>0</v>
      </c>
      <c r="R113" s="190"/>
      <c r="S113" s="190"/>
      <c r="T113" s="191" t="n">
        <v>1.173</v>
      </c>
      <c r="U113" s="190" t="n">
        <f aca="false">ROUND(E113*T113,2)</f>
        <v>2.35</v>
      </c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 t="s">
        <v>108</v>
      </c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</row>
    <row r="114" customFormat="false" ht="12.8" hidden="false" customHeight="false" outlineLevel="1" collapsed="false">
      <c r="A114" s="185" t="n">
        <v>62</v>
      </c>
      <c r="B114" s="185" t="s">
        <v>272</v>
      </c>
      <c r="C114" s="186" t="s">
        <v>273</v>
      </c>
      <c r="D114" s="187" t="s">
        <v>113</v>
      </c>
      <c r="E114" s="188" t="n">
        <v>3</v>
      </c>
      <c r="F114" s="189" t="n">
        <v>0</v>
      </c>
      <c r="G114" s="189" t="n">
        <f aca="false">E114*F114</f>
        <v>0</v>
      </c>
      <c r="H114" s="189" t="n">
        <v>178.06</v>
      </c>
      <c r="I114" s="189" t="n">
        <f aca="false">ROUND(E114*H114,2)</f>
        <v>534.18</v>
      </c>
      <c r="J114" s="189" t="n">
        <v>338.94</v>
      </c>
      <c r="K114" s="189" t="n">
        <f aca="false">ROUND(E114*J114,2)</f>
        <v>1016.82</v>
      </c>
      <c r="L114" s="189" t="n">
        <v>0</v>
      </c>
      <c r="M114" s="189" t="n">
        <f aca="false">G114*(1+L114/100)</f>
        <v>0</v>
      </c>
      <c r="N114" s="190" t="n">
        <v>0.00078</v>
      </c>
      <c r="O114" s="190" t="n">
        <f aca="false">ROUND(E114*N114,5)</f>
        <v>0.00234</v>
      </c>
      <c r="P114" s="190" t="n">
        <v>0</v>
      </c>
      <c r="Q114" s="190" t="n">
        <f aca="false">ROUND(E114*P114,5)</f>
        <v>0</v>
      </c>
      <c r="R114" s="190"/>
      <c r="S114" s="190"/>
      <c r="T114" s="191" t="n">
        <v>0.819</v>
      </c>
      <c r="U114" s="190" t="n">
        <f aca="false">ROUND(E114*T114,2)</f>
        <v>2.46</v>
      </c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 t="s">
        <v>108</v>
      </c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</row>
    <row r="115" customFormat="false" ht="12.8" hidden="false" customHeight="false" outlineLevel="1" collapsed="false">
      <c r="A115" s="185" t="n">
        <v>63</v>
      </c>
      <c r="B115" s="185" t="s">
        <v>274</v>
      </c>
      <c r="C115" s="186" t="s">
        <v>275</v>
      </c>
      <c r="D115" s="187" t="s">
        <v>113</v>
      </c>
      <c r="E115" s="188" t="n">
        <v>6</v>
      </c>
      <c r="F115" s="189" t="n">
        <v>0</v>
      </c>
      <c r="G115" s="189" t="n">
        <f aca="false">E115*F115</f>
        <v>0</v>
      </c>
      <c r="H115" s="189" t="n">
        <v>234.18</v>
      </c>
      <c r="I115" s="189" t="n">
        <f aca="false">ROUND(E115*H115,2)</f>
        <v>1405.08</v>
      </c>
      <c r="J115" s="189" t="n">
        <v>329.82</v>
      </c>
      <c r="K115" s="189" t="n">
        <f aca="false">ROUND(E115*J115,2)</f>
        <v>1978.92</v>
      </c>
      <c r="L115" s="189" t="n">
        <v>0</v>
      </c>
      <c r="M115" s="189" t="n">
        <f aca="false">G115*(1+L115/100)</f>
        <v>0</v>
      </c>
      <c r="N115" s="190" t="n">
        <v>0.00131</v>
      </c>
      <c r="O115" s="190" t="n">
        <f aca="false">ROUND(E115*N115,5)</f>
        <v>0.00786</v>
      </c>
      <c r="P115" s="190" t="n">
        <v>0</v>
      </c>
      <c r="Q115" s="190" t="n">
        <f aca="false">ROUND(E115*P115,5)</f>
        <v>0</v>
      </c>
      <c r="R115" s="190"/>
      <c r="S115" s="190"/>
      <c r="T115" s="191" t="n">
        <v>0.797</v>
      </c>
      <c r="U115" s="190" t="n">
        <f aca="false">ROUND(E115*T115,2)</f>
        <v>4.78</v>
      </c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 t="s">
        <v>108</v>
      </c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</row>
    <row r="116" customFormat="false" ht="12.8" hidden="false" customHeight="false" outlineLevel="1" collapsed="false">
      <c r="A116" s="185" t="n">
        <v>64</v>
      </c>
      <c r="B116" s="185" t="s">
        <v>276</v>
      </c>
      <c r="C116" s="186" t="s">
        <v>277</v>
      </c>
      <c r="D116" s="187" t="s">
        <v>113</v>
      </c>
      <c r="E116" s="188" t="n">
        <v>8</v>
      </c>
      <c r="F116" s="189" t="n">
        <v>0</v>
      </c>
      <c r="G116" s="189" t="n">
        <f aca="false">E116*F116</f>
        <v>0</v>
      </c>
      <c r="H116" s="189" t="n">
        <v>207.54</v>
      </c>
      <c r="I116" s="189" t="n">
        <f aca="false">ROUND(E116*H116,2)</f>
        <v>1660.32</v>
      </c>
      <c r="J116" s="189" t="n">
        <v>331.46</v>
      </c>
      <c r="K116" s="189" t="n">
        <f aca="false">ROUND(E116*J116,2)</f>
        <v>2651.68</v>
      </c>
      <c r="L116" s="189" t="n">
        <v>0</v>
      </c>
      <c r="M116" s="189" t="n">
        <f aca="false">G116*(1+L116/100)</f>
        <v>0</v>
      </c>
      <c r="N116" s="190" t="n">
        <v>0.0021</v>
      </c>
      <c r="O116" s="190" t="n">
        <f aca="false">ROUND(E116*N116,5)</f>
        <v>0.0168</v>
      </c>
      <c r="P116" s="190" t="n">
        <v>0</v>
      </c>
      <c r="Q116" s="190" t="n">
        <f aca="false">ROUND(E116*P116,5)</f>
        <v>0</v>
      </c>
      <c r="R116" s="190"/>
      <c r="S116" s="190"/>
      <c r="T116" s="191" t="n">
        <v>0.8</v>
      </c>
      <c r="U116" s="190" t="n">
        <f aca="false">ROUND(E116*T116,2)</f>
        <v>6.4</v>
      </c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 t="s">
        <v>108</v>
      </c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</row>
    <row r="117" customFormat="false" ht="12.8" hidden="false" customHeight="false" outlineLevel="1" collapsed="false">
      <c r="A117" s="185" t="n">
        <v>65</v>
      </c>
      <c r="B117" s="185" t="s">
        <v>278</v>
      </c>
      <c r="C117" s="186" t="s">
        <v>279</v>
      </c>
      <c r="D117" s="187" t="s">
        <v>113</v>
      </c>
      <c r="E117" s="188" t="n">
        <v>2</v>
      </c>
      <c r="F117" s="189" t="n">
        <v>0</v>
      </c>
      <c r="G117" s="189" t="n">
        <f aca="false">E117*F117</f>
        <v>0</v>
      </c>
      <c r="H117" s="189" t="n">
        <v>304.54</v>
      </c>
      <c r="I117" s="189" t="n">
        <f aca="false">ROUND(E117*H117,2)</f>
        <v>609.08</v>
      </c>
      <c r="J117" s="189" t="n">
        <v>331.46</v>
      </c>
      <c r="K117" s="189" t="n">
        <f aca="false">ROUND(E117*J117,2)</f>
        <v>662.92</v>
      </c>
      <c r="L117" s="189" t="n">
        <v>0</v>
      </c>
      <c r="M117" s="189" t="n">
        <f aca="false">G117*(1+L117/100)</f>
        <v>0</v>
      </c>
      <c r="N117" s="190" t="n">
        <v>0.00252</v>
      </c>
      <c r="O117" s="190" t="n">
        <f aca="false">ROUND(E117*N117,5)</f>
        <v>0.00504</v>
      </c>
      <c r="P117" s="190" t="n">
        <v>0</v>
      </c>
      <c r="Q117" s="190" t="n">
        <f aca="false">ROUND(E117*P117,5)</f>
        <v>0</v>
      </c>
      <c r="R117" s="190"/>
      <c r="S117" s="190"/>
      <c r="T117" s="191" t="n">
        <v>0.8</v>
      </c>
      <c r="U117" s="190" t="n">
        <f aca="false">ROUND(E117*T117,2)</f>
        <v>1.6</v>
      </c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 t="s">
        <v>108</v>
      </c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</row>
    <row r="118" customFormat="false" ht="12.8" hidden="false" customHeight="false" outlineLevel="1" collapsed="false">
      <c r="A118" s="185" t="n">
        <v>66</v>
      </c>
      <c r="B118" s="185" t="s">
        <v>280</v>
      </c>
      <c r="C118" s="186" t="s">
        <v>281</v>
      </c>
      <c r="D118" s="187" t="s">
        <v>113</v>
      </c>
      <c r="E118" s="188" t="n">
        <v>20</v>
      </c>
      <c r="F118" s="189" t="n">
        <v>0</v>
      </c>
      <c r="G118" s="189" t="n">
        <f aca="false">E118*F118</f>
        <v>0</v>
      </c>
      <c r="H118" s="189" t="n">
        <v>378.12</v>
      </c>
      <c r="I118" s="189" t="n">
        <f aca="false">ROUND(E118*H118,2)</f>
        <v>7562.4</v>
      </c>
      <c r="J118" s="189" t="n">
        <v>227.88</v>
      </c>
      <c r="K118" s="189" t="n">
        <f aca="false">ROUND(E118*J118,2)</f>
        <v>4557.6</v>
      </c>
      <c r="L118" s="189" t="n">
        <v>0</v>
      </c>
      <c r="M118" s="189" t="n">
        <f aca="false">G118*(1+L118/100)</f>
        <v>0</v>
      </c>
      <c r="N118" s="190" t="n">
        <v>0.00357</v>
      </c>
      <c r="O118" s="190" t="n">
        <f aca="false">ROUND(E118*N118,5)</f>
        <v>0.0714</v>
      </c>
      <c r="P118" s="190" t="n">
        <v>0</v>
      </c>
      <c r="Q118" s="190" t="n">
        <f aca="false">ROUND(E118*P118,5)</f>
        <v>0</v>
      </c>
      <c r="R118" s="190"/>
      <c r="S118" s="190"/>
      <c r="T118" s="191" t="n">
        <v>0.55</v>
      </c>
      <c r="U118" s="190" t="n">
        <f aca="false">ROUND(E118*T118,2)</f>
        <v>11</v>
      </c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 t="s">
        <v>108</v>
      </c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</row>
    <row r="119" customFormat="false" ht="12.8" hidden="false" customHeight="false" outlineLevel="1" collapsed="false">
      <c r="A119" s="185"/>
      <c r="B119" s="185"/>
      <c r="C119" s="193" t="s">
        <v>60</v>
      </c>
      <c r="D119" s="194"/>
      <c r="E119" s="195" t="n">
        <v>5</v>
      </c>
      <c r="F119" s="189"/>
      <c r="G119" s="189" t="n">
        <f aca="false">E119*F119</f>
        <v>0</v>
      </c>
      <c r="H119" s="189"/>
      <c r="I119" s="189"/>
      <c r="J119" s="189"/>
      <c r="K119" s="189"/>
      <c r="L119" s="189"/>
      <c r="M119" s="189"/>
      <c r="N119" s="190"/>
      <c r="O119" s="190"/>
      <c r="P119" s="190"/>
      <c r="Q119" s="190"/>
      <c r="R119" s="190"/>
      <c r="S119" s="190"/>
      <c r="T119" s="191"/>
      <c r="U119" s="190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 t="s">
        <v>110</v>
      </c>
      <c r="AF119" s="192" t="n">
        <v>0</v>
      </c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</row>
    <row r="120" customFormat="false" ht="12.8" hidden="false" customHeight="false" outlineLevel="1" collapsed="false">
      <c r="A120" s="185"/>
      <c r="B120" s="185"/>
      <c r="C120" s="193" t="s">
        <v>282</v>
      </c>
      <c r="D120" s="194"/>
      <c r="E120" s="195" t="n">
        <v>15</v>
      </c>
      <c r="F120" s="189"/>
      <c r="G120" s="189" t="n">
        <f aca="false">E120*F120</f>
        <v>0</v>
      </c>
      <c r="H120" s="189"/>
      <c r="I120" s="189"/>
      <c r="J120" s="189"/>
      <c r="K120" s="189"/>
      <c r="L120" s="189"/>
      <c r="M120" s="189"/>
      <c r="N120" s="190"/>
      <c r="O120" s="190"/>
      <c r="P120" s="190"/>
      <c r="Q120" s="190"/>
      <c r="R120" s="190"/>
      <c r="S120" s="190"/>
      <c r="T120" s="191"/>
      <c r="U120" s="190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 t="s">
        <v>110</v>
      </c>
      <c r="AF120" s="192" t="n">
        <v>0</v>
      </c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</row>
    <row r="121" customFormat="false" ht="12.8" hidden="false" customHeight="false" outlineLevel="1" collapsed="false">
      <c r="A121" s="185" t="n">
        <v>67</v>
      </c>
      <c r="B121" s="185" t="s">
        <v>283</v>
      </c>
      <c r="C121" s="186" t="s">
        <v>284</v>
      </c>
      <c r="D121" s="187" t="s">
        <v>158</v>
      </c>
      <c r="E121" s="188" t="n">
        <v>3</v>
      </c>
      <c r="F121" s="189" t="n">
        <v>0</v>
      </c>
      <c r="G121" s="189" t="n">
        <f aca="false">E121*F121</f>
        <v>0</v>
      </c>
      <c r="H121" s="189" t="n">
        <v>0</v>
      </c>
      <c r="I121" s="189" t="n">
        <f aca="false">ROUND(E121*H121,2)</f>
        <v>0</v>
      </c>
      <c r="J121" s="189" t="n">
        <v>61.3</v>
      </c>
      <c r="K121" s="189" t="n">
        <f aca="false">ROUND(E121*J121,2)</f>
        <v>183.9</v>
      </c>
      <c r="L121" s="189" t="n">
        <v>0</v>
      </c>
      <c r="M121" s="189" t="n">
        <f aca="false">G121*(1+L121/100)</f>
        <v>0</v>
      </c>
      <c r="N121" s="190" t="n">
        <v>0</v>
      </c>
      <c r="O121" s="190" t="n">
        <f aca="false">ROUND(E121*N121,5)</f>
        <v>0</v>
      </c>
      <c r="P121" s="190" t="n">
        <v>0</v>
      </c>
      <c r="Q121" s="190" t="n">
        <f aca="false">ROUND(E121*P121,5)</f>
        <v>0</v>
      </c>
      <c r="R121" s="190"/>
      <c r="S121" s="190"/>
      <c r="T121" s="191" t="n">
        <v>0.148</v>
      </c>
      <c r="U121" s="190" t="n">
        <f aca="false">ROUND(E121*T121,2)</f>
        <v>0.44</v>
      </c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 t="s">
        <v>108</v>
      </c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</row>
    <row r="122" customFormat="false" ht="12.8" hidden="false" customHeight="false" outlineLevel="1" collapsed="false">
      <c r="A122" s="185" t="n">
        <v>68</v>
      </c>
      <c r="B122" s="185" t="s">
        <v>285</v>
      </c>
      <c r="C122" s="186" t="s">
        <v>286</v>
      </c>
      <c r="D122" s="187" t="s">
        <v>158</v>
      </c>
      <c r="E122" s="188" t="n">
        <v>2</v>
      </c>
      <c r="F122" s="189" t="n">
        <v>0</v>
      </c>
      <c r="G122" s="189" t="n">
        <f aca="false">E122*F122</f>
        <v>0</v>
      </c>
      <c r="H122" s="189" t="n">
        <v>0</v>
      </c>
      <c r="I122" s="189" t="n">
        <f aca="false">ROUND(E122*H122,2)</f>
        <v>0</v>
      </c>
      <c r="J122" s="189" t="n">
        <v>72.1</v>
      </c>
      <c r="K122" s="189" t="n">
        <f aca="false">ROUND(E122*J122,2)</f>
        <v>144.2</v>
      </c>
      <c r="L122" s="189" t="n">
        <v>0</v>
      </c>
      <c r="M122" s="189" t="n">
        <f aca="false">G122*(1+L122/100)</f>
        <v>0</v>
      </c>
      <c r="N122" s="190" t="n">
        <v>0</v>
      </c>
      <c r="O122" s="190" t="n">
        <f aca="false">ROUND(E122*N122,5)</f>
        <v>0</v>
      </c>
      <c r="P122" s="190" t="n">
        <v>0</v>
      </c>
      <c r="Q122" s="190" t="n">
        <f aca="false">ROUND(E122*P122,5)</f>
        <v>0</v>
      </c>
      <c r="R122" s="190"/>
      <c r="S122" s="190"/>
      <c r="T122" s="191" t="n">
        <v>0.174</v>
      </c>
      <c r="U122" s="190" t="n">
        <f aca="false">ROUND(E122*T122,2)</f>
        <v>0.35</v>
      </c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 t="s">
        <v>108</v>
      </c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</row>
    <row r="123" customFormat="false" ht="12.8" hidden="false" customHeight="false" outlineLevel="1" collapsed="false">
      <c r="A123" s="185" t="n">
        <v>69</v>
      </c>
      <c r="B123" s="185" t="s">
        <v>287</v>
      </c>
      <c r="C123" s="186" t="s">
        <v>288</v>
      </c>
      <c r="D123" s="187" t="s">
        <v>158</v>
      </c>
      <c r="E123" s="188" t="n">
        <v>1</v>
      </c>
      <c r="F123" s="189" t="n">
        <v>0</v>
      </c>
      <c r="G123" s="189" t="n">
        <f aca="false">E123*F123</f>
        <v>0</v>
      </c>
      <c r="H123" s="189" t="n">
        <v>0</v>
      </c>
      <c r="I123" s="189" t="n">
        <f aca="false">ROUND(E123*H123,2)</f>
        <v>0</v>
      </c>
      <c r="J123" s="189" t="n">
        <v>65.1</v>
      </c>
      <c r="K123" s="189" t="n">
        <f aca="false">ROUND(E123*J123,2)</f>
        <v>65.1</v>
      </c>
      <c r="L123" s="189" t="n">
        <v>0</v>
      </c>
      <c r="M123" s="189" t="n">
        <f aca="false">G123*(1+L123/100)</f>
        <v>0</v>
      </c>
      <c r="N123" s="190" t="n">
        <v>0</v>
      </c>
      <c r="O123" s="190" t="n">
        <f aca="false">ROUND(E123*N123,5)</f>
        <v>0</v>
      </c>
      <c r="P123" s="190" t="n">
        <v>0</v>
      </c>
      <c r="Q123" s="190" t="n">
        <f aca="false">ROUND(E123*P123,5)</f>
        <v>0</v>
      </c>
      <c r="R123" s="190"/>
      <c r="S123" s="190"/>
      <c r="T123" s="191" t="n">
        <v>0.157</v>
      </c>
      <c r="U123" s="190" t="n">
        <f aca="false">ROUND(E123*T123,2)</f>
        <v>0.16</v>
      </c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 t="s">
        <v>108</v>
      </c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</row>
    <row r="124" customFormat="false" ht="12.8" hidden="false" customHeight="false" outlineLevel="1" collapsed="false">
      <c r="A124" s="185" t="n">
        <v>70</v>
      </c>
      <c r="B124" s="185" t="s">
        <v>289</v>
      </c>
      <c r="C124" s="186" t="s">
        <v>290</v>
      </c>
      <c r="D124" s="187" t="s">
        <v>158</v>
      </c>
      <c r="E124" s="188" t="n">
        <v>2</v>
      </c>
      <c r="F124" s="189" t="n">
        <v>0</v>
      </c>
      <c r="G124" s="189" t="n">
        <f aca="false">E124*F124</f>
        <v>0</v>
      </c>
      <c r="H124" s="189" t="n">
        <v>0</v>
      </c>
      <c r="I124" s="189" t="n">
        <f aca="false">ROUND(E124*H124,2)</f>
        <v>0</v>
      </c>
      <c r="J124" s="189" t="n">
        <v>107.5</v>
      </c>
      <c r="K124" s="189" t="n">
        <f aca="false">ROUND(E124*J124,2)</f>
        <v>215</v>
      </c>
      <c r="L124" s="189" t="n">
        <v>0</v>
      </c>
      <c r="M124" s="189" t="n">
        <f aca="false">G124*(1+L124/100)</f>
        <v>0</v>
      </c>
      <c r="N124" s="190" t="n">
        <v>0</v>
      </c>
      <c r="O124" s="190" t="n">
        <f aca="false">ROUND(E124*N124,5)</f>
        <v>0</v>
      </c>
      <c r="P124" s="190" t="n">
        <v>0</v>
      </c>
      <c r="Q124" s="190" t="n">
        <f aca="false">ROUND(E124*P124,5)</f>
        <v>0</v>
      </c>
      <c r="R124" s="190"/>
      <c r="S124" s="190"/>
      <c r="T124" s="191" t="n">
        <v>0.259</v>
      </c>
      <c r="U124" s="190" t="n">
        <f aca="false">ROUND(E124*T124,2)</f>
        <v>0.52</v>
      </c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 t="s">
        <v>108</v>
      </c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</row>
    <row r="125" customFormat="false" ht="12.8" hidden="false" customHeight="false" outlineLevel="1" collapsed="false">
      <c r="A125" s="185" t="n">
        <v>71</v>
      </c>
      <c r="B125" s="185" t="s">
        <v>291</v>
      </c>
      <c r="C125" s="186" t="s">
        <v>292</v>
      </c>
      <c r="D125" s="187" t="s">
        <v>158</v>
      </c>
      <c r="E125" s="188" t="n">
        <v>2</v>
      </c>
      <c r="F125" s="189" t="n">
        <v>0</v>
      </c>
      <c r="G125" s="189" t="n">
        <f aca="false">E125*F125</f>
        <v>0</v>
      </c>
      <c r="H125" s="189" t="n">
        <v>5506.54</v>
      </c>
      <c r="I125" s="189" t="n">
        <f aca="false">ROUND(E125*H125,2)</f>
        <v>11013.08</v>
      </c>
      <c r="J125" s="189" t="n">
        <v>578.46</v>
      </c>
      <c r="K125" s="189" t="n">
        <f aca="false">ROUND(E125*J125,2)</f>
        <v>1156.92</v>
      </c>
      <c r="L125" s="189" t="n">
        <v>0</v>
      </c>
      <c r="M125" s="189" t="n">
        <f aca="false">G125*(1+L125/100)</f>
        <v>0</v>
      </c>
      <c r="N125" s="190" t="n">
        <v>0.07146</v>
      </c>
      <c r="O125" s="190" t="n">
        <f aca="false">ROUND(E125*N125,5)</f>
        <v>0.14292</v>
      </c>
      <c r="P125" s="190" t="n">
        <v>0</v>
      </c>
      <c r="Q125" s="190" t="n">
        <f aca="false">ROUND(E125*P125,5)</f>
        <v>0</v>
      </c>
      <c r="R125" s="190"/>
      <c r="S125" s="190"/>
      <c r="T125" s="191" t="n">
        <v>1.458</v>
      </c>
      <c r="U125" s="190" t="n">
        <f aca="false">ROUND(E125*T125,2)</f>
        <v>2.92</v>
      </c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 t="s">
        <v>108</v>
      </c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</row>
    <row r="126" customFormat="false" ht="19.4" hidden="false" customHeight="false" outlineLevel="1" collapsed="false">
      <c r="A126" s="185" t="n">
        <v>72</v>
      </c>
      <c r="B126" s="185" t="s">
        <v>293</v>
      </c>
      <c r="C126" s="186" t="s">
        <v>294</v>
      </c>
      <c r="D126" s="187" t="s">
        <v>158</v>
      </c>
      <c r="E126" s="188" t="n">
        <v>3</v>
      </c>
      <c r="F126" s="189" t="n">
        <v>0</v>
      </c>
      <c r="G126" s="189" t="n">
        <f aca="false">E126*F126</f>
        <v>0</v>
      </c>
      <c r="H126" s="189" t="n">
        <v>2262.84</v>
      </c>
      <c r="I126" s="189" t="n">
        <f aca="false">ROUND(E126*H126,2)</f>
        <v>6788.52</v>
      </c>
      <c r="J126" s="189" t="n">
        <v>207.16</v>
      </c>
      <c r="K126" s="189" t="n">
        <f aca="false">ROUND(E126*J126,2)</f>
        <v>621.48</v>
      </c>
      <c r="L126" s="189" t="n">
        <v>0</v>
      </c>
      <c r="M126" s="189" t="n">
        <f aca="false">G126*(1+L126/100)</f>
        <v>0</v>
      </c>
      <c r="N126" s="190" t="n">
        <v>0.07663</v>
      </c>
      <c r="O126" s="190" t="n">
        <f aca="false">ROUND(E126*N126,5)</f>
        <v>0.22989</v>
      </c>
      <c r="P126" s="190" t="n">
        <v>0</v>
      </c>
      <c r="Q126" s="190" t="n">
        <f aca="false">ROUND(E126*P126,5)</f>
        <v>0</v>
      </c>
      <c r="R126" s="190"/>
      <c r="S126" s="190"/>
      <c r="T126" s="191" t="n">
        <v>0.5</v>
      </c>
      <c r="U126" s="190" t="n">
        <f aca="false">ROUND(E126*T126,2)</f>
        <v>1.5</v>
      </c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 t="s">
        <v>108</v>
      </c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</row>
    <row r="127" customFormat="false" ht="19.4" hidden="false" customHeight="false" outlineLevel="1" collapsed="false">
      <c r="A127" s="185" t="n">
        <v>73</v>
      </c>
      <c r="B127" s="185" t="s">
        <v>295</v>
      </c>
      <c r="C127" s="186" t="s">
        <v>296</v>
      </c>
      <c r="D127" s="187" t="s">
        <v>158</v>
      </c>
      <c r="E127" s="188" t="n">
        <v>1</v>
      </c>
      <c r="F127" s="189" t="n">
        <v>0</v>
      </c>
      <c r="G127" s="189" t="n">
        <f aca="false">E127*F127</f>
        <v>0</v>
      </c>
      <c r="H127" s="189" t="n">
        <v>531.6</v>
      </c>
      <c r="I127" s="189" t="n">
        <f aca="false">ROUND(E127*H127,2)</f>
        <v>531.6</v>
      </c>
      <c r="J127" s="189" t="n">
        <v>123.4</v>
      </c>
      <c r="K127" s="189" t="n">
        <f aca="false">ROUND(E127*J127,2)</f>
        <v>123.4</v>
      </c>
      <c r="L127" s="189" t="n">
        <v>0</v>
      </c>
      <c r="M127" s="189" t="n">
        <f aca="false">G127*(1+L127/100)</f>
        <v>0</v>
      </c>
      <c r="N127" s="190" t="n">
        <v>0.00027</v>
      </c>
      <c r="O127" s="190" t="n">
        <f aca="false">ROUND(E127*N127,5)</f>
        <v>0.00027</v>
      </c>
      <c r="P127" s="190" t="n">
        <v>0</v>
      </c>
      <c r="Q127" s="190" t="n">
        <f aca="false">ROUND(E127*P127,5)</f>
        <v>0</v>
      </c>
      <c r="R127" s="190"/>
      <c r="S127" s="190"/>
      <c r="T127" s="191" t="n">
        <v>0.333</v>
      </c>
      <c r="U127" s="190" t="n">
        <f aca="false">ROUND(E127*T127,2)</f>
        <v>0.33</v>
      </c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 t="s">
        <v>108</v>
      </c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</row>
    <row r="128" customFormat="false" ht="12.8" hidden="false" customHeight="false" outlineLevel="1" collapsed="false">
      <c r="A128" s="185" t="n">
        <v>74</v>
      </c>
      <c r="B128" s="185" t="s">
        <v>297</v>
      </c>
      <c r="C128" s="186" t="s">
        <v>298</v>
      </c>
      <c r="D128" s="187" t="s">
        <v>113</v>
      </c>
      <c r="E128" s="188" t="n">
        <v>48</v>
      </c>
      <c r="F128" s="189" t="n">
        <v>0</v>
      </c>
      <c r="G128" s="189" t="n">
        <f aca="false">E128*F128</f>
        <v>0</v>
      </c>
      <c r="H128" s="189" t="n">
        <v>2.23</v>
      </c>
      <c r="I128" s="189" t="n">
        <f aca="false">ROUND(E128*H128,2)</f>
        <v>107.04</v>
      </c>
      <c r="J128" s="189" t="n">
        <v>24.47</v>
      </c>
      <c r="K128" s="189" t="n">
        <f aca="false">ROUND(E128*J128,2)</f>
        <v>1174.56</v>
      </c>
      <c r="L128" s="189" t="n">
        <v>0</v>
      </c>
      <c r="M128" s="189" t="n">
        <f aca="false">G128*(1+L128/100)</f>
        <v>0</v>
      </c>
      <c r="N128" s="190" t="n">
        <v>0</v>
      </c>
      <c r="O128" s="190" t="n">
        <f aca="false">ROUND(E128*N128,5)</f>
        <v>0</v>
      </c>
      <c r="P128" s="190" t="n">
        <v>0</v>
      </c>
      <c r="Q128" s="190" t="n">
        <f aca="false">ROUND(E128*P128,5)</f>
        <v>0</v>
      </c>
      <c r="R128" s="190"/>
      <c r="S128" s="190"/>
      <c r="T128" s="191" t="n">
        <v>0.059</v>
      </c>
      <c r="U128" s="190" t="n">
        <f aca="false">ROUND(E128*T128,2)</f>
        <v>2.83</v>
      </c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 t="s">
        <v>108</v>
      </c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</row>
    <row r="129" customFormat="false" ht="12.8" hidden="false" customHeight="false" outlineLevel="1" collapsed="false">
      <c r="A129" s="185" t="n">
        <v>75</v>
      </c>
      <c r="B129" s="185" t="s">
        <v>299</v>
      </c>
      <c r="C129" s="186" t="s">
        <v>300</v>
      </c>
      <c r="D129" s="187" t="s">
        <v>202</v>
      </c>
      <c r="E129" s="188" t="n">
        <v>0.48228</v>
      </c>
      <c r="F129" s="189" t="n">
        <v>0</v>
      </c>
      <c r="G129" s="189" t="n">
        <f aca="false">E129*F129</f>
        <v>0</v>
      </c>
      <c r="H129" s="189" t="n">
        <v>0</v>
      </c>
      <c r="I129" s="189" t="n">
        <f aca="false">ROUND(E129*H129,2)</f>
        <v>0</v>
      </c>
      <c r="J129" s="189" t="n">
        <v>608</v>
      </c>
      <c r="K129" s="189" t="n">
        <f aca="false">ROUND(E129*J129,2)</f>
        <v>293.23</v>
      </c>
      <c r="L129" s="189" t="n">
        <v>0</v>
      </c>
      <c r="M129" s="189" t="n">
        <f aca="false">G129*(1+L129/100)</f>
        <v>0</v>
      </c>
      <c r="N129" s="190" t="n">
        <v>0</v>
      </c>
      <c r="O129" s="190" t="n">
        <f aca="false">ROUND(E129*N129,5)</f>
        <v>0</v>
      </c>
      <c r="P129" s="190" t="n">
        <v>0</v>
      </c>
      <c r="Q129" s="190" t="n">
        <f aca="false">ROUND(E129*P129,5)</f>
        <v>0</v>
      </c>
      <c r="R129" s="190"/>
      <c r="S129" s="190"/>
      <c r="T129" s="191" t="n">
        <v>1.47</v>
      </c>
      <c r="U129" s="190" t="n">
        <f aca="false">ROUND(E129*T129,2)</f>
        <v>0.71</v>
      </c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 t="s">
        <v>108</v>
      </c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</row>
    <row r="130" customFormat="false" ht="12.8" hidden="false" customHeight="false" outlineLevel="0" collapsed="false">
      <c r="A130" s="196" t="s">
        <v>103</v>
      </c>
      <c r="B130" s="196" t="s">
        <v>66</v>
      </c>
      <c r="C130" s="197" t="s">
        <v>67</v>
      </c>
      <c r="D130" s="198"/>
      <c r="E130" s="199"/>
      <c r="F130" s="200" t="n">
        <v>0</v>
      </c>
      <c r="G130" s="189" t="n">
        <f aca="false">SUM(G131:G147)</f>
        <v>0</v>
      </c>
      <c r="H130" s="200"/>
      <c r="I130" s="200" t="n">
        <f aca="false">SUM(I131:I147)</f>
        <v>13213.37</v>
      </c>
      <c r="J130" s="200"/>
      <c r="K130" s="200" t="n">
        <f aca="false">SUM(K131:K147)</f>
        <v>19974.3</v>
      </c>
      <c r="L130" s="200"/>
      <c r="M130" s="200" t="n">
        <f aca="false">SUM(M131:M147)</f>
        <v>0</v>
      </c>
      <c r="N130" s="201"/>
      <c r="O130" s="201" t="n">
        <f aca="false">SUM(O131:O147)</f>
        <v>0.05904</v>
      </c>
      <c r="P130" s="201"/>
      <c r="Q130" s="201" t="n">
        <f aca="false">SUM(Q131:Q147)</f>
        <v>0</v>
      </c>
      <c r="R130" s="201"/>
      <c r="S130" s="201"/>
      <c r="T130" s="202"/>
      <c r="U130" s="201" t="n">
        <f aca="false">SUM(U131:U147)</f>
        <v>49.65</v>
      </c>
      <c r="AE130" s="0" t="s">
        <v>104</v>
      </c>
    </row>
    <row r="131" customFormat="false" ht="12.8" hidden="false" customHeight="false" outlineLevel="1" collapsed="false">
      <c r="A131" s="185" t="n">
        <v>76</v>
      </c>
      <c r="B131" s="185" t="s">
        <v>301</v>
      </c>
      <c r="C131" s="186" t="s">
        <v>302</v>
      </c>
      <c r="D131" s="187" t="s">
        <v>113</v>
      </c>
      <c r="E131" s="188" t="n">
        <v>12</v>
      </c>
      <c r="F131" s="189" t="n">
        <v>0</v>
      </c>
      <c r="G131" s="189" t="n">
        <f aca="false">E131*F131</f>
        <v>0</v>
      </c>
      <c r="H131" s="189" t="n">
        <v>54.45</v>
      </c>
      <c r="I131" s="189" t="n">
        <f aca="false">ROUND(E131*H131,2)</f>
        <v>653.4</v>
      </c>
      <c r="J131" s="189" t="n">
        <v>207.05</v>
      </c>
      <c r="K131" s="189" t="n">
        <f aca="false">ROUND(E131*J131,2)</f>
        <v>2484.6</v>
      </c>
      <c r="L131" s="189" t="n">
        <v>0</v>
      </c>
      <c r="M131" s="189" t="n">
        <f aca="false">G131*(1+L131/100)</f>
        <v>0</v>
      </c>
      <c r="N131" s="190" t="n">
        <v>0.00046</v>
      </c>
      <c r="O131" s="190" t="n">
        <f aca="false">ROUND(E131*N131,5)</f>
        <v>0.00552</v>
      </c>
      <c r="P131" s="190" t="n">
        <v>0</v>
      </c>
      <c r="Q131" s="190" t="n">
        <f aca="false">ROUND(E131*P131,5)</f>
        <v>0</v>
      </c>
      <c r="R131" s="190"/>
      <c r="S131" s="190"/>
      <c r="T131" s="191" t="n">
        <v>0.522</v>
      </c>
      <c r="U131" s="190" t="n">
        <f aca="false">ROUND(E131*T131,2)</f>
        <v>6.26</v>
      </c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 t="s">
        <v>108</v>
      </c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</row>
    <row r="132" customFormat="false" ht="12.8" hidden="false" customHeight="false" outlineLevel="1" collapsed="false">
      <c r="A132" s="185" t="n">
        <v>77</v>
      </c>
      <c r="B132" s="185" t="s">
        <v>303</v>
      </c>
      <c r="C132" s="186" t="s">
        <v>304</v>
      </c>
      <c r="D132" s="187" t="s">
        <v>113</v>
      </c>
      <c r="E132" s="188" t="n">
        <v>28</v>
      </c>
      <c r="F132" s="189" t="n">
        <v>0</v>
      </c>
      <c r="G132" s="189" t="n">
        <f aca="false">E132*F132</f>
        <v>0</v>
      </c>
      <c r="H132" s="189" t="n">
        <v>80.83</v>
      </c>
      <c r="I132" s="189" t="n">
        <f aca="false">ROUND(E132*H132,2)</f>
        <v>2263.24</v>
      </c>
      <c r="J132" s="189" t="n">
        <v>246.17</v>
      </c>
      <c r="K132" s="189" t="n">
        <f aca="false">ROUND(E132*J132,2)</f>
        <v>6892.76</v>
      </c>
      <c r="L132" s="189" t="n">
        <v>0</v>
      </c>
      <c r="M132" s="189" t="n">
        <f aca="false">G132*(1+L132/100)</f>
        <v>0</v>
      </c>
      <c r="N132" s="190" t="n">
        <v>0.00058</v>
      </c>
      <c r="O132" s="190" t="n">
        <f aca="false">ROUND(E132*N132,5)</f>
        <v>0.01624</v>
      </c>
      <c r="P132" s="190" t="n">
        <v>0</v>
      </c>
      <c r="Q132" s="190" t="n">
        <f aca="false">ROUND(E132*P132,5)</f>
        <v>0</v>
      </c>
      <c r="R132" s="190"/>
      <c r="S132" s="190"/>
      <c r="T132" s="191" t="n">
        <v>0.6159</v>
      </c>
      <c r="U132" s="190" t="n">
        <f aca="false">ROUND(E132*T132,2)</f>
        <v>17.25</v>
      </c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 t="s">
        <v>108</v>
      </c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</row>
    <row r="133" customFormat="false" ht="12.8" hidden="false" customHeight="false" outlineLevel="1" collapsed="false">
      <c r="A133" s="185" t="n">
        <v>78</v>
      </c>
      <c r="B133" s="185" t="s">
        <v>305</v>
      </c>
      <c r="C133" s="186" t="s">
        <v>306</v>
      </c>
      <c r="D133" s="187" t="s">
        <v>113</v>
      </c>
      <c r="E133" s="188" t="n">
        <v>11</v>
      </c>
      <c r="F133" s="189" t="n">
        <v>0</v>
      </c>
      <c r="G133" s="189" t="n">
        <f aca="false">E133*F133</f>
        <v>0</v>
      </c>
      <c r="H133" s="189" t="n">
        <v>120.34</v>
      </c>
      <c r="I133" s="189" t="n">
        <f aca="false">ROUND(E133*H133,2)</f>
        <v>1323.74</v>
      </c>
      <c r="J133" s="189" t="n">
        <v>275.66</v>
      </c>
      <c r="K133" s="189" t="n">
        <f aca="false">ROUND(E133*J133,2)</f>
        <v>3032.26</v>
      </c>
      <c r="L133" s="189" t="n">
        <v>0</v>
      </c>
      <c r="M133" s="189" t="n">
        <f aca="false">G133*(1+L133/100)</f>
        <v>0</v>
      </c>
      <c r="N133" s="190" t="n">
        <v>0.00074</v>
      </c>
      <c r="O133" s="190" t="n">
        <f aca="false">ROUND(E133*N133,5)</f>
        <v>0.00814</v>
      </c>
      <c r="P133" s="190" t="n">
        <v>0</v>
      </c>
      <c r="Q133" s="190" t="n">
        <f aca="false">ROUND(E133*P133,5)</f>
        <v>0</v>
      </c>
      <c r="R133" s="190"/>
      <c r="S133" s="190"/>
      <c r="T133" s="191" t="n">
        <v>0.6828</v>
      </c>
      <c r="U133" s="190" t="n">
        <f aca="false">ROUND(E133*T133,2)</f>
        <v>7.51</v>
      </c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 t="s">
        <v>108</v>
      </c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</row>
    <row r="134" customFormat="false" ht="12.8" hidden="false" customHeight="false" outlineLevel="1" collapsed="false">
      <c r="A134" s="185" t="n">
        <v>79</v>
      </c>
      <c r="B134" s="185" t="s">
        <v>307</v>
      </c>
      <c r="C134" s="186" t="s">
        <v>308</v>
      </c>
      <c r="D134" s="187" t="s">
        <v>309</v>
      </c>
      <c r="E134" s="188" t="n">
        <v>1</v>
      </c>
      <c r="F134" s="189" t="n">
        <v>0</v>
      </c>
      <c r="G134" s="189" t="n">
        <f aca="false">E134*F134</f>
        <v>0</v>
      </c>
      <c r="H134" s="189" t="n">
        <v>0</v>
      </c>
      <c r="I134" s="189" t="n">
        <f aca="false">ROUND(E134*H134,2)</f>
        <v>0</v>
      </c>
      <c r="J134" s="189" t="n">
        <v>302</v>
      </c>
      <c r="K134" s="189" t="n">
        <f aca="false">ROUND(E134*J134,2)</f>
        <v>302</v>
      </c>
      <c r="L134" s="189" t="n">
        <v>0</v>
      </c>
      <c r="M134" s="189" t="n">
        <f aca="false">G134*(1+L134/100)</f>
        <v>0</v>
      </c>
      <c r="N134" s="190" t="n">
        <v>0</v>
      </c>
      <c r="O134" s="190" t="n">
        <f aca="false">ROUND(E134*N134,5)</f>
        <v>0</v>
      </c>
      <c r="P134" s="190" t="n">
        <v>0</v>
      </c>
      <c r="Q134" s="190" t="n">
        <f aca="false">ROUND(E134*P134,5)</f>
        <v>0</v>
      </c>
      <c r="R134" s="190"/>
      <c r="S134" s="190"/>
      <c r="T134" s="191" t="n">
        <v>0.65566</v>
      </c>
      <c r="U134" s="190" t="n">
        <f aca="false">ROUND(E134*T134,2)</f>
        <v>0.66</v>
      </c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 t="s">
        <v>108</v>
      </c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</row>
    <row r="135" customFormat="false" ht="12.8" hidden="false" customHeight="false" outlineLevel="1" collapsed="false">
      <c r="A135" s="185" t="n">
        <v>80</v>
      </c>
      <c r="B135" s="185" t="s">
        <v>310</v>
      </c>
      <c r="C135" s="186" t="s">
        <v>311</v>
      </c>
      <c r="D135" s="187" t="s">
        <v>113</v>
      </c>
      <c r="E135" s="188" t="n">
        <v>12</v>
      </c>
      <c r="F135" s="189" t="n">
        <v>0</v>
      </c>
      <c r="G135" s="189" t="n">
        <f aca="false">E135*F135</f>
        <v>0</v>
      </c>
      <c r="H135" s="189" t="n">
        <v>22.49</v>
      </c>
      <c r="I135" s="189" t="n">
        <f aca="false">ROUND(E135*H135,2)</f>
        <v>269.88</v>
      </c>
      <c r="J135" s="189" t="n">
        <v>47.81</v>
      </c>
      <c r="K135" s="189" t="n">
        <f aca="false">ROUND(E135*J135,2)</f>
        <v>573.72</v>
      </c>
      <c r="L135" s="189" t="n">
        <v>0</v>
      </c>
      <c r="M135" s="189" t="n">
        <f aca="false">G135*(1+L135/100)</f>
        <v>0</v>
      </c>
      <c r="N135" s="190" t="n">
        <v>3E-005</v>
      </c>
      <c r="O135" s="190" t="n">
        <f aca="false">ROUND(E135*N135,5)</f>
        <v>0.00036</v>
      </c>
      <c r="P135" s="190" t="n">
        <v>0</v>
      </c>
      <c r="Q135" s="190" t="n">
        <f aca="false">ROUND(E135*P135,5)</f>
        <v>0</v>
      </c>
      <c r="R135" s="190"/>
      <c r="S135" s="190"/>
      <c r="T135" s="191" t="n">
        <v>0.129</v>
      </c>
      <c r="U135" s="190" t="n">
        <f aca="false">ROUND(E135*T135,2)</f>
        <v>1.55</v>
      </c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 t="s">
        <v>108</v>
      </c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</row>
    <row r="136" customFormat="false" ht="12.8" hidden="false" customHeight="false" outlineLevel="1" collapsed="false">
      <c r="A136" s="185" t="n">
        <v>81</v>
      </c>
      <c r="B136" s="185" t="s">
        <v>312</v>
      </c>
      <c r="C136" s="186" t="s">
        <v>313</v>
      </c>
      <c r="D136" s="187" t="s">
        <v>113</v>
      </c>
      <c r="E136" s="188" t="n">
        <v>28</v>
      </c>
      <c r="F136" s="189" t="n">
        <v>0</v>
      </c>
      <c r="G136" s="189" t="n">
        <f aca="false">E136*F136</f>
        <v>0</v>
      </c>
      <c r="H136" s="189" t="n">
        <v>24.19</v>
      </c>
      <c r="I136" s="189" t="n">
        <f aca="false">ROUND(E136*H136,2)</f>
        <v>677.32</v>
      </c>
      <c r="J136" s="189" t="n">
        <v>47.81</v>
      </c>
      <c r="K136" s="189" t="n">
        <f aca="false">ROUND(E136*J136,2)</f>
        <v>1338.68</v>
      </c>
      <c r="L136" s="189" t="n">
        <v>0</v>
      </c>
      <c r="M136" s="189" t="n">
        <f aca="false">G136*(1+L136/100)</f>
        <v>0</v>
      </c>
      <c r="N136" s="190" t="n">
        <v>6E-005</v>
      </c>
      <c r="O136" s="190" t="n">
        <f aca="false">ROUND(E136*N136,5)</f>
        <v>0.00168</v>
      </c>
      <c r="P136" s="190" t="n">
        <v>0</v>
      </c>
      <c r="Q136" s="190" t="n">
        <f aca="false">ROUND(E136*P136,5)</f>
        <v>0</v>
      </c>
      <c r="R136" s="190"/>
      <c r="S136" s="190"/>
      <c r="T136" s="191" t="n">
        <v>0.129</v>
      </c>
      <c r="U136" s="190" t="n">
        <f aca="false">ROUND(E136*T136,2)</f>
        <v>3.61</v>
      </c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 t="s">
        <v>108</v>
      </c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</row>
    <row r="137" customFormat="false" ht="12.8" hidden="false" customHeight="false" outlineLevel="1" collapsed="false">
      <c r="A137" s="185" t="n">
        <v>82</v>
      </c>
      <c r="B137" s="185" t="s">
        <v>314</v>
      </c>
      <c r="C137" s="186" t="s">
        <v>315</v>
      </c>
      <c r="D137" s="187" t="s">
        <v>113</v>
      </c>
      <c r="E137" s="188" t="n">
        <v>11</v>
      </c>
      <c r="F137" s="189" t="n">
        <v>0</v>
      </c>
      <c r="G137" s="189" t="n">
        <f aca="false">E137*F137</f>
        <v>0</v>
      </c>
      <c r="H137" s="189" t="n">
        <v>26.38</v>
      </c>
      <c r="I137" s="189" t="n">
        <f aca="false">ROUND(E137*H137,2)</f>
        <v>290.18</v>
      </c>
      <c r="J137" s="189" t="n">
        <v>52.62</v>
      </c>
      <c r="K137" s="189" t="n">
        <f aca="false">ROUND(E137*J137,2)</f>
        <v>578.82</v>
      </c>
      <c r="L137" s="189" t="n">
        <v>0</v>
      </c>
      <c r="M137" s="189" t="n">
        <f aca="false">G137*(1+L137/100)</f>
        <v>0</v>
      </c>
      <c r="N137" s="190" t="n">
        <v>5E-005</v>
      </c>
      <c r="O137" s="190" t="n">
        <f aca="false">ROUND(E137*N137,5)</f>
        <v>0.00055</v>
      </c>
      <c r="P137" s="190" t="n">
        <v>0</v>
      </c>
      <c r="Q137" s="190" t="n">
        <f aca="false">ROUND(E137*P137,5)</f>
        <v>0</v>
      </c>
      <c r="R137" s="190"/>
      <c r="S137" s="190"/>
      <c r="T137" s="191" t="n">
        <v>0.142</v>
      </c>
      <c r="U137" s="190" t="n">
        <f aca="false">ROUND(E137*T137,2)</f>
        <v>1.56</v>
      </c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 t="s">
        <v>108</v>
      </c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</row>
    <row r="138" customFormat="false" ht="12.8" hidden="false" customHeight="false" outlineLevel="1" collapsed="false">
      <c r="A138" s="185" t="n">
        <v>83</v>
      </c>
      <c r="B138" s="185" t="s">
        <v>316</v>
      </c>
      <c r="C138" s="186" t="s">
        <v>317</v>
      </c>
      <c r="D138" s="187" t="s">
        <v>309</v>
      </c>
      <c r="E138" s="188" t="n">
        <v>2</v>
      </c>
      <c r="F138" s="189" t="n">
        <v>0</v>
      </c>
      <c r="G138" s="189" t="n">
        <f aca="false">E138*F138</f>
        <v>0</v>
      </c>
      <c r="H138" s="189" t="n">
        <v>1900.14</v>
      </c>
      <c r="I138" s="189" t="n">
        <f aca="false">ROUND(E138*H138,2)</f>
        <v>3800.28</v>
      </c>
      <c r="J138" s="189" t="n">
        <v>769.86</v>
      </c>
      <c r="K138" s="189" t="n">
        <f aca="false">ROUND(E138*J138,2)</f>
        <v>1539.72</v>
      </c>
      <c r="L138" s="189" t="n">
        <v>0</v>
      </c>
      <c r="M138" s="189" t="n">
        <f aca="false">G138*(1+L138/100)</f>
        <v>0</v>
      </c>
      <c r="N138" s="190" t="n">
        <v>0.00704</v>
      </c>
      <c r="O138" s="190" t="n">
        <f aca="false">ROUND(E138*N138,5)</f>
        <v>0.01408</v>
      </c>
      <c r="P138" s="190" t="n">
        <v>0</v>
      </c>
      <c r="Q138" s="190" t="n">
        <f aca="false">ROUND(E138*P138,5)</f>
        <v>0</v>
      </c>
      <c r="R138" s="190"/>
      <c r="S138" s="190"/>
      <c r="T138" s="191" t="n">
        <v>1.763</v>
      </c>
      <c r="U138" s="190" t="n">
        <f aca="false">ROUND(E138*T138,2)</f>
        <v>3.53</v>
      </c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 t="s">
        <v>108</v>
      </c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</row>
    <row r="139" customFormat="false" ht="12.8" hidden="false" customHeight="false" outlineLevel="1" collapsed="false">
      <c r="A139" s="185" t="n">
        <v>84</v>
      </c>
      <c r="B139" s="185" t="s">
        <v>318</v>
      </c>
      <c r="C139" s="186" t="s">
        <v>319</v>
      </c>
      <c r="D139" s="187" t="s">
        <v>309</v>
      </c>
      <c r="E139" s="188" t="n">
        <v>1</v>
      </c>
      <c r="F139" s="189" t="n">
        <v>0</v>
      </c>
      <c r="G139" s="189" t="n">
        <f aca="false">E139*F139</f>
        <v>0</v>
      </c>
      <c r="H139" s="189" t="n">
        <v>2285.89</v>
      </c>
      <c r="I139" s="189" t="n">
        <f aca="false">ROUND(E139*H139,2)</f>
        <v>2285.89</v>
      </c>
      <c r="J139" s="189" t="n">
        <v>824.11</v>
      </c>
      <c r="K139" s="189" t="n">
        <f aca="false">ROUND(E139*J139,2)</f>
        <v>824.11</v>
      </c>
      <c r="L139" s="189" t="n">
        <v>0</v>
      </c>
      <c r="M139" s="189" t="n">
        <f aca="false">G139*(1+L139/100)</f>
        <v>0</v>
      </c>
      <c r="N139" s="190" t="n">
        <v>0.00992</v>
      </c>
      <c r="O139" s="190" t="n">
        <f aca="false">ROUND(E139*N139,5)</f>
        <v>0.00992</v>
      </c>
      <c r="P139" s="190" t="n">
        <v>0</v>
      </c>
      <c r="Q139" s="190" t="n">
        <f aca="false">ROUND(E139*P139,5)</f>
        <v>0</v>
      </c>
      <c r="R139" s="190"/>
      <c r="S139" s="190"/>
      <c r="T139" s="191" t="n">
        <v>1.887</v>
      </c>
      <c r="U139" s="190" t="n">
        <f aca="false">ROUND(E139*T139,2)</f>
        <v>1.89</v>
      </c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 t="s">
        <v>108</v>
      </c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</row>
    <row r="140" customFormat="false" ht="12.8" hidden="false" customHeight="false" outlineLevel="1" collapsed="false">
      <c r="A140" s="185" t="n">
        <v>85</v>
      </c>
      <c r="B140" s="185" t="s">
        <v>320</v>
      </c>
      <c r="C140" s="186" t="s">
        <v>321</v>
      </c>
      <c r="D140" s="187" t="s">
        <v>158</v>
      </c>
      <c r="E140" s="188" t="n">
        <v>1</v>
      </c>
      <c r="F140" s="189" t="n">
        <v>0</v>
      </c>
      <c r="G140" s="189" t="n">
        <f aca="false">E140*F140</f>
        <v>0</v>
      </c>
      <c r="H140" s="189" t="n">
        <v>434.95</v>
      </c>
      <c r="I140" s="189" t="n">
        <f aca="false">ROUND(E140*H140,2)</f>
        <v>434.95</v>
      </c>
      <c r="J140" s="189" t="n">
        <v>94.05</v>
      </c>
      <c r="K140" s="189" t="n">
        <f aca="false">ROUND(E140*J140,2)</f>
        <v>94.05</v>
      </c>
      <c r="L140" s="189" t="n">
        <v>0</v>
      </c>
      <c r="M140" s="189" t="n">
        <f aca="false">G140*(1+L140/100)</f>
        <v>0</v>
      </c>
      <c r="N140" s="190" t="n">
        <v>0.00057</v>
      </c>
      <c r="O140" s="190" t="n">
        <f aca="false">ROUND(E140*N140,5)</f>
        <v>0.00057</v>
      </c>
      <c r="P140" s="190" t="n">
        <v>0</v>
      </c>
      <c r="Q140" s="190" t="n">
        <f aca="false">ROUND(E140*P140,5)</f>
        <v>0</v>
      </c>
      <c r="R140" s="190"/>
      <c r="S140" s="190"/>
      <c r="T140" s="191" t="n">
        <v>0.227</v>
      </c>
      <c r="U140" s="190" t="n">
        <f aca="false">ROUND(E140*T140,2)</f>
        <v>0.23</v>
      </c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 t="s">
        <v>108</v>
      </c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</row>
    <row r="141" customFormat="false" ht="12.8" hidden="false" customHeight="false" outlineLevel="1" collapsed="false">
      <c r="A141" s="185" t="n">
        <v>86</v>
      </c>
      <c r="B141" s="185" t="s">
        <v>322</v>
      </c>
      <c r="C141" s="186" t="s">
        <v>323</v>
      </c>
      <c r="D141" s="187" t="s">
        <v>158</v>
      </c>
      <c r="E141" s="188" t="n">
        <v>1</v>
      </c>
      <c r="F141" s="189" t="n">
        <v>0</v>
      </c>
      <c r="G141" s="189" t="n">
        <f aca="false">E141*F141</f>
        <v>0</v>
      </c>
      <c r="H141" s="189" t="n">
        <v>309.23</v>
      </c>
      <c r="I141" s="189" t="n">
        <f aca="false">ROUND(E141*H141,2)</f>
        <v>309.23</v>
      </c>
      <c r="J141" s="189" t="n">
        <v>85.77</v>
      </c>
      <c r="K141" s="189" t="n">
        <f aca="false">ROUND(E141*J141,2)</f>
        <v>85.77</v>
      </c>
      <c r="L141" s="189" t="n">
        <v>0</v>
      </c>
      <c r="M141" s="189" t="n">
        <f aca="false">G141*(1+L141/100)</f>
        <v>0</v>
      </c>
      <c r="N141" s="190" t="n">
        <v>0.00039</v>
      </c>
      <c r="O141" s="190" t="n">
        <f aca="false">ROUND(E141*N141,5)</f>
        <v>0.00039</v>
      </c>
      <c r="P141" s="190" t="n">
        <v>0</v>
      </c>
      <c r="Q141" s="190" t="n">
        <f aca="false">ROUND(E141*P141,5)</f>
        <v>0</v>
      </c>
      <c r="R141" s="190"/>
      <c r="S141" s="190"/>
      <c r="T141" s="191" t="n">
        <v>0.207</v>
      </c>
      <c r="U141" s="190" t="n">
        <f aca="false">ROUND(E141*T141,2)</f>
        <v>0.21</v>
      </c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 t="s">
        <v>108</v>
      </c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</row>
    <row r="142" customFormat="false" ht="12.8" hidden="false" customHeight="false" outlineLevel="1" collapsed="false">
      <c r="A142" s="185" t="n">
        <v>87</v>
      </c>
      <c r="B142" s="185" t="s">
        <v>324</v>
      </c>
      <c r="C142" s="186" t="s">
        <v>325</v>
      </c>
      <c r="D142" s="187" t="s">
        <v>158</v>
      </c>
      <c r="E142" s="188" t="n">
        <v>1</v>
      </c>
      <c r="F142" s="189" t="n">
        <v>0</v>
      </c>
      <c r="G142" s="189" t="n">
        <f aca="false">E142*F142</f>
        <v>0</v>
      </c>
      <c r="H142" s="189" t="n">
        <v>416.95</v>
      </c>
      <c r="I142" s="189" t="n">
        <f aca="false">ROUND(E142*H142,2)</f>
        <v>416.95</v>
      </c>
      <c r="J142" s="189" t="n">
        <v>94.05</v>
      </c>
      <c r="K142" s="189" t="n">
        <f aca="false">ROUND(E142*J142,2)</f>
        <v>94.05</v>
      </c>
      <c r="L142" s="189" t="n">
        <v>0</v>
      </c>
      <c r="M142" s="189" t="n">
        <f aca="false">G142*(1+L142/100)</f>
        <v>0</v>
      </c>
      <c r="N142" s="190" t="n">
        <v>0.00061</v>
      </c>
      <c r="O142" s="190" t="n">
        <f aca="false">ROUND(E142*N142,5)</f>
        <v>0.00061</v>
      </c>
      <c r="P142" s="190" t="n">
        <v>0</v>
      </c>
      <c r="Q142" s="190" t="n">
        <f aca="false">ROUND(E142*P142,5)</f>
        <v>0</v>
      </c>
      <c r="R142" s="190"/>
      <c r="S142" s="190"/>
      <c r="T142" s="191" t="n">
        <v>0.227</v>
      </c>
      <c r="U142" s="190" t="n">
        <f aca="false">ROUND(E142*T142,2)</f>
        <v>0.23</v>
      </c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 t="s">
        <v>108</v>
      </c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</row>
    <row r="143" customFormat="false" ht="12.8" hidden="false" customHeight="false" outlineLevel="1" collapsed="false">
      <c r="A143" s="185" t="n">
        <v>88</v>
      </c>
      <c r="B143" s="185" t="s">
        <v>326</v>
      </c>
      <c r="C143" s="186" t="s">
        <v>327</v>
      </c>
      <c r="D143" s="187" t="s">
        <v>158</v>
      </c>
      <c r="E143" s="188" t="n">
        <v>1</v>
      </c>
      <c r="F143" s="189" t="n">
        <v>0</v>
      </c>
      <c r="G143" s="189" t="n">
        <f aca="false">E143*F143</f>
        <v>0</v>
      </c>
      <c r="H143" s="189" t="n">
        <v>170.23</v>
      </c>
      <c r="I143" s="189" t="n">
        <f aca="false">ROUND(E143*H143,2)</f>
        <v>170.23</v>
      </c>
      <c r="J143" s="189" t="n">
        <v>85.77</v>
      </c>
      <c r="K143" s="189" t="n">
        <f aca="false">ROUND(E143*J143,2)</f>
        <v>85.77</v>
      </c>
      <c r="L143" s="189" t="n">
        <v>0</v>
      </c>
      <c r="M143" s="189" t="n">
        <f aca="false">G143*(1+L143/100)</f>
        <v>0</v>
      </c>
      <c r="N143" s="190" t="n">
        <v>0.0002</v>
      </c>
      <c r="O143" s="190" t="n">
        <f aca="false">ROUND(E143*N143,5)</f>
        <v>0.0002</v>
      </c>
      <c r="P143" s="190" t="n">
        <v>0</v>
      </c>
      <c r="Q143" s="190" t="n">
        <f aca="false">ROUND(E143*P143,5)</f>
        <v>0</v>
      </c>
      <c r="R143" s="190"/>
      <c r="S143" s="190"/>
      <c r="T143" s="191" t="n">
        <v>0.207</v>
      </c>
      <c r="U143" s="190" t="n">
        <f aca="false">ROUND(E143*T143,2)</f>
        <v>0.21</v>
      </c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 t="s">
        <v>108</v>
      </c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</row>
    <row r="144" customFormat="false" ht="12.8" hidden="false" customHeight="false" outlineLevel="1" collapsed="false">
      <c r="A144" s="185" t="n">
        <v>89</v>
      </c>
      <c r="B144" s="185" t="s">
        <v>328</v>
      </c>
      <c r="C144" s="186" t="s">
        <v>329</v>
      </c>
      <c r="D144" s="187" t="s">
        <v>158</v>
      </c>
      <c r="E144" s="188" t="n">
        <v>1</v>
      </c>
      <c r="F144" s="189" t="n">
        <v>0</v>
      </c>
      <c r="G144" s="189" t="n">
        <f aca="false">E144*F144</f>
        <v>0</v>
      </c>
      <c r="H144" s="189" t="n">
        <v>234.95</v>
      </c>
      <c r="I144" s="189" t="n">
        <f aca="false">ROUND(E144*H144,2)</f>
        <v>234.95</v>
      </c>
      <c r="J144" s="189" t="n">
        <v>94.05</v>
      </c>
      <c r="K144" s="189" t="n">
        <f aca="false">ROUND(E144*J144,2)</f>
        <v>94.05</v>
      </c>
      <c r="L144" s="189" t="n">
        <v>0</v>
      </c>
      <c r="M144" s="189" t="n">
        <f aca="false">G144*(1+L144/100)</f>
        <v>0</v>
      </c>
      <c r="N144" s="190" t="n">
        <v>0.00027</v>
      </c>
      <c r="O144" s="190" t="n">
        <f aca="false">ROUND(E144*N144,5)</f>
        <v>0.00027</v>
      </c>
      <c r="P144" s="190" t="n">
        <v>0</v>
      </c>
      <c r="Q144" s="190" t="n">
        <f aca="false">ROUND(E144*P144,5)</f>
        <v>0</v>
      </c>
      <c r="R144" s="190"/>
      <c r="S144" s="190"/>
      <c r="T144" s="191" t="n">
        <v>0.227</v>
      </c>
      <c r="U144" s="190" t="n">
        <f aca="false">ROUND(E144*T144,2)</f>
        <v>0.23</v>
      </c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 t="s">
        <v>108</v>
      </c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</row>
    <row r="145" customFormat="false" ht="12.8" hidden="false" customHeight="false" outlineLevel="1" collapsed="false">
      <c r="A145" s="185" t="n">
        <v>90</v>
      </c>
      <c r="B145" s="185" t="s">
        <v>330</v>
      </c>
      <c r="C145" s="186" t="s">
        <v>331</v>
      </c>
      <c r="D145" s="187" t="s">
        <v>113</v>
      </c>
      <c r="E145" s="188" t="n">
        <v>51</v>
      </c>
      <c r="F145" s="189" t="n">
        <v>0</v>
      </c>
      <c r="G145" s="189" t="n">
        <f aca="false">E145*F145</f>
        <v>0</v>
      </c>
      <c r="H145" s="189" t="n">
        <v>0.18</v>
      </c>
      <c r="I145" s="189" t="n">
        <f aca="false">ROUND(E145*H145,2)</f>
        <v>9.18</v>
      </c>
      <c r="J145" s="189" t="n">
        <v>12.02</v>
      </c>
      <c r="K145" s="189" t="n">
        <f aca="false">ROUND(E145*J145,2)</f>
        <v>613.02</v>
      </c>
      <c r="L145" s="189" t="n">
        <v>0</v>
      </c>
      <c r="M145" s="189" t="n">
        <f aca="false">G145*(1+L145/100)</f>
        <v>0</v>
      </c>
      <c r="N145" s="190" t="n">
        <v>0</v>
      </c>
      <c r="O145" s="190" t="n">
        <f aca="false">ROUND(E145*N145,5)</f>
        <v>0</v>
      </c>
      <c r="P145" s="190" t="n">
        <v>0</v>
      </c>
      <c r="Q145" s="190" t="n">
        <f aca="false">ROUND(E145*P145,5)</f>
        <v>0</v>
      </c>
      <c r="R145" s="190"/>
      <c r="S145" s="190"/>
      <c r="T145" s="191" t="n">
        <v>0.029</v>
      </c>
      <c r="U145" s="190" t="n">
        <f aca="false">ROUND(E145*T145,2)</f>
        <v>1.48</v>
      </c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 t="s">
        <v>108</v>
      </c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</row>
    <row r="146" customFormat="false" ht="12.8" hidden="false" customHeight="false" outlineLevel="1" collapsed="false">
      <c r="A146" s="185" t="n">
        <v>91</v>
      </c>
      <c r="B146" s="185" t="s">
        <v>332</v>
      </c>
      <c r="C146" s="186" t="s">
        <v>333</v>
      </c>
      <c r="D146" s="187" t="s">
        <v>113</v>
      </c>
      <c r="E146" s="188" t="n">
        <v>51</v>
      </c>
      <c r="F146" s="189" t="n">
        <v>0</v>
      </c>
      <c r="G146" s="189" t="n">
        <f aca="false">E146*F146</f>
        <v>0</v>
      </c>
      <c r="H146" s="189" t="n">
        <v>1.45</v>
      </c>
      <c r="I146" s="189" t="n">
        <f aca="false">ROUND(E146*H146,2)</f>
        <v>73.95</v>
      </c>
      <c r="J146" s="189" t="n">
        <v>25.65</v>
      </c>
      <c r="K146" s="189" t="n">
        <f aca="false">ROUND(E146*J146,2)</f>
        <v>1308.15</v>
      </c>
      <c r="L146" s="189" t="n">
        <v>0</v>
      </c>
      <c r="M146" s="189" t="n">
        <f aca="false">G146*(1+L146/100)</f>
        <v>0</v>
      </c>
      <c r="N146" s="190" t="n">
        <v>1E-005</v>
      </c>
      <c r="O146" s="190" t="n">
        <f aca="false">ROUND(E146*N146,5)</f>
        <v>0.00051</v>
      </c>
      <c r="P146" s="190" t="n">
        <v>0</v>
      </c>
      <c r="Q146" s="190" t="n">
        <f aca="false">ROUND(E146*P146,5)</f>
        <v>0</v>
      </c>
      <c r="R146" s="190"/>
      <c r="S146" s="190"/>
      <c r="T146" s="191" t="n">
        <v>0.062</v>
      </c>
      <c r="U146" s="190" t="n">
        <f aca="false">ROUND(E146*T146,2)</f>
        <v>3.16</v>
      </c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 t="s">
        <v>108</v>
      </c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</row>
    <row r="147" customFormat="false" ht="12.8" hidden="false" customHeight="false" outlineLevel="1" collapsed="false">
      <c r="A147" s="185" t="n">
        <v>92</v>
      </c>
      <c r="B147" s="185" t="s">
        <v>334</v>
      </c>
      <c r="C147" s="186" t="s">
        <v>335</v>
      </c>
      <c r="D147" s="187" t="s">
        <v>202</v>
      </c>
      <c r="E147" s="188" t="n">
        <v>0.05904</v>
      </c>
      <c r="F147" s="189" t="n">
        <v>0</v>
      </c>
      <c r="G147" s="189" t="n">
        <f aca="false">E147*F147</f>
        <v>0</v>
      </c>
      <c r="H147" s="189" t="n">
        <v>0</v>
      </c>
      <c r="I147" s="189" t="n">
        <f aca="false">ROUND(E147*H147,2)</f>
        <v>0</v>
      </c>
      <c r="J147" s="189" t="n">
        <v>555</v>
      </c>
      <c r="K147" s="189" t="n">
        <f aca="false">ROUND(E147*J147,2)</f>
        <v>32.77</v>
      </c>
      <c r="L147" s="189" t="n">
        <v>0</v>
      </c>
      <c r="M147" s="189" t="n">
        <f aca="false">G147*(1+L147/100)</f>
        <v>0</v>
      </c>
      <c r="N147" s="190" t="n">
        <v>0</v>
      </c>
      <c r="O147" s="190" t="n">
        <f aca="false">ROUND(E147*N147,5)</f>
        <v>0</v>
      </c>
      <c r="P147" s="190" t="n">
        <v>0</v>
      </c>
      <c r="Q147" s="190" t="n">
        <f aca="false">ROUND(E147*P147,5)</f>
        <v>0</v>
      </c>
      <c r="R147" s="190"/>
      <c r="S147" s="190"/>
      <c r="T147" s="191" t="n">
        <v>1.327</v>
      </c>
      <c r="U147" s="190" t="n">
        <f aca="false">ROUND(E147*T147,2)</f>
        <v>0.08</v>
      </c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 t="s">
        <v>108</v>
      </c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</row>
    <row r="148" customFormat="false" ht="12.8" hidden="false" customHeight="false" outlineLevel="0" collapsed="false">
      <c r="A148" s="196" t="s">
        <v>103</v>
      </c>
      <c r="B148" s="196" t="s">
        <v>68</v>
      </c>
      <c r="C148" s="197" t="s">
        <v>69</v>
      </c>
      <c r="D148" s="198"/>
      <c r="E148" s="199"/>
      <c r="F148" s="200"/>
      <c r="G148" s="189" t="n">
        <f aca="false">SUM(G149:G160)</f>
        <v>0</v>
      </c>
      <c r="H148" s="200"/>
      <c r="I148" s="200" t="n">
        <f aca="false">SUM(I149:I160)</f>
        <v>2012.17</v>
      </c>
      <c r="J148" s="200"/>
      <c r="K148" s="200" t="n">
        <f aca="false">SUM(K149:K160)</f>
        <v>550.4</v>
      </c>
      <c r="L148" s="200"/>
      <c r="M148" s="200" t="n">
        <f aca="false">SUM(M149:M160)</f>
        <v>0</v>
      </c>
      <c r="N148" s="201"/>
      <c r="O148" s="201" t="n">
        <f aca="false">SUM(O149:O160)</f>
        <v>0.00201</v>
      </c>
      <c r="P148" s="201"/>
      <c r="Q148" s="201" t="n">
        <f aca="false">SUM(Q149:Q160)</f>
        <v>0</v>
      </c>
      <c r="R148" s="201"/>
      <c r="S148" s="201"/>
      <c r="T148" s="202"/>
      <c r="U148" s="201" t="n">
        <f aca="false">SUM(U149:U160)</f>
        <v>1.33</v>
      </c>
      <c r="AE148" s="0" t="s">
        <v>104</v>
      </c>
    </row>
    <row r="149" customFormat="false" ht="12.8" hidden="false" customHeight="false" outlineLevel="1" collapsed="false">
      <c r="A149" s="185" t="n">
        <v>93</v>
      </c>
      <c r="B149" s="185" t="s">
        <v>336</v>
      </c>
      <c r="C149" s="186" t="s">
        <v>337</v>
      </c>
      <c r="D149" s="187" t="s">
        <v>309</v>
      </c>
      <c r="E149" s="188" t="n">
        <v>0</v>
      </c>
      <c r="F149" s="203" t="n">
        <v>0</v>
      </c>
      <c r="G149" s="189" t="n">
        <f aca="false">E149*F149</f>
        <v>0</v>
      </c>
      <c r="H149" s="189" t="n">
        <v>3457.07</v>
      </c>
      <c r="I149" s="189" t="n">
        <f aca="false">ROUND(E149*H149,2)</f>
        <v>0</v>
      </c>
      <c r="J149" s="189" t="n">
        <v>447.93</v>
      </c>
      <c r="K149" s="189" t="n">
        <f aca="false">ROUND(E149*J149,2)</f>
        <v>0</v>
      </c>
      <c r="L149" s="189" t="n">
        <v>0</v>
      </c>
      <c r="M149" s="189" t="n">
        <f aca="false">G149*(1+L149/100)</f>
        <v>0</v>
      </c>
      <c r="N149" s="190" t="n">
        <v>0.01772</v>
      </c>
      <c r="O149" s="190" t="n">
        <f aca="false">ROUND(E149*N149,5)</f>
        <v>0</v>
      </c>
      <c r="P149" s="190" t="n">
        <v>0</v>
      </c>
      <c r="Q149" s="190" t="n">
        <f aca="false">ROUND(E149*P149,5)</f>
        <v>0</v>
      </c>
      <c r="R149" s="190"/>
      <c r="S149" s="190"/>
      <c r="T149" s="191" t="n">
        <v>0.973</v>
      </c>
      <c r="U149" s="190" t="n">
        <f aca="false">ROUND(E149*T149,2)</f>
        <v>0</v>
      </c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 t="s">
        <v>108</v>
      </c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</row>
    <row r="150" customFormat="false" ht="12.8" hidden="false" customHeight="false" outlineLevel="1" collapsed="false">
      <c r="A150" s="185" t="n">
        <v>94</v>
      </c>
      <c r="B150" s="185" t="s">
        <v>338</v>
      </c>
      <c r="C150" s="186" t="s">
        <v>339</v>
      </c>
      <c r="D150" s="187" t="s">
        <v>309</v>
      </c>
      <c r="E150" s="188" t="n">
        <v>0</v>
      </c>
      <c r="F150" s="203" t="n">
        <v>0</v>
      </c>
      <c r="G150" s="189" t="n">
        <f aca="false">E150*F150</f>
        <v>0</v>
      </c>
      <c r="H150" s="189" t="n">
        <v>1362.63</v>
      </c>
      <c r="I150" s="189" t="n">
        <f aca="false">ROUND(E150*H150,2)</f>
        <v>0</v>
      </c>
      <c r="J150" s="189" t="n">
        <v>547.37</v>
      </c>
      <c r="K150" s="189" t="n">
        <f aca="false">ROUND(E150*J150,2)</f>
        <v>0</v>
      </c>
      <c r="L150" s="189" t="n">
        <v>0</v>
      </c>
      <c r="M150" s="189" t="n">
        <f aca="false">G150*(1+L150/100)</f>
        <v>0</v>
      </c>
      <c r="N150" s="190" t="n">
        <v>0.01701</v>
      </c>
      <c r="O150" s="190" t="n">
        <f aca="false">ROUND(E150*N150,5)</f>
        <v>0</v>
      </c>
      <c r="P150" s="190" t="n">
        <v>0</v>
      </c>
      <c r="Q150" s="190" t="n">
        <f aca="false">ROUND(E150*P150,5)</f>
        <v>0</v>
      </c>
      <c r="R150" s="190"/>
      <c r="S150" s="190"/>
      <c r="T150" s="191" t="n">
        <v>1.189</v>
      </c>
      <c r="U150" s="190" t="n">
        <f aca="false">ROUND(E150*T150,2)</f>
        <v>0</v>
      </c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 t="s">
        <v>108</v>
      </c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</row>
    <row r="151" customFormat="false" ht="12.8" hidden="false" customHeight="false" outlineLevel="1" collapsed="false">
      <c r="A151" s="185" t="n">
        <v>95</v>
      </c>
      <c r="B151" s="185" t="s">
        <v>340</v>
      </c>
      <c r="C151" s="186" t="s">
        <v>341</v>
      </c>
      <c r="D151" s="187" t="s">
        <v>309</v>
      </c>
      <c r="E151" s="188" t="n">
        <v>0</v>
      </c>
      <c r="F151" s="203" t="n">
        <v>0</v>
      </c>
      <c r="G151" s="189" t="n">
        <f aca="false">E151*F151</f>
        <v>0</v>
      </c>
      <c r="H151" s="189" t="n">
        <v>8623.56</v>
      </c>
      <c r="I151" s="189" t="n">
        <f aca="false">ROUND(E151*H151,2)</f>
        <v>0</v>
      </c>
      <c r="J151" s="189" t="n">
        <v>1206.44</v>
      </c>
      <c r="K151" s="189" t="n">
        <f aca="false">ROUND(E151*J151,2)</f>
        <v>0</v>
      </c>
      <c r="L151" s="189" t="n">
        <v>0</v>
      </c>
      <c r="M151" s="189" t="n">
        <f aca="false">G151*(1+L151/100)</f>
        <v>0</v>
      </c>
      <c r="N151" s="190" t="n">
        <v>0.07172</v>
      </c>
      <c r="O151" s="190" t="n">
        <f aca="false">ROUND(E151*N151,5)</f>
        <v>0</v>
      </c>
      <c r="P151" s="190" t="n">
        <v>0</v>
      </c>
      <c r="Q151" s="190" t="n">
        <f aca="false">ROUND(E151*P151,5)</f>
        <v>0</v>
      </c>
      <c r="R151" s="190"/>
      <c r="S151" s="190"/>
      <c r="T151" s="191" t="n">
        <v>3.072</v>
      </c>
      <c r="U151" s="190" t="n">
        <f aca="false">ROUND(E151*T151,2)</f>
        <v>0</v>
      </c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 t="s">
        <v>108</v>
      </c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</row>
    <row r="152" customFormat="false" ht="12.8" hidden="false" customHeight="false" outlineLevel="1" collapsed="false">
      <c r="A152" s="185" t="n">
        <v>96</v>
      </c>
      <c r="B152" s="185" t="s">
        <v>342</v>
      </c>
      <c r="C152" s="186" t="s">
        <v>343</v>
      </c>
      <c r="D152" s="187" t="s">
        <v>158</v>
      </c>
      <c r="E152" s="188" t="n">
        <v>1</v>
      </c>
      <c r="F152" s="189" t="n">
        <v>0</v>
      </c>
      <c r="G152" s="189" t="n">
        <f aca="false">E152*F152</f>
        <v>0</v>
      </c>
      <c r="H152" s="189" t="n">
        <v>740</v>
      </c>
      <c r="I152" s="189" t="n">
        <f aca="false">ROUND(E152*H152,2)</f>
        <v>740</v>
      </c>
      <c r="J152" s="189" t="n">
        <v>133</v>
      </c>
      <c r="K152" s="189" t="n">
        <f aca="false">ROUND(E152*J152,2)</f>
        <v>133</v>
      </c>
      <c r="L152" s="189" t="n">
        <v>0</v>
      </c>
      <c r="M152" s="189" t="n">
        <f aca="false">G152*(1+L152/100)</f>
        <v>0</v>
      </c>
      <c r="N152" s="190" t="n">
        <v>0.00073</v>
      </c>
      <c r="O152" s="190" t="n">
        <f aca="false">ROUND(E152*N152,5)</f>
        <v>0.00073</v>
      </c>
      <c r="P152" s="190" t="n">
        <v>0</v>
      </c>
      <c r="Q152" s="190" t="n">
        <f aca="false">ROUND(E152*P152,5)</f>
        <v>0</v>
      </c>
      <c r="R152" s="190"/>
      <c r="S152" s="190"/>
      <c r="T152" s="191" t="n">
        <v>0.321</v>
      </c>
      <c r="U152" s="190" t="n">
        <f aca="false">ROUND(E152*T152,2)</f>
        <v>0.32</v>
      </c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192" t="s">
        <v>108</v>
      </c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</row>
    <row r="153" customFormat="false" ht="12.8" hidden="false" customHeight="false" outlineLevel="1" collapsed="false">
      <c r="A153" s="185" t="n">
        <v>97</v>
      </c>
      <c r="B153" s="185" t="s">
        <v>344</v>
      </c>
      <c r="C153" s="186" t="s">
        <v>345</v>
      </c>
      <c r="D153" s="187" t="s">
        <v>158</v>
      </c>
      <c r="E153" s="188" t="n">
        <v>0</v>
      </c>
      <c r="F153" s="203" t="n">
        <v>0</v>
      </c>
      <c r="G153" s="189" t="n">
        <f aca="false">E153*F153</f>
        <v>0</v>
      </c>
      <c r="H153" s="189" t="n">
        <v>1879.05</v>
      </c>
      <c r="I153" s="189" t="n">
        <f aca="false">ROUND(E153*H153,2)</f>
        <v>0</v>
      </c>
      <c r="J153" s="189" t="n">
        <v>200.95</v>
      </c>
      <c r="K153" s="189" t="n">
        <f aca="false">ROUND(E153*J153,2)</f>
        <v>0</v>
      </c>
      <c r="L153" s="189" t="n">
        <v>0</v>
      </c>
      <c r="M153" s="189" t="n">
        <f aca="false">G153*(1+L153/100)</f>
        <v>0</v>
      </c>
      <c r="N153" s="190" t="n">
        <v>0.00085</v>
      </c>
      <c r="O153" s="190" t="n">
        <f aca="false">ROUND(E153*N153,5)</f>
        <v>0</v>
      </c>
      <c r="P153" s="190" t="n">
        <v>0</v>
      </c>
      <c r="Q153" s="190" t="n">
        <f aca="false">ROUND(E153*P153,5)</f>
        <v>0</v>
      </c>
      <c r="R153" s="190"/>
      <c r="S153" s="190"/>
      <c r="T153" s="191" t="n">
        <v>0.485</v>
      </c>
      <c r="U153" s="190" t="n">
        <f aca="false">ROUND(E153*T153,2)</f>
        <v>0</v>
      </c>
      <c r="V153" s="192"/>
      <c r="W153" s="192"/>
      <c r="X153" s="192"/>
      <c r="Y153" s="192"/>
      <c r="Z153" s="192"/>
      <c r="AA153" s="192"/>
      <c r="AB153" s="192"/>
      <c r="AC153" s="192"/>
      <c r="AD153" s="192"/>
      <c r="AE153" s="192" t="s">
        <v>108</v>
      </c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</row>
    <row r="154" customFormat="false" ht="19.4" hidden="false" customHeight="false" outlineLevel="1" collapsed="false">
      <c r="A154" s="185" t="n">
        <v>98</v>
      </c>
      <c r="B154" s="185" t="s">
        <v>346</v>
      </c>
      <c r="C154" s="186" t="s">
        <v>347</v>
      </c>
      <c r="D154" s="187" t="s">
        <v>158</v>
      </c>
      <c r="E154" s="188" t="n">
        <v>0</v>
      </c>
      <c r="F154" s="189" t="n">
        <v>0</v>
      </c>
      <c r="G154" s="189" t="n">
        <f aca="false">E154*F154</f>
        <v>0</v>
      </c>
      <c r="H154" s="189" t="n">
        <v>1887.78</v>
      </c>
      <c r="I154" s="189" t="n">
        <f aca="false">ROUND(E154*H154,2)</f>
        <v>0</v>
      </c>
      <c r="J154" s="189" t="n">
        <v>197.22</v>
      </c>
      <c r="K154" s="189" t="n">
        <f aca="false">ROUND(E154*J154,2)</f>
        <v>0</v>
      </c>
      <c r="L154" s="189" t="n">
        <v>0</v>
      </c>
      <c r="M154" s="189" t="n">
        <f aca="false">G154*(1+L154/100)</f>
        <v>0</v>
      </c>
      <c r="N154" s="190" t="n">
        <v>0.00172</v>
      </c>
      <c r="O154" s="190" t="n">
        <f aca="false">ROUND(E154*N154,5)</f>
        <v>0</v>
      </c>
      <c r="P154" s="190" t="n">
        <v>0</v>
      </c>
      <c r="Q154" s="190" t="n">
        <f aca="false">ROUND(E154*P154,5)</f>
        <v>0</v>
      </c>
      <c r="R154" s="190"/>
      <c r="S154" s="190"/>
      <c r="T154" s="191" t="n">
        <v>0.476</v>
      </c>
      <c r="U154" s="190" t="n">
        <f aca="false">ROUND(E154*T154,2)</f>
        <v>0</v>
      </c>
      <c r="V154" s="192"/>
      <c r="W154" s="192"/>
      <c r="X154" s="192"/>
      <c r="Y154" s="192"/>
      <c r="Z154" s="192"/>
      <c r="AA154" s="192"/>
      <c r="AB154" s="192"/>
      <c r="AC154" s="192"/>
      <c r="AD154" s="192"/>
      <c r="AE154" s="192" t="s">
        <v>108</v>
      </c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</row>
    <row r="155" customFormat="false" ht="12.8" hidden="false" customHeight="false" outlineLevel="1" collapsed="false">
      <c r="A155" s="185" t="n">
        <v>99</v>
      </c>
      <c r="B155" s="185" t="s">
        <v>348</v>
      </c>
      <c r="C155" s="186" t="s">
        <v>349</v>
      </c>
      <c r="D155" s="187" t="s">
        <v>158</v>
      </c>
      <c r="E155" s="188" t="n">
        <v>0</v>
      </c>
      <c r="F155" s="189" t="n">
        <v>0</v>
      </c>
      <c r="G155" s="189" t="n">
        <f aca="false">E155*F155</f>
        <v>0</v>
      </c>
      <c r="H155" s="189" t="n">
        <v>1561.79</v>
      </c>
      <c r="I155" s="189" t="n">
        <f aca="false">ROUND(E155*H155,2)</f>
        <v>0</v>
      </c>
      <c r="J155" s="189" t="n">
        <v>243.21</v>
      </c>
      <c r="K155" s="189" t="n">
        <f aca="false">ROUND(E155*J155,2)</f>
        <v>0</v>
      </c>
      <c r="L155" s="189" t="n">
        <v>0</v>
      </c>
      <c r="M155" s="189" t="n">
        <f aca="false">G155*(1+L155/100)</f>
        <v>0</v>
      </c>
      <c r="N155" s="190" t="n">
        <v>0.00152</v>
      </c>
      <c r="O155" s="190" t="n">
        <f aca="false">ROUND(E155*N155,5)</f>
        <v>0</v>
      </c>
      <c r="P155" s="190" t="n">
        <v>0</v>
      </c>
      <c r="Q155" s="190" t="n">
        <f aca="false">ROUND(E155*P155,5)</f>
        <v>0</v>
      </c>
      <c r="R155" s="190"/>
      <c r="S155" s="190"/>
      <c r="T155" s="191" t="n">
        <v>0.587</v>
      </c>
      <c r="U155" s="190" t="n">
        <f aca="false">ROUND(E155*T155,2)</f>
        <v>0</v>
      </c>
      <c r="V155" s="192"/>
      <c r="W155" s="192"/>
      <c r="X155" s="192"/>
      <c r="Y155" s="192"/>
      <c r="Z155" s="192"/>
      <c r="AA155" s="192"/>
      <c r="AB155" s="192"/>
      <c r="AC155" s="192"/>
      <c r="AD155" s="192"/>
      <c r="AE155" s="192" t="s">
        <v>108</v>
      </c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</row>
    <row r="156" customFormat="false" ht="12.8" hidden="false" customHeight="false" outlineLevel="1" collapsed="false">
      <c r="A156" s="185" t="n">
        <v>100</v>
      </c>
      <c r="B156" s="185" t="s">
        <v>350</v>
      </c>
      <c r="C156" s="186" t="s">
        <v>351</v>
      </c>
      <c r="D156" s="187" t="s">
        <v>309</v>
      </c>
      <c r="E156" s="188" t="n">
        <v>4</v>
      </c>
      <c r="F156" s="189" t="n">
        <v>0</v>
      </c>
      <c r="G156" s="189" t="n">
        <f aca="false">E156*F156</f>
        <v>0</v>
      </c>
      <c r="H156" s="189" t="n">
        <v>260.62</v>
      </c>
      <c r="I156" s="189" t="n">
        <f aca="false">ROUND(E156*H156,2)</f>
        <v>1042.48</v>
      </c>
      <c r="J156" s="189" t="n">
        <v>51.38</v>
      </c>
      <c r="K156" s="189" t="n">
        <f aca="false">ROUND(E156*J156,2)</f>
        <v>205.52</v>
      </c>
      <c r="L156" s="189" t="n">
        <v>0</v>
      </c>
      <c r="M156" s="189" t="n">
        <f aca="false">G156*(1+L156/100)</f>
        <v>0</v>
      </c>
      <c r="N156" s="190" t="n">
        <v>0.00024</v>
      </c>
      <c r="O156" s="190" t="n">
        <f aca="false">ROUND(E156*N156,5)</f>
        <v>0.00096</v>
      </c>
      <c r="P156" s="190" t="n">
        <v>0</v>
      </c>
      <c r="Q156" s="190" t="n">
        <f aca="false">ROUND(E156*P156,5)</f>
        <v>0</v>
      </c>
      <c r="R156" s="190"/>
      <c r="S156" s="190"/>
      <c r="T156" s="191" t="n">
        <v>0.124</v>
      </c>
      <c r="U156" s="190" t="n">
        <f aca="false">ROUND(E156*T156,2)</f>
        <v>0.5</v>
      </c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 t="s">
        <v>108</v>
      </c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</row>
    <row r="157" customFormat="false" ht="12.8" hidden="false" customHeight="false" outlineLevel="1" collapsed="false">
      <c r="A157" s="185" t="n">
        <v>101</v>
      </c>
      <c r="B157" s="185" t="s">
        <v>352</v>
      </c>
      <c r="C157" s="186" t="s">
        <v>353</v>
      </c>
      <c r="D157" s="187" t="s">
        <v>309</v>
      </c>
      <c r="E157" s="188" t="n">
        <v>1</v>
      </c>
      <c r="F157" s="189" t="n">
        <v>0</v>
      </c>
      <c r="G157" s="189" t="n">
        <f aca="false">E157*F157</f>
        <v>0</v>
      </c>
      <c r="H157" s="189" t="n">
        <v>40.08</v>
      </c>
      <c r="I157" s="189" t="n">
        <f aca="false">ROUND(E157*H157,2)</f>
        <v>40.08</v>
      </c>
      <c r="J157" s="189" t="n">
        <v>72.92</v>
      </c>
      <c r="K157" s="189" t="n">
        <f aca="false">ROUND(E157*J157,2)</f>
        <v>72.92</v>
      </c>
      <c r="L157" s="189" t="n">
        <v>0</v>
      </c>
      <c r="M157" s="189" t="n">
        <f aca="false">G157*(1+L157/100)</f>
        <v>0</v>
      </c>
      <c r="N157" s="190" t="n">
        <v>8E-005</v>
      </c>
      <c r="O157" s="190" t="n">
        <f aca="false">ROUND(E157*N157,5)</f>
        <v>8E-005</v>
      </c>
      <c r="P157" s="190" t="n">
        <v>0</v>
      </c>
      <c r="Q157" s="190" t="n">
        <f aca="false">ROUND(E157*P157,5)</f>
        <v>0</v>
      </c>
      <c r="R157" s="190"/>
      <c r="S157" s="190"/>
      <c r="T157" s="191" t="n">
        <v>0.176</v>
      </c>
      <c r="U157" s="190" t="n">
        <f aca="false">ROUND(E157*T157,2)</f>
        <v>0.18</v>
      </c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 t="s">
        <v>108</v>
      </c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</row>
    <row r="158" customFormat="false" ht="12.8" hidden="false" customHeight="false" outlineLevel="1" collapsed="false">
      <c r="A158" s="185" t="n">
        <v>102</v>
      </c>
      <c r="B158" s="185" t="s">
        <v>354</v>
      </c>
      <c r="C158" s="186" t="s">
        <v>355</v>
      </c>
      <c r="D158" s="187" t="s">
        <v>158</v>
      </c>
      <c r="E158" s="188" t="n">
        <v>1</v>
      </c>
      <c r="F158" s="189" t="n">
        <v>0</v>
      </c>
      <c r="G158" s="189" t="n">
        <f aca="false">E158*F158</f>
        <v>0</v>
      </c>
      <c r="H158" s="189" t="n">
        <v>189.61</v>
      </c>
      <c r="I158" s="189" t="n">
        <f aca="false">ROUND(E158*H158,2)</f>
        <v>189.61</v>
      </c>
      <c r="J158" s="189" t="n">
        <v>34.39</v>
      </c>
      <c r="K158" s="189" t="n">
        <f aca="false">ROUND(E158*J158,2)</f>
        <v>34.39</v>
      </c>
      <c r="L158" s="189" t="n">
        <v>0</v>
      </c>
      <c r="M158" s="189" t="n">
        <f aca="false">G158*(1+L158/100)</f>
        <v>0</v>
      </c>
      <c r="N158" s="190" t="n">
        <v>0.00024</v>
      </c>
      <c r="O158" s="190" t="n">
        <f aca="false">ROUND(E158*N158,5)</f>
        <v>0.00024</v>
      </c>
      <c r="P158" s="190" t="n">
        <v>0</v>
      </c>
      <c r="Q158" s="190" t="n">
        <f aca="false">ROUND(E158*P158,5)</f>
        <v>0</v>
      </c>
      <c r="R158" s="190"/>
      <c r="S158" s="190"/>
      <c r="T158" s="191" t="n">
        <v>0.083</v>
      </c>
      <c r="U158" s="190" t="n">
        <f aca="false">ROUND(E158*T158,2)</f>
        <v>0.08</v>
      </c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 t="s">
        <v>108</v>
      </c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</row>
    <row r="159" customFormat="false" ht="19.4" hidden="false" customHeight="false" outlineLevel="1" collapsed="false">
      <c r="A159" s="185" t="n">
        <v>103</v>
      </c>
      <c r="B159" s="185" t="s">
        <v>356</v>
      </c>
      <c r="C159" s="186" t="s">
        <v>357</v>
      </c>
      <c r="D159" s="187" t="s">
        <v>158</v>
      </c>
      <c r="E159" s="188" t="n">
        <v>0</v>
      </c>
      <c r="F159" s="203" t="n">
        <v>0</v>
      </c>
      <c r="G159" s="189" t="n">
        <f aca="false">E159*F159</f>
        <v>0</v>
      </c>
      <c r="H159" s="189" t="n">
        <v>944.14</v>
      </c>
      <c r="I159" s="189" t="n">
        <f aca="false">ROUND(E159*H159,2)</f>
        <v>0</v>
      </c>
      <c r="J159" s="189" t="n">
        <v>82.86</v>
      </c>
      <c r="K159" s="189" t="n">
        <f aca="false">ROUND(E159*J159,2)</f>
        <v>0</v>
      </c>
      <c r="L159" s="189" t="n">
        <v>0</v>
      </c>
      <c r="M159" s="189" t="n">
        <f aca="false">G159*(1+L159/100)</f>
        <v>0</v>
      </c>
      <c r="N159" s="190" t="n">
        <v>0.00037</v>
      </c>
      <c r="O159" s="190" t="n">
        <f aca="false">ROUND(E159*N159,5)</f>
        <v>0</v>
      </c>
      <c r="P159" s="190" t="n">
        <v>0</v>
      </c>
      <c r="Q159" s="190" t="n">
        <f aca="false">ROUND(E159*P159,5)</f>
        <v>0</v>
      </c>
      <c r="R159" s="190"/>
      <c r="S159" s="190"/>
      <c r="T159" s="191" t="n">
        <v>0.2</v>
      </c>
      <c r="U159" s="190" t="n">
        <f aca="false">ROUND(E159*T159,2)</f>
        <v>0</v>
      </c>
      <c r="V159" s="192"/>
      <c r="W159" s="192"/>
      <c r="X159" s="192"/>
      <c r="Y159" s="192"/>
      <c r="Z159" s="192"/>
      <c r="AA159" s="192"/>
      <c r="AB159" s="192"/>
      <c r="AC159" s="192"/>
      <c r="AD159" s="192"/>
      <c r="AE159" s="192" t="s">
        <v>108</v>
      </c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</row>
    <row r="160" customFormat="false" ht="12.8" hidden="false" customHeight="false" outlineLevel="1" collapsed="false">
      <c r="A160" s="185" t="n">
        <v>104</v>
      </c>
      <c r="B160" s="185" t="s">
        <v>358</v>
      </c>
      <c r="C160" s="186" t="s">
        <v>359</v>
      </c>
      <c r="D160" s="187" t="s">
        <v>202</v>
      </c>
      <c r="E160" s="188" t="n">
        <v>0.16625</v>
      </c>
      <c r="F160" s="189" t="n">
        <v>0</v>
      </c>
      <c r="G160" s="189" t="n">
        <f aca="false">E160*F160</f>
        <v>0</v>
      </c>
      <c r="H160" s="189" t="n">
        <v>0</v>
      </c>
      <c r="I160" s="189" t="n">
        <f aca="false">ROUND(E160*H160,2)</f>
        <v>0</v>
      </c>
      <c r="J160" s="189" t="n">
        <v>629</v>
      </c>
      <c r="K160" s="189" t="n">
        <f aca="false">ROUND(E160*J160,2)</f>
        <v>104.57</v>
      </c>
      <c r="L160" s="189" t="n">
        <v>0</v>
      </c>
      <c r="M160" s="189" t="n">
        <f aca="false">G160*(1+L160/100)</f>
        <v>0</v>
      </c>
      <c r="N160" s="190" t="n">
        <v>0</v>
      </c>
      <c r="O160" s="190" t="n">
        <f aca="false">ROUND(E160*N160,5)</f>
        <v>0</v>
      </c>
      <c r="P160" s="190" t="n">
        <v>0</v>
      </c>
      <c r="Q160" s="190" t="n">
        <f aca="false">ROUND(E160*P160,5)</f>
        <v>0</v>
      </c>
      <c r="R160" s="190"/>
      <c r="S160" s="190"/>
      <c r="T160" s="191" t="n">
        <v>1.517</v>
      </c>
      <c r="U160" s="190" t="n">
        <f aca="false">ROUND(E160*T160,2)</f>
        <v>0.25</v>
      </c>
      <c r="V160" s="192"/>
      <c r="W160" s="192"/>
      <c r="X160" s="192"/>
      <c r="Y160" s="192"/>
      <c r="Z160" s="192"/>
      <c r="AA160" s="192"/>
      <c r="AB160" s="192"/>
      <c r="AC160" s="192"/>
      <c r="AD160" s="192"/>
      <c r="AE160" s="192" t="s">
        <v>108</v>
      </c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</row>
    <row r="161" customFormat="false" ht="12.8" hidden="false" customHeight="false" outlineLevel="0" collapsed="false">
      <c r="A161" s="196" t="s">
        <v>103</v>
      </c>
      <c r="B161" s="196" t="s">
        <v>70</v>
      </c>
      <c r="C161" s="197" t="s">
        <v>71</v>
      </c>
      <c r="D161" s="198"/>
      <c r="E161" s="199"/>
      <c r="F161" s="200"/>
      <c r="G161" s="189" t="n">
        <f aca="false">SUM(G162:G163)</f>
        <v>0</v>
      </c>
      <c r="H161" s="200"/>
      <c r="I161" s="200" t="n">
        <f aca="false">SUM(I162:I163)</f>
        <v>0</v>
      </c>
      <c r="J161" s="200"/>
      <c r="K161" s="200" t="n">
        <f aca="false">SUM(K162:K163)</f>
        <v>0</v>
      </c>
      <c r="L161" s="200"/>
      <c r="M161" s="200" t="n">
        <f aca="false">SUM(M162:M163)</f>
        <v>0</v>
      </c>
      <c r="N161" s="201"/>
      <c r="O161" s="201" t="n">
        <f aca="false">SUM(O162:O163)</f>
        <v>0</v>
      </c>
      <c r="P161" s="201"/>
      <c r="Q161" s="201" t="n">
        <f aca="false">SUM(Q162:Q163)</f>
        <v>0</v>
      </c>
      <c r="R161" s="201"/>
      <c r="S161" s="201"/>
      <c r="T161" s="202"/>
      <c r="U161" s="201" t="n">
        <f aca="false">SUM(U162:U163)</f>
        <v>0</v>
      </c>
      <c r="AE161" s="0" t="s">
        <v>104</v>
      </c>
    </row>
    <row r="162" customFormat="false" ht="12.8" hidden="false" customHeight="false" outlineLevel="1" collapsed="false">
      <c r="A162" s="185" t="n">
        <v>105</v>
      </c>
      <c r="B162" s="185" t="s">
        <v>360</v>
      </c>
      <c r="C162" s="186" t="s">
        <v>361</v>
      </c>
      <c r="D162" s="187" t="s">
        <v>309</v>
      </c>
      <c r="E162" s="188" t="n">
        <v>0</v>
      </c>
      <c r="F162" s="203" t="n">
        <v>0</v>
      </c>
      <c r="G162" s="189" t="n">
        <f aca="false">E162*F162</f>
        <v>0</v>
      </c>
      <c r="H162" s="189" t="n">
        <v>4645.32</v>
      </c>
      <c r="I162" s="189" t="n">
        <f aca="false">ROUND(E162*H162,2)</f>
        <v>0</v>
      </c>
      <c r="J162" s="189" t="n">
        <v>874.68</v>
      </c>
      <c r="K162" s="189" t="n">
        <f aca="false">ROUND(E162*J162,2)</f>
        <v>0</v>
      </c>
      <c r="L162" s="189" t="n">
        <v>0</v>
      </c>
      <c r="M162" s="189" t="n">
        <f aca="false">G162*(1+L162/100)</f>
        <v>0</v>
      </c>
      <c r="N162" s="190" t="n">
        <v>0.018</v>
      </c>
      <c r="O162" s="190" t="n">
        <f aca="false">ROUND(E162*N162,5)</f>
        <v>0</v>
      </c>
      <c r="P162" s="190" t="n">
        <v>0</v>
      </c>
      <c r="Q162" s="190" t="n">
        <f aca="false">ROUND(E162*P162,5)</f>
        <v>0</v>
      </c>
      <c r="R162" s="190"/>
      <c r="S162" s="190"/>
      <c r="T162" s="191" t="n">
        <v>1.9</v>
      </c>
      <c r="U162" s="190" t="n">
        <f aca="false">ROUND(E162*T162,2)</f>
        <v>0</v>
      </c>
      <c r="V162" s="192"/>
      <c r="W162" s="192"/>
      <c r="X162" s="192"/>
      <c r="Y162" s="192"/>
      <c r="Z162" s="192"/>
      <c r="AA162" s="192"/>
      <c r="AB162" s="192"/>
      <c r="AC162" s="192"/>
      <c r="AD162" s="192"/>
      <c r="AE162" s="192" t="s">
        <v>108</v>
      </c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</row>
    <row r="163" customFormat="false" ht="12.8" hidden="false" customHeight="false" outlineLevel="1" collapsed="false">
      <c r="A163" s="204" t="n">
        <v>106</v>
      </c>
      <c r="B163" s="204" t="s">
        <v>362</v>
      </c>
      <c r="C163" s="205" t="s">
        <v>363</v>
      </c>
      <c r="D163" s="206" t="s">
        <v>202</v>
      </c>
      <c r="E163" s="207" t="n">
        <v>0</v>
      </c>
      <c r="F163" s="208" t="n">
        <v>0</v>
      </c>
      <c r="G163" s="189" t="n">
        <f aca="false">E163*F163</f>
        <v>0</v>
      </c>
      <c r="H163" s="209" t="n">
        <v>0</v>
      </c>
      <c r="I163" s="209" t="n">
        <f aca="false">ROUND(E163*H163,2)</f>
        <v>0</v>
      </c>
      <c r="J163" s="209" t="n">
        <v>691</v>
      </c>
      <c r="K163" s="209" t="n">
        <f aca="false">ROUND(E163*J163,2)</f>
        <v>0</v>
      </c>
      <c r="L163" s="209" t="n">
        <v>0</v>
      </c>
      <c r="M163" s="209" t="n">
        <f aca="false">G163*(1+L163/100)</f>
        <v>0</v>
      </c>
      <c r="N163" s="210" t="n">
        <v>0</v>
      </c>
      <c r="O163" s="210" t="n">
        <f aca="false">ROUND(E163*N163,5)</f>
        <v>0</v>
      </c>
      <c r="P163" s="210" t="n">
        <v>0</v>
      </c>
      <c r="Q163" s="210" t="n">
        <f aca="false">ROUND(E163*P163,5)</f>
        <v>0</v>
      </c>
      <c r="R163" s="210"/>
      <c r="S163" s="210"/>
      <c r="T163" s="211" t="n">
        <v>1.667</v>
      </c>
      <c r="U163" s="210" t="n">
        <f aca="false">ROUND(E163*T163,2)</f>
        <v>0</v>
      </c>
      <c r="V163" s="192"/>
      <c r="W163" s="192"/>
      <c r="X163" s="192"/>
      <c r="Y163" s="192"/>
      <c r="Z163" s="192"/>
      <c r="AA163" s="192"/>
      <c r="AB163" s="192"/>
      <c r="AC163" s="192"/>
      <c r="AD163" s="192"/>
      <c r="AE163" s="192" t="s">
        <v>108</v>
      </c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</row>
    <row r="164" customFormat="false" ht="12.75" hidden="false" customHeight="false" outlineLevel="0" collapsed="false">
      <c r="A164" s="157"/>
      <c r="B164" s="163"/>
      <c r="C164" s="212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AC164" s="0" t="n">
        <v>15</v>
      </c>
      <c r="AD164" s="0" t="n">
        <v>21</v>
      </c>
    </row>
    <row r="165" customFormat="false" ht="12.75" hidden="false" customHeight="false" outlineLevel="0" collapsed="false">
      <c r="C165" s="213"/>
      <c r="G165" s="0" t="s">
        <v>57</v>
      </c>
      <c r="AE165" s="0" t="s">
        <v>364</v>
      </c>
    </row>
    <row r="166" customFormat="false" ht="12.75" hidden="false" customHeight="false" outlineLevel="0" collapsed="false">
      <c r="G166" s="0" t="s">
        <v>57</v>
      </c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LibreOffice/6.3.4.2$Windows_X86_64 LibreOffice_project/60da17e045e08f1793c57c00ba83cdfce946d0aa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MaHe</dc:creator>
  <dc:description/>
  <dc:language>cs-CZ</dc:language>
  <cp:lastModifiedBy/>
  <cp:lastPrinted>2014-02-28T09:52:57Z</cp:lastPrinted>
  <dcterms:modified xsi:type="dcterms:W3CDTF">2022-03-16T12:58:27Z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