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kapitulace" sheetId="1" r:id="rId1"/>
    <sheet name="materiál silno" sheetId="2" r:id="rId2"/>
    <sheet name="montáž silno" sheetId="3" r:id="rId3"/>
  </sheets>
  <definedNames/>
  <calcPr fullCalcOnLoad="1"/>
</workbook>
</file>

<file path=xl/sharedStrings.xml><?xml version="1.0" encoding="utf-8"?>
<sst xmlns="http://schemas.openxmlformats.org/spreadsheetml/2006/main" count="650" uniqueCount="212">
  <si>
    <t>STAVEBNÍ ÚPRAVY, PŘÍSTAVBA A NÁSTAVBA
GARÁŽE JSDH MALÉ HOŠTICE
p.č.310/25, 310/26, 310/9, 311/12 a 326/2, k.ú. Malé Hoštice</t>
  </si>
  <si>
    <t>D.1.4 - Technika prostředí staveb
D.1.4.1 - Silnoproudá elektrotechnika včetně ochrany před bleskem</t>
  </si>
  <si>
    <t>ROZPOČET</t>
  </si>
  <si>
    <t>REKAPITULACE</t>
  </si>
  <si>
    <t>Kč</t>
  </si>
  <si>
    <t>-</t>
  </si>
  <si>
    <t>1.</t>
  </si>
  <si>
    <t>MATERIÁL SILNOPROUD</t>
  </si>
  <si>
    <t>2.</t>
  </si>
  <si>
    <t>MONTÁŽ SILNOPROUD</t>
  </si>
  <si>
    <t>CELKEM BEZ DPH</t>
  </si>
  <si>
    <t>DPH 21%</t>
  </si>
  <si>
    <t>CELKEM S DPH</t>
  </si>
  <si>
    <t xml:space="preserve"> </t>
  </si>
  <si>
    <t>I.Ceny el. instalačního materiálu  (C21M, C22M, C36M, C38M, C46M)</t>
  </si>
  <si>
    <t>PČ</t>
  </si>
  <si>
    <t>Typ</t>
  </si>
  <si>
    <t>Popis</t>
  </si>
  <si>
    <t>MJ</t>
  </si>
  <si>
    <t>Množství</t>
  </si>
  <si>
    <t>Jedn. cena</t>
  </si>
  <si>
    <t>Cena celkem</t>
  </si>
  <si>
    <t>Rozvaděčová technika  (není-li  uvedeno  jinak)</t>
  </si>
  <si>
    <t>M</t>
  </si>
  <si>
    <t>Smontovaný vestavný oceloplechový rozvaděč ozn. RE v provedení "Z", (šxvxh) 586x917x210mm (1x elektroměr + 1x HDO + 21mod.), umístěn ve výklenku +1,2m nad terénem, krytí IP43/20, vyroben dle připojovacích podmínek ČEZ Distribuce a.s. (viz. výkres)</t>
  </si>
  <si>
    <t>ks</t>
  </si>
  <si>
    <t>Smontovaný vestavný instalační rozvaděč ozn. RH, krytí IP40/30, 189 modulů, rozměru 586x1377x160mm, viz. výkres</t>
  </si>
  <si>
    <t>3.</t>
  </si>
  <si>
    <t>Hlavní ochranná přípojnice ozn. MET - 300x200x150mm, viz. výkres</t>
  </si>
  <si>
    <t>4.</t>
  </si>
  <si>
    <t>Pojistka nožová PHN00 - 40A gG do HDS</t>
  </si>
  <si>
    <t>Elektroinstalační  materiál,  el. přístroje,  el. spotřebiče</t>
  </si>
  <si>
    <t>Spínač č.1, IP40, bílý-lesk, do krabice</t>
  </si>
  <si>
    <t>Přepínač č.6, IP40, bílý-lesk, do krabice</t>
  </si>
  <si>
    <t>Spínač č.1 do vlhka, IP54, bílá-lesk, polozapuštěný</t>
  </si>
  <si>
    <t>Přepínač č.6 do vlhka, IP54, bílá-lesk, polozapuštěný</t>
  </si>
  <si>
    <t>5.</t>
  </si>
  <si>
    <t>Přepínač č.7 do vlhka, IP54, bílá-lesk, polozapuštěný</t>
  </si>
  <si>
    <t>6.</t>
  </si>
  <si>
    <t>Sporákový spínač 16A/400V, do krabice, bílá-lesk, IP40</t>
  </si>
  <si>
    <t>7.</t>
  </si>
  <si>
    <t>Motorový spouštěč pro ruční spouštění a jištění motoru VZT, 50 kA ve skříňce IP54 (proudová hodnota dle motoru), šedý, polozapuštěný</t>
  </si>
  <si>
    <t>8.</t>
  </si>
  <si>
    <t>Jednoduchá zásuvka 16A/230V + clonky, do krabice, bílá-lesk, IP40</t>
  </si>
  <si>
    <t>9.</t>
  </si>
  <si>
    <t>Zásuvka do vlhka 16A/230V, IP54, bílá, polozapuštěný</t>
  </si>
  <si>
    <t>10.</t>
  </si>
  <si>
    <t>Zásuvka  5pól. 32A/400V, 5-pólová, IP44, zapuštěná</t>
  </si>
  <si>
    <t>11.</t>
  </si>
  <si>
    <t>Tlačítko T6 pod sklem (červené) "v případě požáru a nebezpečí vypni" TOTAL A CENTRAL STOP, IP55</t>
  </si>
  <si>
    <t>12.</t>
  </si>
  <si>
    <t>Krabice  KU 68 - prázdná (pod omítku)</t>
  </si>
  <si>
    <t>13.</t>
  </si>
  <si>
    <t>Krabice  KU 68 - prázdná + víčko (pod omítku)</t>
  </si>
  <si>
    <t>14.</t>
  </si>
  <si>
    <t>Krabice  KR 97 - prázdná + víčko (pod omítku)</t>
  </si>
  <si>
    <t>15.</t>
  </si>
  <si>
    <t>Krabice  KO125 + víčko (pod omítku)</t>
  </si>
  <si>
    <t>16.</t>
  </si>
  <si>
    <t>Krabice IP54, nástěnná, šedá, malá 100x100x50mm</t>
  </si>
  <si>
    <t>17.</t>
  </si>
  <si>
    <t>Trubka ohebná PVC, prům.20mm</t>
  </si>
  <si>
    <t>m</t>
  </si>
  <si>
    <t>18.</t>
  </si>
  <si>
    <t>Trubka ohebná PVC, prům.25mm</t>
  </si>
  <si>
    <t>19.</t>
  </si>
  <si>
    <t>Trubka korudovaná 50/41 (pod omítku, do podlady, rozvaděče)</t>
  </si>
  <si>
    <t>20.</t>
  </si>
  <si>
    <t>Hmoždinky prům.8mm</t>
  </si>
  <si>
    <t>21.</t>
  </si>
  <si>
    <t>Vruty chrom.</t>
  </si>
  <si>
    <t>22.</t>
  </si>
  <si>
    <t>Svorka lámací</t>
  </si>
  <si>
    <t>23.</t>
  </si>
  <si>
    <t>Bezšroubová svorka do instal. krabice 5x0,5-2,5mm</t>
  </si>
  <si>
    <t>24.</t>
  </si>
  <si>
    <t>Svorka na potrubí pro OP</t>
  </si>
  <si>
    <t>25.</t>
  </si>
  <si>
    <t>Pásek Cu 30cm pro svorku</t>
  </si>
  <si>
    <t>26.</t>
  </si>
  <si>
    <t>Ekvipotenciální svorkovnice SEBT pro ochranné místní pospojování v krabici KO125 a IP55</t>
  </si>
  <si>
    <t>27.</t>
  </si>
  <si>
    <t>Sádra</t>
  </si>
  <si>
    <t>kg</t>
  </si>
  <si>
    <t>28.</t>
  </si>
  <si>
    <t xml:space="preserve">Štítek z PVC na označení kabelu </t>
  </si>
  <si>
    <t>29.</t>
  </si>
  <si>
    <t>Super-multifunkční relé SMR-H /230V do krabice a pod vypínač</t>
  </si>
  <si>
    <t>30.</t>
  </si>
  <si>
    <t>Elektronický nástěnný přímotopný konvektor 2000W s vestavěným termostatem, rozměru 739×451×70mm, hmotnost 6,7kg, IP24, ocelový, bílý</t>
  </si>
  <si>
    <t>31.</t>
  </si>
  <si>
    <t>Elektronický nástěnný přímotopný konvektor 500W s vestavěným termostatem, rozměru 369×451×78mm, hmotnost 3,4kg, IP24, ocelový, bílý</t>
  </si>
  <si>
    <t xml:space="preserve">Svítidla  a  světelné  zdroje  vč. zdrojů </t>
  </si>
  <si>
    <t>A - LED svítidlo v krytí IP66, elektronický předřadník se stálým výstupem. Elektrická Třída ochrany I. Vrchní kryt: světlešedý polykarbonát. Difuzor: opálový polykarbonát. Okolní teplota: -20°C do +35°C. Dodáváno s LED zdroji v barvě 4000K. Rozměry: 1600 x 92 x 90 mm, Celkový výkon: 51,4 W, Světelný tok: 6400 lm, Světelný výkon svítidel: 125 lm/W, Hmotnost: 2,1 kg</t>
  </si>
  <si>
    <t>AN - LED svítidlo v krytí IP66, elektronický předřadník se stálým výstupem a 3-hodinovým nouzovým modulem, manuální test. Elektrická Třída ochrany I. Vrchní kryt: světlešedý polykarbonát. Difuzor: opálový polykarbonát. Okolní teplota: 0°C do +25°C. Dodáváno s LED zdroji v barvě 4000K. Rozměry: 1600 x 92 x 90 mm, Celkový výkon: 51,4 W, Světelný tok: 6400 lm, Světelný výkon svítidel: 125 lm/W, Hmotnost: 2,5 kg</t>
  </si>
  <si>
    <t>B - Velmi tenké, čtvercové přisazené LED svítidlo. LED předřadník. Těleso: bílý polykarbonát. Difuzor: opálový polykarbonát. Elektrická Třída ochrany II, krytí IP65, IK10. Dodáváno s LED zdroji v barvě 4000K. Vhodné pro přímou montáž na zeď nebo na strop. Rozměry: 277 x 277 x 58 mm, Celkový výkon: 16,3 W, Světelný tok: 1950 lm, Světelný výkon svítidel: 120 lm/W, Hmotnost: 0,99 kg</t>
  </si>
  <si>
    <t>BN - Velmi tenké, čtvercové přisazené LED svítidlo. LED předřadník s 3-hodinovým nouzovým modulem, manuální test.. Těleso: bílý polykarbonát. Difuzor: opálový polykarbonát. Elektrická Třída ochrany II, krytí IP65, IK10. Dodáváno s LED zdroji v barvě 4000K. Vhodné pro přímou montáž na zeď nebo na strop. Rozměry: 277 x 277 x 58mm, Celkový výkon: 16,3 W, Světelný tok: 1950 lm, Světelný výkon svítidel: 120 lm/W, Hmotnost: 1,13 kg</t>
  </si>
  <si>
    <t>C - Štíhlé přisazené LED svítidlo. elektronický předřadník se stálým výstupem. Elektrická Třída ochrany I, IP44. Těleso: bílá ocel. Koncové kryty: bílý plast. Difuzor: matný akrylát. Dodáváno s LED zdroji v barvě 4000K, Rozměry: 616 x 166 x 64 mm, Příkon svítidla: 27,0 W, Světelný tok: 3100 lm, Světelný výkon svítidel: 115 lm/W, Hmotnost: 1,50 kg</t>
  </si>
  <si>
    <t>D - Jednoduchý, mimořádně lehký, malý LED světlomet pro osvětlování ploch se skutečně asymetrickou optikou. Integrální předřadník se stálým výstupem. Elektrická Třída ochrany I, IP66, Odolnost proti nárazu: IK07. Těleso: tlakově odlévaný hliník, světle šedá. Třmen: galvanizovaná ocel. Kryt: polykarbonát s externím povrchem s úpravou práškovou barvou světle šedá. Zapojení pomocí kabelu o délce 0,6m. Třmen je otočný, což umožňuje různé montážní polohy. Dodáváno s LED zdroji v barvě 4000K. Rozměry: 181 x 236 x 48 mm, Celkový výkon: 45 W, Světelný tok: 4500 lm, Světelný výkon svítidel: 100 lm/W, Hmotnost: 1,7 kg</t>
  </si>
  <si>
    <t>N1 - Kompaktní LED nouzové přisazené svítidlo s piktogramem, 3-hodinovým nouzovým modulem, těleso a kryt: bílý polykarbonát, difuzor: čirý polykarbonát,LED zdroje v barvě 6500K, rozměry: 210 x 115 x 70 mm, celkový výkon: 3W, světelný tok: 94 lm, hmotnost: 0,5 kg, krytí IP65, (nástěnné +2,3m)</t>
  </si>
  <si>
    <t>N2 - Nouzové asymetrické LED svítidlo 5W/213lm s piktogramem, těleso bílý polykarbonát, difuzor čirý polykarbonát, 3h nouzový modul, IP65, provedení do mrazu (nástěnné)</t>
  </si>
  <si>
    <t>Poplatek za recyklaci dle zákona - svítidel</t>
  </si>
  <si>
    <t>Vodiče  a  kabely</t>
  </si>
  <si>
    <t>CYKY-O 2(3)x1,5 (vypínače)</t>
  </si>
  <si>
    <t xml:space="preserve">CYKY-J  3x1,5  </t>
  </si>
  <si>
    <t>CYKY-J  3x2,5</t>
  </si>
  <si>
    <t>CYKY-J  5x1,5</t>
  </si>
  <si>
    <t>CYKY-J  5x2,5</t>
  </si>
  <si>
    <t>CYKY-J  5x6</t>
  </si>
  <si>
    <t>CYKY-J  4x16</t>
  </si>
  <si>
    <t>CYKY-J  5x16</t>
  </si>
  <si>
    <t>H07V (CY) 2,5 (rozvaděč, protah. vodiče)</t>
  </si>
  <si>
    <t>H07V (CY) 4 (místní pospojování aj.)</t>
  </si>
  <si>
    <t>H07V (CY) 6 (místní pospojování, ochrana před bleskem, aj.)</t>
  </si>
  <si>
    <t xml:space="preserve">H07V (CYA) 10 - (hlavní a místní pospojování) </t>
  </si>
  <si>
    <t xml:space="preserve">H07V (CYA) 16 - (hlavní a místní pospojování) </t>
  </si>
  <si>
    <t>H07RN-F 3x2,5</t>
  </si>
  <si>
    <t>PRAFlaDur-O 2x1,5 P30-R</t>
  </si>
  <si>
    <t>Materiál  pro  hromosvody</t>
  </si>
  <si>
    <t>Sestava vysokonapěťového vodiče 150kA v podpůrné trubce GKF/Al s jímací tyčí l=1,0m, celková délka 3640mm (výška nad střechou 2,6m a 2,9m), vodič D20mm, SET, vysokonapěťový vodič 150kA v celkové délce 8,0m, šedý plášť, podpůrná trubka Al kotvena do zdiva pomocí 2ks úchytů na prům. trubky 40mm</t>
  </si>
  <si>
    <t>Držák na stěnu pro svislou montáž pro upevnění podpůrných trubek prům. 40/50mm, nerez (přesný typ držáku nutno upřesnit!)</t>
  </si>
  <si>
    <t>Podpěra vedení do zdi, nerez, závit M8 h 23, Rd 23 pro montáž mimo koncovku vysokonapěťového vodiče</t>
  </si>
  <si>
    <t>Chodníková litinová revizní krabice (300x220x120mm) pro zkušební svorku SZ</t>
  </si>
  <si>
    <t>Svorka zkušební SZ, nerez V2A, Rd 8-10</t>
  </si>
  <si>
    <t>Svorka křížová SK1 (kulatina-kulatina) 60x60mm s destičkou, FeZn, Rd 8-10/Rd 8-10</t>
  </si>
  <si>
    <t>Svorka křížová SK2 (pásek-pásek) 60x60 mm bez destičky, FeZn, Fl 30/Fl 30</t>
  </si>
  <si>
    <t>Svorka křížová SK3 (pásek-kulatina) 60x60 mm s destičkou, FeZn, Rd 8-10/Fl 40</t>
  </si>
  <si>
    <t>Pásek FeZn 30x4mm, 0,95kg/m (m) 70mikronů</t>
  </si>
  <si>
    <t>Drát Nerez V4A, Rd 10, prům.10mm, 0,62kg/m (m)</t>
  </si>
  <si>
    <t>Označovací štítek Al s vyraženým číslem pro Rd 7-10/Fl 30</t>
  </si>
  <si>
    <t xml:space="preserve">Výstražný štítek Al POZOR (Při bouřce se nezdržujte se na tomto místě) </t>
  </si>
  <si>
    <t>Podružný  materiál 3%  z  ceny  materiálu</t>
  </si>
  <si>
    <t>3%  z     (cena  materiálu)</t>
  </si>
  <si>
    <t>Elektroinstalační materiál celkem bez DPH (silnoproud)</t>
  </si>
  <si>
    <t>II. Montážní práce (C21M - elektromontáže, C22M - montáže sdělovacích zařízení, C36M - měření a regulace, C46M -  zemní práce - výkopy pro kabely, 801-3 - stavební práce - výseky)</t>
  </si>
  <si>
    <t>Montáž  rozvaděčové  techniky  (není-li  uvedeno  jinak)</t>
  </si>
  <si>
    <t>K</t>
  </si>
  <si>
    <t>Smontovaný vestavný oceloplechový rozvaděč ozn. RE, vč. ukončení vodičů cca 5ks do 4mm2 + 15ks do 25mm2</t>
  </si>
  <si>
    <t>Smontovaný vestavný oceloplechový rozvaděč ozn. RH, vč. ukončení vodičů cca 80ks do 6mm2 + 6ks do 25mm2</t>
  </si>
  <si>
    <t>Smontovaná vestavná přípojnice ozn. MET vč.ukončení vodičů (cca 15 ks)</t>
  </si>
  <si>
    <t>Montáž  elektroinstalačního  materiálů,  el. přístrojů,  el. spotřebičů</t>
  </si>
  <si>
    <t>Spínač č.1, IP40, do krabice</t>
  </si>
  <si>
    <t>Přepínač č.6, IP40, do krabice</t>
  </si>
  <si>
    <t>Spínač č.1 do vlhka, IP54, polozapuštěný</t>
  </si>
  <si>
    <t>Přepínač č.6 do vlhka, IP54, polozapuštěný</t>
  </si>
  <si>
    <t>Přepínač č.7 do vlhka, IP54, polozapuštěný</t>
  </si>
  <si>
    <t>Sporákový spínač 16A/400V do krabice</t>
  </si>
  <si>
    <t xml:space="preserve">Motorový spouštěč pro ruční spouštění a jištění motoru VZT, 50 kA ve skříňce IP54 </t>
  </si>
  <si>
    <t xml:space="preserve">Zásuvka 16A/230V, zapuštěná do krabice </t>
  </si>
  <si>
    <t>Zásuvka do vlhka, 16A/230V, IP44, polozapuštěná</t>
  </si>
  <si>
    <t>Zásuvka  5pól.16A/400V, IP44, zapuštěná</t>
  </si>
  <si>
    <t>Tlačítko T6 pod sklem "v případě požáru a nebezpečí vypni" TOTAL A CENTRAL STOP, IP55</t>
  </si>
  <si>
    <t>Krab.přístrojová (prům. 68mm) bez zapojení pod omítku</t>
  </si>
  <si>
    <t>Krab.odbočná (prům. 68 + víčko) kruh. bez zap. pod omítku</t>
  </si>
  <si>
    <t>Krabice odbočná (prům. 97) kruhová bez zapojení pod omítku</t>
  </si>
  <si>
    <t>Krabice KO 125 (110) bez zapojení pod omítku</t>
  </si>
  <si>
    <t>Krabice IP54, nástěnná, šedá</t>
  </si>
  <si>
    <t>Trubka ohebná PVC prům.20mm pod omítku</t>
  </si>
  <si>
    <t>Trubka ohebná PVC prům.25mm pod omítku</t>
  </si>
  <si>
    <t>Trubka korudovaná 50/41 (prostup do rozvaděče, přes stěnu, podlahu)</t>
  </si>
  <si>
    <t>Hmoždinky prům.8mm včetně vrutu</t>
  </si>
  <si>
    <t>Svorka na potrubí vč. pásku</t>
  </si>
  <si>
    <t>Ekvipotenciální svorkovnice PE-12 pro ochranné místní pospojování v krabici KO125 a IP55</t>
  </si>
  <si>
    <t>Ochranný spoj pevně 4-25mm (SEBT aj.)</t>
  </si>
  <si>
    <t xml:space="preserve">Montáž kabelového štítku </t>
  </si>
  <si>
    <t>Elektronické vent. relé v krabici a pod vypínač</t>
  </si>
  <si>
    <t>Připojení el. strojů a spotřebičů  (bojler, rozvaděče, klima, pohony, stroje, VZT aj.)</t>
  </si>
  <si>
    <t>Montáž svítidel včetně světelných zdrojů</t>
  </si>
  <si>
    <t>Zářivkové svítidla ozn. A - N</t>
  </si>
  <si>
    <t>Uložení vodičů a kabelů</t>
  </si>
  <si>
    <t>CYKY-O 3x1,5 (pod omítkou)</t>
  </si>
  <si>
    <t>H07V (CY) 2,5 (rozvaděč + protah. drát)</t>
  </si>
  <si>
    <t>PRAFlaDur-O 2x1,5 P60-R</t>
  </si>
  <si>
    <t>Montáž materiálu pro hromosvody</t>
  </si>
  <si>
    <t>Sestava vysokonapěťového vodiče 150kA v podpůrné trubce GKF/Al s jímací tyčí l=1,0m, celková délka 3640mm (výška nad střechou 2,6 a 2,9m), vodič D20mm, SET, vysokonapěťový vodič 150kA v celkové délce 8,0m, šedý plášť, podpůrná trubka Al kotvena do zdiva pomocí 2ks úchytů na prům. trubky 40mm + montáž podpěr na vodič prům. 20mm + utěsnít prostup atikou přes stávající krytinu</t>
  </si>
  <si>
    <t>Svorky nad 2 šrouby (ST, SJ, SK, SO, SZ)</t>
  </si>
  <si>
    <t>Pásek FeZn 30x4 v zemi</t>
  </si>
  <si>
    <t>Drát Nerez prům. 10mm bez podpěr v zemi</t>
  </si>
  <si>
    <t>Označovací a výstražný štítek</t>
  </si>
  <si>
    <t>Nátěr spojů v zemi (antikorozní ochrana)</t>
  </si>
  <si>
    <t>Zednické a zemní práce + materiál</t>
  </si>
  <si>
    <t>Sekání (vrtání) kapes 10x10x5  cihla</t>
  </si>
  <si>
    <t xml:space="preserve">Sekání (vrtání) kapes 15x15x10  </t>
  </si>
  <si>
    <t>Řezání  rýh  3x3</t>
  </si>
  <si>
    <t>Řezání  rýh  5x3</t>
  </si>
  <si>
    <t>Řezání  rýh  7x5</t>
  </si>
  <si>
    <t>Sekání  rýh  15x5</t>
  </si>
  <si>
    <t>Průraz  zdí  15cm  cihla</t>
  </si>
  <si>
    <t>Průraz  zdí  30cm  cihla</t>
  </si>
  <si>
    <t>Vysekání (vyřezání) otvoru 1,0m2, do tl.300mm, cihla malt. cem. (ozn. RH)</t>
  </si>
  <si>
    <t>Vysekání otvoru 0,6m2, do tl.300mm, cihla malt. cem. (ozn. RE)</t>
  </si>
  <si>
    <t>Vysekání (vyřezání) 0,1m2 tl.do 250mm, cihla malt. cem. (MET)</t>
  </si>
  <si>
    <t>Vnitrostaveništní doprava suti a vybouraných hmot pro budovy v do 9 m ručně, CS ÚRS 2020</t>
  </si>
  <si>
    <t>t</t>
  </si>
  <si>
    <t>Odvoz suti a vybouraných hmot na skládku nebo meziskládku do 10 km od místa stavby se složením, CS ÚRS 2020</t>
  </si>
  <si>
    <t>Poplatek za uložení stavebního odpadu na skládce (skládkovné) směsného stavebního a demoličního, CS ÚRS 2020</t>
  </si>
  <si>
    <t>Hodinové zúčtovací sazby</t>
  </si>
  <si>
    <t>Příprava staveniště</t>
  </si>
  <si>
    <t>h</t>
  </si>
  <si>
    <t>Vyměřování svítidel, zásuvek, spínačů, kab. tras, aj.</t>
  </si>
  <si>
    <t>Spolupráce s revizním technikem</t>
  </si>
  <si>
    <t>Výchozí revize včetně revizní zprávy (hromosvod + elektroinstalace)</t>
  </si>
  <si>
    <t>Výkresová dokumentace skutečného provedení stavby, půdorysy + rozvaděče (h)</t>
  </si>
  <si>
    <t>Koordinační činnost s ostatními profesemi</t>
  </si>
  <si>
    <t>Komplexní přezkoušení - oživení</t>
  </si>
  <si>
    <t xml:space="preserve">Plošina (montáž svodů aj.) - pronájem (dny) </t>
  </si>
  <si>
    <t>den</t>
  </si>
  <si>
    <t>Podíl přidružených výkonů  1%  z  ceny montáže</t>
  </si>
  <si>
    <t>1%  z     (cena montáže)</t>
  </si>
  <si>
    <t>Doprava 2 %  z  ceny materiálu a montáže</t>
  </si>
  <si>
    <t>2%  z     (cena materiálu a montáže)</t>
  </si>
  <si>
    <t>Montáž celkem bez DPH (silnoproud)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</si>
</sst>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&quot; Kč&quot;"/>
  </numFmts>
  <fonts count="16">
    <font>
      <sz val="10"/>
      <name val="Arial"/>
      <family val="0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b/>
      <sz val="8"/>
      <name val="Arial CE"/>
      <family val="0"/>
    </font>
    <font>
      <sz val="12"/>
      <name val="Arial CE"/>
      <family val="0"/>
    </font>
    <font>
      <sz val="9"/>
      <name val="Arial CE"/>
      <family val="0"/>
    </font>
    <font>
      <i/>
      <sz val="9"/>
      <name val="Arial CE"/>
      <family val="0"/>
    </font>
    <font>
      <i/>
      <sz val="8"/>
      <name val="Arial CE"/>
      <family val="0"/>
    </font>
    <font>
      <i/>
      <sz val="10"/>
      <name val="Arial CE"/>
      <family val="0"/>
    </font>
    <font>
      <sz val="8"/>
      <name val="Arial"/>
      <family val="2"/>
    </font>
    <font>
      <sz val="7"/>
      <name val="Arial CE"/>
      <family val="0"/>
    </font>
    <font>
      <b/>
      <sz val="8"/>
      <name val="Arial"/>
      <family val="2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80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 locked="0"/>
    </xf>
    <xf numFmtId="165" fontId="1" fillId="0" borderId="0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 applyProtection="1">
      <alignment vertical="top"/>
      <protection locked="0"/>
    </xf>
    <xf numFmtId="164" fontId="4" fillId="0" borderId="0" xfId="0" applyNumberFormat="1" applyFont="1" applyFill="1" applyBorder="1" applyAlignment="1" applyProtection="1">
      <alignment/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164" fontId="5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 applyProtection="1">
      <alignment/>
      <protection locked="0"/>
    </xf>
    <xf numFmtId="164" fontId="6" fillId="0" borderId="0" xfId="0" applyNumberFormat="1" applyFont="1" applyFill="1" applyBorder="1" applyAlignment="1" applyProtection="1">
      <alignment/>
      <protection locked="0"/>
    </xf>
    <xf numFmtId="164" fontId="6" fillId="0" borderId="0" xfId="0" applyNumberFormat="1" applyFont="1" applyFill="1" applyBorder="1" applyAlignment="1" applyProtection="1">
      <alignment horizontal="center"/>
      <protection locked="0"/>
    </xf>
    <xf numFmtId="165" fontId="6" fillId="0" borderId="0" xfId="0" applyNumberFormat="1" applyFont="1" applyFill="1" applyBorder="1" applyAlignment="1" applyProtection="1">
      <alignment horizontal="right"/>
      <protection locked="0"/>
    </xf>
    <xf numFmtId="164" fontId="3" fillId="0" borderId="2" xfId="0" applyNumberFormat="1" applyFont="1" applyFill="1" applyBorder="1" applyAlignment="1" applyProtection="1">
      <alignment/>
      <protection locked="0"/>
    </xf>
    <xf numFmtId="164" fontId="3" fillId="0" borderId="3" xfId="0" applyNumberFormat="1" applyFont="1" applyFill="1" applyBorder="1" applyAlignment="1" applyProtection="1">
      <alignment/>
      <protection locked="0"/>
    </xf>
    <xf numFmtId="165" fontId="3" fillId="0" borderId="3" xfId="0" applyNumberFormat="1" applyFont="1" applyFill="1" applyBorder="1" applyAlignment="1" applyProtection="1">
      <alignment/>
      <protection locked="0"/>
    </xf>
    <xf numFmtId="165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Fill="1" applyBorder="1" applyAlignment="1" applyProtection="1">
      <alignment/>
      <protection locked="0"/>
    </xf>
    <xf numFmtId="165" fontId="3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vertical="top"/>
      <protection locked="0"/>
    </xf>
    <xf numFmtId="165" fontId="7" fillId="0" borderId="0" xfId="0" applyNumberFormat="1" applyFont="1" applyFill="1" applyBorder="1" applyAlignment="1" applyProtection="1">
      <alignment vertical="top"/>
      <protection locked="0"/>
    </xf>
    <xf numFmtId="164" fontId="7" fillId="0" borderId="0" xfId="0" applyNumberFormat="1" applyFont="1" applyFill="1" applyBorder="1" applyAlignment="1" applyProtection="1">
      <alignment wrapText="1"/>
      <protection locked="0"/>
    </xf>
    <xf numFmtId="166" fontId="7" fillId="0" borderId="0" xfId="0" applyNumberFormat="1" applyFont="1" applyFill="1" applyBorder="1" applyAlignment="1" applyProtection="1">
      <alignment vertical="top"/>
      <protection locked="0"/>
    </xf>
    <xf numFmtId="164" fontId="7" fillId="0" borderId="0" xfId="0" applyNumberFormat="1" applyFont="1" applyFill="1" applyBorder="1" applyAlignment="1" applyProtection="1">
      <alignment vertical="top" wrapText="1"/>
      <protection locked="0"/>
    </xf>
    <xf numFmtId="164" fontId="1" fillId="0" borderId="0" xfId="0" applyNumberFormat="1" applyFont="1" applyFill="1" applyBorder="1" applyAlignment="1" applyProtection="1">
      <alignment vertical="top"/>
      <protection locked="0"/>
    </xf>
    <xf numFmtId="164" fontId="3" fillId="0" borderId="0" xfId="0" applyNumberFormat="1" applyFont="1" applyFill="1" applyBorder="1" applyAlignment="1" applyProtection="1">
      <alignment vertical="top"/>
      <protection locked="0"/>
    </xf>
    <xf numFmtId="166" fontId="3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/>
      <protection locked="0"/>
    </xf>
    <xf numFmtId="165" fontId="7" fillId="0" borderId="0" xfId="0" applyNumberFormat="1" applyFont="1" applyFill="1" applyBorder="1" applyAlignment="1" applyProtection="1">
      <alignment/>
      <protection locked="0"/>
    </xf>
    <xf numFmtId="164" fontId="8" fillId="0" borderId="0" xfId="0" applyNumberFormat="1" applyFont="1" applyFill="1" applyBorder="1" applyAlignment="1" applyProtection="1">
      <alignment/>
      <protection locked="0"/>
    </xf>
    <xf numFmtId="164" fontId="9" fillId="0" borderId="0" xfId="0" applyNumberFormat="1" applyFont="1" applyFill="1" applyBorder="1" applyAlignment="1" applyProtection="1">
      <alignment/>
      <protection locked="0"/>
    </xf>
    <xf numFmtId="165" fontId="8" fillId="0" borderId="0" xfId="0" applyNumberFormat="1" applyFont="1" applyFill="1" applyBorder="1" applyAlignment="1" applyProtection="1">
      <alignment/>
      <protection locked="0"/>
    </xf>
    <xf numFmtId="164" fontId="10" fillId="0" borderId="0" xfId="0" applyNumberFormat="1" applyFont="1" applyFill="1" applyBorder="1" applyAlignment="1" applyProtection="1">
      <alignment/>
      <protection locked="0"/>
    </xf>
    <xf numFmtId="164" fontId="11" fillId="0" borderId="0" xfId="0" applyNumberFormat="1" applyFont="1" applyFill="1" applyBorder="1" applyAlignment="1" applyProtection="1">
      <alignment/>
      <protection locked="0"/>
    </xf>
    <xf numFmtId="164" fontId="6" fillId="2" borderId="2" xfId="0" applyNumberFormat="1" applyFont="1" applyFill="1" applyBorder="1" applyAlignment="1" applyProtection="1">
      <alignment/>
      <protection locked="0"/>
    </xf>
    <xf numFmtId="164" fontId="6" fillId="2" borderId="3" xfId="0" applyNumberFormat="1" applyFont="1" applyFill="1" applyBorder="1" applyAlignment="1" applyProtection="1">
      <alignment/>
      <protection locked="0"/>
    </xf>
    <xf numFmtId="164" fontId="6" fillId="2" borderId="3" xfId="0" applyFont="1" applyFill="1" applyBorder="1" applyAlignment="1" applyProtection="1">
      <alignment/>
      <protection locked="0"/>
    </xf>
    <xf numFmtId="164" fontId="4" fillId="2" borderId="3" xfId="0" applyNumberFormat="1" applyFont="1" applyFill="1" applyBorder="1" applyAlignment="1" applyProtection="1">
      <alignment/>
      <protection locked="0"/>
    </xf>
    <xf numFmtId="165" fontId="4" fillId="2" borderId="3" xfId="0" applyNumberFormat="1" applyFont="1" applyFill="1" applyBorder="1" applyAlignment="1" applyProtection="1">
      <alignment/>
      <protection locked="0"/>
    </xf>
    <xf numFmtId="165" fontId="4" fillId="2" borderId="4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165" fontId="4" fillId="0" borderId="0" xfId="0" applyNumberFormat="1" applyFont="1" applyFill="1" applyBorder="1" applyAlignment="1" applyProtection="1">
      <alignment horizontal="right"/>
      <protection locked="0"/>
    </xf>
    <xf numFmtId="164" fontId="6" fillId="0" borderId="2" xfId="0" applyNumberFormat="1" applyFont="1" applyFill="1" applyBorder="1" applyAlignment="1" applyProtection="1">
      <alignment/>
      <protection locked="0"/>
    </xf>
    <xf numFmtId="164" fontId="6" fillId="0" borderId="3" xfId="0" applyNumberFormat="1" applyFont="1" applyFill="1" applyBorder="1" applyAlignment="1" applyProtection="1">
      <alignment/>
      <protection locked="0"/>
    </xf>
    <xf numFmtId="164" fontId="6" fillId="0" borderId="3" xfId="0" applyNumberFormat="1" applyFont="1" applyFill="1" applyBorder="1" applyAlignment="1" applyProtection="1">
      <alignment horizontal="right"/>
      <protection locked="0"/>
    </xf>
    <xf numFmtId="165" fontId="6" fillId="0" borderId="3" xfId="0" applyNumberFormat="1" applyFont="1" applyFill="1" applyBorder="1" applyAlignment="1" applyProtection="1">
      <alignment/>
      <protection locked="0"/>
    </xf>
    <xf numFmtId="165" fontId="6" fillId="0" borderId="4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center" vertical="top"/>
      <protection locked="0"/>
    </xf>
    <xf numFmtId="164" fontId="4" fillId="0" borderId="0" xfId="0" applyFont="1" applyAlignment="1" applyProtection="1">
      <alignment vertical="top" wrapText="1"/>
      <protection locked="0"/>
    </xf>
    <xf numFmtId="164" fontId="4" fillId="0" borderId="0" xfId="0" applyFont="1" applyAlignment="1" applyProtection="1">
      <alignment horizontal="right" vertical="top" wrapText="1"/>
      <protection locked="0"/>
    </xf>
    <xf numFmtId="164" fontId="4" fillId="0" borderId="0" xfId="0" applyFont="1" applyAlignment="1" applyProtection="1">
      <alignment vertical="top"/>
      <protection locked="0"/>
    </xf>
    <xf numFmtId="165" fontId="4" fillId="0" borderId="0" xfId="0" applyNumberFormat="1" applyFont="1" applyAlignment="1" applyProtection="1">
      <alignment vertical="top"/>
      <protection locked="0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Font="1" applyAlignment="1" applyProtection="1">
      <alignment/>
      <protection locked="0"/>
    </xf>
    <xf numFmtId="165" fontId="4" fillId="0" borderId="0" xfId="0" applyNumberFormat="1" applyFont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wrapText="1"/>
      <protection locked="0"/>
    </xf>
    <xf numFmtId="164" fontId="4" fillId="0" borderId="0" xfId="0" applyNumberFormat="1" applyFont="1" applyFill="1" applyBorder="1" applyAlignment="1" applyProtection="1">
      <alignment horizontal="center" wrapText="1"/>
      <protection locked="0"/>
    </xf>
    <xf numFmtId="164" fontId="4" fillId="0" borderId="0" xfId="0" applyFont="1" applyAlignment="1" applyProtection="1">
      <alignment wrapText="1"/>
      <protection locked="0"/>
    </xf>
    <xf numFmtId="165" fontId="4" fillId="0" borderId="0" xfId="0" applyNumberFormat="1" applyFont="1" applyFill="1" applyBorder="1" applyAlignment="1" applyProtection="1">
      <alignment vertical="top"/>
      <protection locked="0"/>
    </xf>
    <xf numFmtId="165" fontId="6" fillId="0" borderId="1" xfId="0" applyNumberFormat="1" applyFont="1" applyFill="1" applyBorder="1" applyAlignment="1" applyProtection="1">
      <alignment/>
      <protection locked="0"/>
    </xf>
    <xf numFmtId="164" fontId="6" fillId="0" borderId="3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 applyProtection="1">
      <alignment horizontal="right" vertical="top"/>
      <protection locked="0"/>
    </xf>
    <xf numFmtId="165" fontId="4" fillId="0" borderId="0" xfId="0" applyNumberFormat="1" applyFont="1" applyFill="1" applyBorder="1" applyAlignment="1" applyProtection="1">
      <alignment wrapText="1"/>
      <protection locked="0"/>
    </xf>
    <xf numFmtId="164" fontId="4" fillId="0" borderId="0" xfId="0" applyFont="1" applyAlignment="1" applyProtection="1">
      <alignment horizontal="right"/>
      <protection locked="0"/>
    </xf>
    <xf numFmtId="165" fontId="4" fillId="0" borderId="0" xfId="0" applyNumberFormat="1" applyFont="1" applyAlignment="1" applyProtection="1">
      <alignment wrapText="1"/>
      <protection locked="0"/>
    </xf>
    <xf numFmtId="164" fontId="4" fillId="0" borderId="0" xfId="0" applyNumberFormat="1" applyFont="1" applyFill="1" applyBorder="1" applyAlignment="1" applyProtection="1">
      <alignment vertical="top" wrapText="1"/>
      <protection locked="0"/>
    </xf>
    <xf numFmtId="164" fontId="4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4" fillId="0" borderId="0" xfId="0" applyFont="1" applyAlignment="1" applyProtection="1">
      <alignment horizontal="right" vertical="top"/>
      <protection locked="0"/>
    </xf>
    <xf numFmtId="165" fontId="4" fillId="0" borderId="0" xfId="0" applyNumberFormat="1" applyFont="1" applyAlignment="1" applyProtection="1">
      <alignment vertical="top" wrapText="1"/>
      <protection locked="0"/>
    </xf>
    <xf numFmtId="165" fontId="4" fillId="0" borderId="0" xfId="0" applyNumberFormat="1" applyFont="1" applyFill="1" applyBorder="1" applyAlignment="1" applyProtection="1">
      <alignment vertical="top" wrapText="1"/>
      <protection locked="0"/>
    </xf>
    <xf numFmtId="165" fontId="4" fillId="0" borderId="0" xfId="0" applyNumberFormat="1" applyFont="1" applyFill="1" applyBorder="1" applyAlignment="1" applyProtection="1">
      <alignment horizontal="right" wrapText="1"/>
      <protection locked="0"/>
    </xf>
    <xf numFmtId="165" fontId="4" fillId="0" borderId="0" xfId="0" applyNumberFormat="1" applyFont="1" applyAlignment="1" applyProtection="1">
      <alignment horizontal="right"/>
      <protection locked="0"/>
    </xf>
    <xf numFmtId="164" fontId="12" fillId="0" borderId="0" xfId="0" applyFont="1" applyAlignment="1" applyProtection="1">
      <alignment/>
      <protection locked="0"/>
    </xf>
    <xf numFmtId="165" fontId="12" fillId="0" borderId="0" xfId="0" applyNumberFormat="1" applyFont="1" applyAlignment="1" applyProtection="1">
      <alignment/>
      <protection locked="0"/>
    </xf>
    <xf numFmtId="164" fontId="12" fillId="0" borderId="0" xfId="0" applyNumberFormat="1" applyFont="1" applyFill="1" applyBorder="1" applyAlignment="1" applyProtection="1">
      <alignment vertical="top" wrapText="1"/>
      <protection locked="0"/>
    </xf>
    <xf numFmtId="165" fontId="12" fillId="0" borderId="0" xfId="0" applyNumberFormat="1" applyFont="1" applyFill="1" applyBorder="1" applyAlignment="1" applyProtection="1">
      <alignment vertical="top" wrapText="1"/>
      <protection locked="0"/>
    </xf>
    <xf numFmtId="165" fontId="4" fillId="0" borderId="0" xfId="0" applyNumberFormat="1" applyFont="1" applyAlignment="1" applyProtection="1">
      <alignment horizontal="right" wrapText="1"/>
      <protection locked="0"/>
    </xf>
    <xf numFmtId="164" fontId="13" fillId="0" borderId="0" xfId="0" applyNumberFormat="1" applyFont="1" applyFill="1" applyBorder="1" applyAlignment="1" applyProtection="1">
      <alignment wrapText="1"/>
      <protection locked="0"/>
    </xf>
    <xf numFmtId="164" fontId="12" fillId="0" borderId="0" xfId="0" applyNumberFormat="1" applyFont="1" applyFill="1" applyBorder="1" applyAlignment="1" applyProtection="1">
      <alignment/>
      <protection locked="0"/>
    </xf>
    <xf numFmtId="164" fontId="12" fillId="0" borderId="0" xfId="0" applyFont="1" applyAlignment="1" applyProtection="1">
      <alignment vertical="top"/>
      <protection locked="0"/>
    </xf>
    <xf numFmtId="165" fontId="4" fillId="2" borderId="0" xfId="0" applyNumberFormat="1" applyFont="1" applyFill="1" applyAlignment="1" applyProtection="1">
      <alignment vertical="top"/>
      <protection locked="0"/>
    </xf>
    <xf numFmtId="165" fontId="6" fillId="0" borderId="1" xfId="0" applyNumberFormat="1" applyFont="1" applyFill="1" applyBorder="1" applyAlignment="1" applyProtection="1">
      <alignment wrapText="1"/>
      <protection locked="0"/>
    </xf>
    <xf numFmtId="164" fontId="4" fillId="0" borderId="0" xfId="0" applyFont="1" applyAlignment="1" applyProtection="1">
      <alignment horizontal="center" wrapText="1"/>
      <protection locked="0"/>
    </xf>
    <xf numFmtId="164" fontId="4" fillId="0" borderId="2" xfId="0" applyNumberFormat="1" applyFont="1" applyFill="1" applyBorder="1" applyAlignment="1" applyProtection="1">
      <alignment wrapText="1"/>
      <protection locked="0"/>
    </xf>
    <xf numFmtId="164" fontId="4" fillId="0" borderId="3" xfId="0" applyNumberFormat="1" applyFont="1" applyFill="1" applyBorder="1" applyAlignment="1" applyProtection="1">
      <alignment horizontal="center" wrapText="1"/>
      <protection locked="0"/>
    </xf>
    <xf numFmtId="164" fontId="6" fillId="0" borderId="3" xfId="0" applyNumberFormat="1" applyFont="1" applyFill="1" applyBorder="1" applyAlignment="1" applyProtection="1">
      <alignment wrapText="1"/>
      <protection locked="0"/>
    </xf>
    <xf numFmtId="164" fontId="6" fillId="0" borderId="3" xfId="0" applyNumberFormat="1" applyFont="1" applyFill="1" applyBorder="1" applyAlignment="1" applyProtection="1">
      <alignment horizontal="right" wrapText="1"/>
      <protection locked="0"/>
    </xf>
    <xf numFmtId="164" fontId="4" fillId="0" borderId="3" xfId="0" applyNumberFormat="1" applyFont="1" applyFill="1" applyBorder="1" applyAlignment="1" applyProtection="1">
      <alignment wrapText="1"/>
      <protection locked="0"/>
    </xf>
    <xf numFmtId="165" fontId="4" fillId="0" borderId="3" xfId="0" applyNumberFormat="1" applyFont="1" applyFill="1" applyBorder="1" applyAlignment="1" applyProtection="1">
      <alignment wrapText="1"/>
      <protection locked="0"/>
    </xf>
    <xf numFmtId="165" fontId="4" fillId="0" borderId="4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Fill="1" applyBorder="1" applyAlignment="1" applyProtection="1">
      <alignment wrapText="1"/>
      <protection locked="0"/>
    </xf>
    <xf numFmtId="164" fontId="1" fillId="0" borderId="0" xfId="0" applyNumberFormat="1" applyFont="1" applyFill="1" applyBorder="1" applyAlignment="1" applyProtection="1">
      <alignment wrapText="1"/>
      <protection locked="0"/>
    </xf>
    <xf numFmtId="164" fontId="1" fillId="0" borderId="0" xfId="0" applyNumberFormat="1" applyFont="1" applyFill="1" applyBorder="1" applyAlignment="1" applyProtection="1">
      <alignment horizontal="right" wrapText="1"/>
      <protection locked="0"/>
    </xf>
    <xf numFmtId="164" fontId="4" fillId="0" borderId="0" xfId="0" applyNumberFormat="1" applyFont="1" applyFill="1" applyBorder="1" applyAlignment="1" applyProtection="1">
      <alignment horizontal="left" vertical="top" wrapText="1"/>
      <protection locked="0"/>
    </xf>
    <xf numFmtId="164" fontId="4" fillId="0" borderId="0" xfId="0" applyNumberFormat="1" applyFont="1" applyFill="1" applyBorder="1" applyAlignment="1" applyProtection="1">
      <alignment horizontal="right" vertical="top" wrapText="1"/>
      <protection locked="0"/>
    </xf>
    <xf numFmtId="164" fontId="4" fillId="0" borderId="0" xfId="0" applyNumberFormat="1" applyFont="1" applyFill="1" applyBorder="1" applyAlignment="1" applyProtection="1">
      <alignment horizontal="left" vertical="top"/>
      <protection locked="0"/>
    </xf>
    <xf numFmtId="165" fontId="4" fillId="2" borderId="0" xfId="0" applyNumberFormat="1" applyFont="1" applyFill="1" applyAlignment="1" applyProtection="1">
      <alignment vertical="top" wrapText="1"/>
      <protection locked="0"/>
    </xf>
    <xf numFmtId="164" fontId="4" fillId="0" borderId="0" xfId="0" applyNumberFormat="1" applyFont="1" applyFill="1" applyBorder="1" applyAlignment="1" applyProtection="1">
      <alignment horizontal="right" wrapText="1"/>
      <protection locked="0"/>
    </xf>
    <xf numFmtId="165" fontId="4" fillId="2" borderId="0" xfId="0" applyNumberFormat="1" applyFont="1" applyFill="1" applyAlignment="1" applyProtection="1">
      <alignment/>
      <protection locked="0"/>
    </xf>
    <xf numFmtId="164" fontId="4" fillId="0" borderId="2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center"/>
      <protection locked="0"/>
    </xf>
    <xf numFmtId="164" fontId="4" fillId="0" borderId="3" xfId="0" applyNumberFormat="1" applyFont="1" applyFill="1" applyBorder="1" applyAlignment="1" applyProtection="1">
      <alignment/>
      <protection locked="0"/>
    </xf>
    <xf numFmtId="165" fontId="4" fillId="0" borderId="3" xfId="0" applyNumberFormat="1" applyFont="1" applyFill="1" applyBorder="1" applyAlignment="1" applyProtection="1">
      <alignment/>
      <protection locked="0"/>
    </xf>
    <xf numFmtId="165" fontId="4" fillId="0" borderId="4" xfId="0" applyNumberFormat="1" applyFont="1" applyFill="1" applyBorder="1" applyAlignment="1" applyProtection="1">
      <alignment/>
      <protection locked="0"/>
    </xf>
    <xf numFmtId="164" fontId="4" fillId="0" borderId="0" xfId="0" applyFont="1" applyAlignment="1" applyProtection="1">
      <alignment/>
      <protection locked="0"/>
    </xf>
    <xf numFmtId="165" fontId="4" fillId="0" borderId="0" xfId="0" applyNumberFormat="1" applyFont="1" applyAlignment="1" applyProtection="1">
      <alignment/>
      <protection locked="0"/>
    </xf>
    <xf numFmtId="164" fontId="4" fillId="0" borderId="0" xfId="0" applyFont="1" applyAlignment="1" applyProtection="1">
      <alignment horizontal="center"/>
      <protection locked="0"/>
    </xf>
    <xf numFmtId="164" fontId="4" fillId="0" borderId="4" xfId="0" applyNumberFormat="1" applyFont="1" applyFill="1" applyBorder="1" applyAlignment="1" applyProtection="1">
      <alignment/>
      <protection locked="0"/>
    </xf>
    <xf numFmtId="164" fontId="4" fillId="0" borderId="0" xfId="0" applyFont="1" applyAlignment="1" applyProtection="1">
      <alignment vertical="top" wrapText="1"/>
      <protection locked="0"/>
    </xf>
    <xf numFmtId="164" fontId="4" fillId="0" borderId="0" xfId="0" applyFont="1" applyAlignment="1" applyProtection="1">
      <alignment horizontal="right" vertical="top" wrapText="1"/>
      <protection locked="0"/>
    </xf>
    <xf numFmtId="165" fontId="4" fillId="0" borderId="0" xfId="0" applyNumberFormat="1" applyFont="1" applyAlignment="1" applyProtection="1">
      <alignment vertical="top" wrapText="1"/>
      <protection locked="0"/>
    </xf>
    <xf numFmtId="165" fontId="4" fillId="0" borderId="0" xfId="0" applyNumberFormat="1" applyFont="1" applyAlignment="1" applyProtection="1">
      <alignment wrapText="1"/>
      <protection locked="0"/>
    </xf>
    <xf numFmtId="164" fontId="4" fillId="0" borderId="0" xfId="0" applyFont="1" applyAlignment="1" applyProtection="1">
      <alignment wrapText="1"/>
      <protection locked="0"/>
    </xf>
    <xf numFmtId="164" fontId="4" fillId="0" borderId="0" xfId="0" applyFont="1" applyAlignment="1" applyProtection="1">
      <alignment horizontal="right" wrapText="1"/>
      <protection locked="0"/>
    </xf>
    <xf numFmtId="165" fontId="14" fillId="0" borderId="1" xfId="0" applyNumberFormat="1" applyFont="1" applyFill="1" applyBorder="1" applyAlignment="1" applyProtection="1">
      <alignment/>
      <protection locked="0"/>
    </xf>
    <xf numFmtId="164" fontId="1" fillId="0" borderId="3" xfId="0" applyNumberFormat="1" applyFont="1" applyFill="1" applyBorder="1" applyAlignment="1" applyProtection="1">
      <alignment/>
      <protection locked="0"/>
    </xf>
    <xf numFmtId="164" fontId="4" fillId="0" borderId="5" xfId="0" applyNumberFormat="1" applyFont="1" applyFill="1" applyBorder="1" applyAlignment="1" applyProtection="1">
      <alignment vertical="top"/>
      <protection locked="0"/>
    </xf>
    <xf numFmtId="164" fontId="4" fillId="0" borderId="6" xfId="0" applyNumberFormat="1" applyFont="1" applyFill="1" applyBorder="1" applyAlignment="1" applyProtection="1">
      <alignment vertical="top"/>
      <protection locked="0"/>
    </xf>
    <xf numFmtId="164" fontId="4" fillId="0" borderId="6" xfId="0" applyNumberFormat="1" applyFont="1" applyFill="1" applyBorder="1" applyAlignment="1" applyProtection="1">
      <alignment horizontal="right" vertical="top"/>
      <protection locked="0"/>
    </xf>
    <xf numFmtId="165" fontId="4" fillId="0" borderId="6" xfId="0" applyNumberFormat="1" applyFont="1" applyFill="1" applyBorder="1" applyAlignment="1" applyProtection="1">
      <alignment vertical="top"/>
      <protection locked="0"/>
    </xf>
    <xf numFmtId="165" fontId="4" fillId="0" borderId="7" xfId="0" applyNumberFormat="1" applyFont="1" applyFill="1" applyBorder="1" applyAlignment="1" applyProtection="1">
      <alignment vertical="top"/>
      <protection locked="0"/>
    </xf>
    <xf numFmtId="164" fontId="15" fillId="0" borderId="8" xfId="0" applyNumberFormat="1" applyFont="1" applyFill="1" applyBorder="1" applyAlignment="1" applyProtection="1">
      <alignment vertical="top"/>
      <protection locked="0"/>
    </xf>
    <xf numFmtId="164" fontId="15" fillId="0" borderId="0" xfId="0" applyNumberFormat="1" applyFont="1" applyFill="1" applyBorder="1" applyAlignment="1" applyProtection="1">
      <alignment vertical="top"/>
      <protection locked="0"/>
    </xf>
    <xf numFmtId="164" fontId="15" fillId="0" borderId="0" xfId="0" applyNumberFormat="1" applyFont="1" applyFill="1" applyBorder="1" applyAlignment="1" applyProtection="1">
      <alignment horizontal="right" vertical="top"/>
      <protection locked="0"/>
    </xf>
    <xf numFmtId="165" fontId="15" fillId="0" borderId="0" xfId="0" applyNumberFormat="1" applyFont="1" applyFill="1" applyBorder="1" applyAlignment="1" applyProtection="1">
      <alignment vertical="top"/>
      <protection locked="0"/>
    </xf>
    <xf numFmtId="165" fontId="15" fillId="0" borderId="9" xfId="0" applyNumberFormat="1" applyFont="1" applyFill="1" applyBorder="1" applyAlignment="1" applyProtection="1">
      <alignment horizontal="right" vertical="top"/>
      <protection locked="0"/>
    </xf>
    <xf numFmtId="164" fontId="4" fillId="0" borderId="10" xfId="0" applyNumberFormat="1" applyFont="1" applyFill="1" applyBorder="1" applyAlignment="1" applyProtection="1">
      <alignment vertical="top"/>
      <protection locked="0"/>
    </xf>
    <xf numFmtId="164" fontId="4" fillId="0" borderId="11" xfId="0" applyNumberFormat="1" applyFont="1" applyFill="1" applyBorder="1" applyAlignment="1" applyProtection="1">
      <alignment vertical="top"/>
      <protection locked="0"/>
    </xf>
    <xf numFmtId="164" fontId="4" fillId="0" borderId="11" xfId="0" applyNumberFormat="1" applyFont="1" applyFill="1" applyBorder="1" applyAlignment="1" applyProtection="1">
      <alignment horizontal="right" vertical="top"/>
      <protection locked="0"/>
    </xf>
    <xf numFmtId="165" fontId="4" fillId="0" borderId="11" xfId="0" applyNumberFormat="1" applyFont="1" applyFill="1" applyBorder="1" applyAlignment="1" applyProtection="1">
      <alignment vertical="top"/>
      <protection locked="0"/>
    </xf>
    <xf numFmtId="165" fontId="4" fillId="0" borderId="12" xfId="0" applyNumberFormat="1" applyFont="1" applyFill="1" applyBorder="1" applyAlignment="1" applyProtection="1">
      <alignment vertical="top"/>
      <protection locked="0"/>
    </xf>
    <xf numFmtId="164" fontId="6" fillId="2" borderId="2" xfId="0" applyNumberFormat="1" applyFont="1" applyFill="1" applyBorder="1" applyAlignment="1" applyProtection="1">
      <alignment wrapText="1"/>
      <protection locked="0"/>
    </xf>
    <xf numFmtId="164" fontId="6" fillId="2" borderId="3" xfId="0" applyNumberFormat="1" applyFont="1" applyFill="1" applyBorder="1" applyAlignment="1" applyProtection="1">
      <alignment wrapText="1"/>
      <protection locked="0"/>
    </xf>
    <xf numFmtId="164" fontId="6" fillId="2" borderId="3" xfId="0" applyFont="1" applyFill="1" applyBorder="1" applyAlignment="1" applyProtection="1">
      <alignment wrapText="1"/>
      <protection locked="0"/>
    </xf>
    <xf numFmtId="164" fontId="4" fillId="2" borderId="3" xfId="0" applyNumberFormat="1" applyFont="1" applyFill="1" applyBorder="1" applyAlignment="1" applyProtection="1">
      <alignment wrapText="1"/>
      <protection locked="0"/>
    </xf>
    <xf numFmtId="165" fontId="4" fillId="2" borderId="3" xfId="0" applyNumberFormat="1" applyFont="1" applyFill="1" applyBorder="1" applyAlignment="1" applyProtection="1">
      <alignment wrapText="1"/>
      <protection locked="0"/>
    </xf>
    <xf numFmtId="165" fontId="4" fillId="2" borderId="4" xfId="0" applyNumberFormat="1" applyFont="1" applyFill="1" applyBorder="1" applyAlignment="1" applyProtection="1">
      <alignment wrapText="1"/>
      <protection locked="0"/>
    </xf>
    <xf numFmtId="164" fontId="10" fillId="0" borderId="0" xfId="0" applyNumberFormat="1" applyFont="1" applyFill="1" applyBorder="1" applyAlignment="1" applyProtection="1">
      <alignment wrapText="1"/>
      <protection locked="0"/>
    </xf>
    <xf numFmtId="164" fontId="6" fillId="0" borderId="2" xfId="0" applyNumberFormat="1" applyFont="1" applyFill="1" applyBorder="1" applyAlignment="1" applyProtection="1">
      <alignment wrapText="1"/>
      <protection locked="0"/>
    </xf>
    <xf numFmtId="165" fontId="6" fillId="0" borderId="3" xfId="0" applyNumberFormat="1" applyFont="1" applyFill="1" applyBorder="1" applyAlignment="1" applyProtection="1">
      <alignment wrapText="1"/>
      <protection locked="0"/>
    </xf>
    <xf numFmtId="165" fontId="6" fillId="0" borderId="4" xfId="0" applyNumberFormat="1" applyFont="1" applyFill="1" applyBorder="1" applyAlignment="1" applyProtection="1">
      <alignment wrapText="1"/>
      <protection locked="0"/>
    </xf>
    <xf numFmtId="165" fontId="10" fillId="0" borderId="0" xfId="0" applyNumberFormat="1" applyFont="1" applyFill="1" applyBorder="1" applyAlignment="1" applyProtection="1">
      <alignment wrapText="1"/>
      <protection locked="0"/>
    </xf>
    <xf numFmtId="164" fontId="6" fillId="0" borderId="3" xfId="0" applyNumberFormat="1" applyFont="1" applyFill="1" applyBorder="1" applyAlignment="1" applyProtection="1">
      <alignment horizontal="center" wrapText="1"/>
      <protection locked="0"/>
    </xf>
    <xf numFmtId="165" fontId="10" fillId="0" borderId="0" xfId="0" applyNumberFormat="1" applyFont="1" applyFill="1" applyBorder="1" applyAlignment="1" applyProtection="1">
      <alignment horizontal="right" wrapText="1"/>
      <protection locked="0"/>
    </xf>
    <xf numFmtId="164" fontId="13" fillId="0" borderId="0" xfId="0" applyFont="1" applyAlignment="1" applyProtection="1">
      <alignment wrapText="1"/>
      <protection locked="0"/>
    </xf>
    <xf numFmtId="165" fontId="4" fillId="2" borderId="0" xfId="0" applyNumberFormat="1" applyFont="1" applyFill="1" applyBorder="1" applyAlignment="1" applyProtection="1">
      <alignment wrapText="1"/>
      <protection locked="0"/>
    </xf>
    <xf numFmtId="164" fontId="6" fillId="0" borderId="3" xfId="0" applyFont="1" applyBorder="1" applyAlignment="1" applyProtection="1">
      <alignment wrapText="1"/>
      <protection locked="0"/>
    </xf>
    <xf numFmtId="164" fontId="12" fillId="0" borderId="0" xfId="0" applyFont="1" applyAlignment="1">
      <alignment vertical="top"/>
    </xf>
    <xf numFmtId="164" fontId="12" fillId="0" borderId="0" xfId="0" applyFont="1" applyAlignment="1">
      <alignment horizontal="center" vertical="top"/>
    </xf>
    <xf numFmtId="164" fontId="12" fillId="0" borderId="0" xfId="0" applyFont="1" applyAlignment="1">
      <alignment vertical="top" wrapText="1"/>
    </xf>
    <xf numFmtId="164" fontId="12" fillId="0" borderId="0" xfId="0" applyFont="1" applyAlignment="1">
      <alignment horizontal="right" vertical="top" wrapText="1"/>
    </xf>
    <xf numFmtId="165" fontId="12" fillId="0" borderId="0" xfId="0" applyNumberFormat="1" applyFont="1" applyAlignment="1">
      <alignment vertical="top" wrapText="1"/>
    </xf>
    <xf numFmtId="164" fontId="12" fillId="0" borderId="0" xfId="0" applyFont="1" applyAlignment="1">
      <alignment/>
    </xf>
    <xf numFmtId="164" fontId="12" fillId="0" borderId="0" xfId="0" applyFont="1" applyAlignment="1">
      <alignment horizontal="center"/>
    </xf>
    <xf numFmtId="165" fontId="12" fillId="0" borderId="0" xfId="0" applyNumberFormat="1" applyFont="1" applyAlignment="1">
      <alignment wrapText="1"/>
    </xf>
    <xf numFmtId="164" fontId="12" fillId="0" borderId="0" xfId="0" applyFont="1" applyAlignment="1">
      <alignment horizontal="right"/>
    </xf>
    <xf numFmtId="165" fontId="12" fillId="0" borderId="0" xfId="0" applyNumberFormat="1" applyFont="1" applyAlignment="1">
      <alignment/>
    </xf>
    <xf numFmtId="164" fontId="12" fillId="0" borderId="0" xfId="0" applyFont="1" applyAlignment="1">
      <alignment horizontal="right" vertical="top"/>
    </xf>
    <xf numFmtId="164" fontId="12" fillId="0" borderId="0" xfId="0" applyFont="1" applyAlignment="1">
      <alignment horizontal="right" wrapText="1"/>
    </xf>
    <xf numFmtId="164" fontId="4" fillId="0" borderId="0" xfId="20" applyFont="1" applyAlignment="1">
      <alignment wrapText="1"/>
      <protection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2" xfId="0" applyNumberFormat="1" applyFont="1" applyFill="1" applyBorder="1" applyAlignment="1" applyProtection="1">
      <alignment/>
      <protection locked="0"/>
    </xf>
    <xf numFmtId="164" fontId="1" fillId="0" borderId="3" xfId="0" applyNumberFormat="1" applyFont="1" applyFill="1" applyBorder="1" applyAlignment="1" applyProtection="1">
      <alignment horizontal="center"/>
      <protection locked="0"/>
    </xf>
    <xf numFmtId="165" fontId="6" fillId="0" borderId="0" xfId="0" applyNumberFormat="1" applyFont="1" applyFill="1" applyBorder="1" applyAlignment="1" applyProtection="1">
      <alignment/>
      <protection locked="0"/>
    </xf>
    <xf numFmtId="164" fontId="4" fillId="0" borderId="5" xfId="0" applyNumberFormat="1" applyFont="1" applyFill="1" applyBorder="1" applyAlignment="1" applyProtection="1">
      <alignment wrapText="1"/>
      <protection locked="0"/>
    </xf>
    <xf numFmtId="164" fontId="4" fillId="0" borderId="6" xfId="0" applyNumberFormat="1" applyFont="1" applyFill="1" applyBorder="1" applyAlignment="1" applyProtection="1">
      <alignment horizontal="center" wrapText="1"/>
      <protection locked="0"/>
    </xf>
    <xf numFmtId="164" fontId="4" fillId="0" borderId="6" xfId="0" applyNumberFormat="1" applyFont="1" applyFill="1" applyBorder="1" applyAlignment="1" applyProtection="1">
      <alignment wrapText="1"/>
      <protection locked="0"/>
    </xf>
    <xf numFmtId="165" fontId="4" fillId="0" borderId="6" xfId="0" applyNumberFormat="1" applyFont="1" applyFill="1" applyBorder="1" applyAlignment="1" applyProtection="1">
      <alignment/>
      <protection locked="0"/>
    </xf>
    <xf numFmtId="165" fontId="4" fillId="0" borderId="7" xfId="0" applyNumberFormat="1" applyFont="1" applyFill="1" applyBorder="1" applyAlignment="1" applyProtection="1">
      <alignment/>
      <protection locked="0"/>
    </xf>
    <xf numFmtId="164" fontId="6" fillId="0" borderId="8" xfId="0" applyNumberFormat="1" applyFont="1" applyFill="1" applyBorder="1" applyAlignment="1" applyProtection="1">
      <alignment wrapText="1"/>
      <protection locked="0"/>
    </xf>
    <xf numFmtId="164" fontId="6" fillId="0" borderId="0" xfId="0" applyNumberFormat="1" applyFont="1" applyFill="1" applyBorder="1" applyAlignment="1" applyProtection="1">
      <alignment horizontal="center" wrapText="1"/>
      <protection locked="0"/>
    </xf>
    <xf numFmtId="164" fontId="6" fillId="0" borderId="0" xfId="0" applyNumberFormat="1" applyFont="1" applyFill="1" applyBorder="1" applyAlignment="1" applyProtection="1">
      <alignment wrapText="1"/>
      <protection locked="0"/>
    </xf>
    <xf numFmtId="165" fontId="15" fillId="0" borderId="0" xfId="0" applyNumberFormat="1" applyFont="1" applyFill="1" applyBorder="1" applyAlignment="1" applyProtection="1">
      <alignment/>
      <protection locked="0"/>
    </xf>
    <xf numFmtId="165" fontId="15" fillId="0" borderId="9" xfId="0" applyNumberFormat="1" applyFont="1" applyFill="1" applyBorder="1" applyAlignment="1" applyProtection="1">
      <alignment/>
      <protection locked="0"/>
    </xf>
    <xf numFmtId="164" fontId="4" fillId="0" borderId="10" xfId="0" applyNumberFormat="1" applyFont="1" applyFill="1" applyBorder="1" applyAlignment="1" applyProtection="1">
      <alignment wrapText="1"/>
      <protection locked="0"/>
    </xf>
    <xf numFmtId="164" fontId="4" fillId="0" borderId="11" xfId="0" applyNumberFormat="1" applyFont="1" applyFill="1" applyBorder="1" applyAlignment="1" applyProtection="1">
      <alignment horizontal="center" wrapText="1"/>
      <protection locked="0"/>
    </xf>
    <xf numFmtId="164" fontId="4" fillId="0" borderId="11" xfId="0" applyNumberFormat="1" applyFont="1" applyFill="1" applyBorder="1" applyAlignment="1" applyProtection="1">
      <alignment wrapText="1"/>
      <protection locked="0"/>
    </xf>
    <xf numFmtId="165" fontId="4" fillId="0" borderId="11" xfId="0" applyNumberFormat="1" applyFont="1" applyFill="1" applyBorder="1" applyAlignment="1" applyProtection="1">
      <alignment/>
      <protection locked="0"/>
    </xf>
    <xf numFmtId="165" fontId="4" fillId="0" borderId="12" xfId="0" applyNumberFormat="1" applyFont="1" applyFill="1" applyBorder="1" applyAlignment="1" applyProtection="1">
      <alignment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POL.XL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60"/>
  <sheetViews>
    <sheetView tabSelected="1" workbookViewId="0" topLeftCell="A1">
      <selection activeCell="E20" sqref="E20"/>
    </sheetView>
  </sheetViews>
  <sheetFormatPr defaultColWidth="10.28125" defaultRowHeight="12.75"/>
  <cols>
    <col min="1" max="1" width="3.140625" style="1" customWidth="1"/>
    <col min="2" max="2" width="59.8515625" style="1" customWidth="1"/>
    <col min="3" max="3" width="3.57421875" style="1" customWidth="1"/>
    <col min="4" max="4" width="7.28125" style="2" customWidth="1"/>
    <col min="5" max="5" width="19.57421875" style="2" customWidth="1"/>
    <col min="6" max="16384" width="10.00390625" style="1" customWidth="1"/>
  </cols>
  <sheetData>
    <row r="3" spans="1:5" ht="69.75" customHeight="1">
      <c r="A3" s="3" t="s">
        <v>0</v>
      </c>
      <c r="B3" s="3"/>
      <c r="C3" s="3"/>
      <c r="D3" s="3"/>
      <c r="E3" s="3"/>
    </row>
    <row r="4" spans="1:5" ht="60" customHeight="1">
      <c r="A4" s="3" t="s">
        <v>1</v>
      </c>
      <c r="B4" s="3"/>
      <c r="C4" s="3"/>
      <c r="D4" s="3"/>
      <c r="E4" s="3"/>
    </row>
    <row r="6" spans="1:8" ht="15.75">
      <c r="A6" s="4" t="s">
        <v>2</v>
      </c>
      <c r="B6" s="4"/>
      <c r="C6" s="4"/>
      <c r="D6" s="4"/>
      <c r="E6" s="4"/>
      <c r="F6" s="5"/>
      <c r="G6" s="6"/>
      <c r="H6" s="6"/>
    </row>
    <row r="7" spans="1:8" ht="15.75">
      <c r="A7" s="7"/>
      <c r="B7" s="8"/>
      <c r="C7" s="8"/>
      <c r="D7" s="8"/>
      <c r="E7" s="8"/>
      <c r="F7" s="5"/>
      <c r="G7" s="6"/>
      <c r="H7" s="6"/>
    </row>
    <row r="8" spans="1:8" ht="12.75">
      <c r="A8" s="6"/>
      <c r="B8" s="6"/>
      <c r="C8" s="6"/>
      <c r="D8" s="9"/>
      <c r="E8" s="9"/>
      <c r="F8" s="5"/>
      <c r="G8" s="6"/>
      <c r="H8" s="6"/>
    </row>
    <row r="9" spans="1:8" ht="12.75">
      <c r="A9" s="10"/>
      <c r="B9" s="10"/>
      <c r="C9" s="11"/>
      <c r="D9" s="12"/>
      <c r="E9" s="12"/>
      <c r="F9" s="5"/>
      <c r="G9" s="6"/>
      <c r="H9" s="6"/>
    </row>
    <row r="10" spans="1:8" ht="15.75">
      <c r="A10" s="13"/>
      <c r="B10" s="14" t="s">
        <v>3</v>
      </c>
      <c r="C10" s="14"/>
      <c r="D10" s="15"/>
      <c r="E10" s="16" t="s">
        <v>4</v>
      </c>
      <c r="F10" s="5"/>
      <c r="G10" s="6"/>
      <c r="H10" s="6"/>
    </row>
    <row r="11" spans="1:8" ht="15.75">
      <c r="A11" s="17"/>
      <c r="B11" s="17"/>
      <c r="C11" s="17"/>
      <c r="D11" s="18"/>
      <c r="E11" s="18"/>
      <c r="F11" s="5"/>
      <c r="G11" s="6"/>
      <c r="H11" s="6"/>
    </row>
    <row r="12" spans="1:8" ht="15.75">
      <c r="A12" s="17"/>
      <c r="B12" s="17"/>
      <c r="C12" s="17"/>
      <c r="D12" s="18"/>
      <c r="E12" s="18"/>
      <c r="F12" s="5"/>
      <c r="G12" s="6"/>
      <c r="H12" s="6"/>
    </row>
    <row r="13" spans="1:8" ht="15.75">
      <c r="A13" s="17"/>
      <c r="B13" s="17"/>
      <c r="C13" s="17"/>
      <c r="D13" s="18"/>
      <c r="E13" s="18"/>
      <c r="F13" s="5"/>
      <c r="G13" s="6"/>
      <c r="H13" s="6"/>
    </row>
    <row r="14" spans="1:8" ht="15">
      <c r="A14" s="19"/>
      <c r="B14" s="19" t="s">
        <v>5</v>
      </c>
      <c r="C14" s="19"/>
      <c r="D14" s="20"/>
      <c r="E14" s="20"/>
      <c r="F14" s="5"/>
      <c r="G14" s="6"/>
      <c r="H14" s="6"/>
    </row>
    <row r="15" spans="1:8" ht="15">
      <c r="A15" s="19" t="s">
        <v>6</v>
      </c>
      <c r="B15" s="21" t="s">
        <v>7</v>
      </c>
      <c r="C15" s="19"/>
      <c r="D15" s="20"/>
      <c r="E15" s="22">
        <f>'materiál silno'!G105</f>
        <v>0</v>
      </c>
      <c r="F15" s="5"/>
      <c r="G15" s="6"/>
      <c r="H15" s="6"/>
    </row>
    <row r="16" spans="1:8" ht="15">
      <c r="A16" s="19" t="s">
        <v>8</v>
      </c>
      <c r="B16" s="21" t="s">
        <v>9</v>
      </c>
      <c r="C16" s="19"/>
      <c r="D16" s="20"/>
      <c r="E16" s="22">
        <f>'montáž silno'!G126</f>
        <v>0</v>
      </c>
      <c r="F16" s="5"/>
      <c r="G16" s="6"/>
      <c r="H16" s="6"/>
    </row>
    <row r="17" spans="1:8" ht="15">
      <c r="A17" s="19"/>
      <c r="B17" s="21"/>
      <c r="C17" s="19"/>
      <c r="D17" s="20"/>
      <c r="E17" s="22"/>
      <c r="F17" s="5"/>
      <c r="G17" s="6"/>
      <c r="H17" s="6"/>
    </row>
    <row r="18" spans="1:8" ht="15">
      <c r="A18" s="19"/>
      <c r="B18" s="21"/>
      <c r="C18" s="19"/>
      <c r="D18" s="20"/>
      <c r="E18" s="22"/>
      <c r="F18" s="5"/>
      <c r="G18" s="6"/>
      <c r="H18" s="6"/>
    </row>
    <row r="19" spans="1:8" ht="15">
      <c r="A19" s="19"/>
      <c r="B19" s="23"/>
      <c r="C19" s="19"/>
      <c r="D19" s="20"/>
      <c r="E19" s="22"/>
      <c r="F19" s="24"/>
      <c r="H19" s="6"/>
    </row>
    <row r="20" spans="1:8" ht="15.75">
      <c r="A20" s="19"/>
      <c r="B20" s="25" t="s">
        <v>10</v>
      </c>
      <c r="C20" s="19"/>
      <c r="D20" s="20"/>
      <c r="E20" s="26">
        <f>SUM(E15:E18)</f>
        <v>0</v>
      </c>
      <c r="F20" s="24"/>
      <c r="G20" s="6"/>
      <c r="H20" s="6"/>
    </row>
    <row r="21" spans="1:8" ht="15.75">
      <c r="A21" s="19"/>
      <c r="B21" s="25"/>
      <c r="C21" s="19"/>
      <c r="D21" s="20"/>
      <c r="E21" s="26"/>
      <c r="F21" s="24"/>
      <c r="H21" s="6"/>
    </row>
    <row r="22" spans="1:8" ht="15.75">
      <c r="A22" s="27"/>
      <c r="B22" s="17" t="s">
        <v>11</v>
      </c>
      <c r="C22" s="27"/>
      <c r="D22" s="28"/>
      <c r="E22" s="26">
        <f>E20*21%</f>
        <v>0</v>
      </c>
      <c r="F22" s="29"/>
      <c r="G22" s="30"/>
      <c r="H22" s="6"/>
    </row>
    <row r="23" spans="1:8" ht="15.75">
      <c r="A23" s="27"/>
      <c r="B23" s="17"/>
      <c r="C23" s="27"/>
      <c r="D23" s="28"/>
      <c r="E23" s="26"/>
      <c r="F23" s="29"/>
      <c r="G23" s="30"/>
      <c r="H23" s="6"/>
    </row>
    <row r="24" spans="1:5" ht="15.75">
      <c r="A24" s="27"/>
      <c r="B24" s="17" t="s">
        <v>12</v>
      </c>
      <c r="C24" s="27"/>
      <c r="D24" s="28"/>
      <c r="E24" s="26">
        <f>E20+E22</f>
        <v>0</v>
      </c>
    </row>
    <row r="25" spans="1:5" ht="15">
      <c r="A25" s="27"/>
      <c r="B25" s="27"/>
      <c r="C25" s="27"/>
      <c r="D25" s="28"/>
      <c r="E25" s="28"/>
    </row>
    <row r="26" spans="1:5" ht="15">
      <c r="A26" s="27"/>
      <c r="B26" s="27"/>
      <c r="C26" s="27"/>
      <c r="D26" s="28"/>
      <c r="E26" s="28"/>
    </row>
    <row r="27" spans="1:5" ht="15">
      <c r="A27" s="27"/>
      <c r="B27" s="27"/>
      <c r="C27" s="27"/>
      <c r="D27" s="28"/>
      <c r="E27" s="28"/>
    </row>
    <row r="28" spans="1:5" ht="15">
      <c r="A28" s="27"/>
      <c r="B28" s="27"/>
      <c r="C28" s="27"/>
      <c r="D28" s="28"/>
      <c r="E28" s="28"/>
    </row>
    <row r="29" spans="1:5" ht="15">
      <c r="A29" s="27"/>
      <c r="B29" s="27"/>
      <c r="C29" s="27"/>
      <c r="D29" s="28"/>
      <c r="E29" s="28"/>
    </row>
    <row r="30" spans="1:5" ht="15">
      <c r="A30" s="27"/>
      <c r="B30" s="27"/>
      <c r="C30" s="27"/>
      <c r="D30" s="28" t="s">
        <v>13</v>
      </c>
      <c r="E30" s="28"/>
    </row>
    <row r="31" spans="1:5" ht="15">
      <c r="A31" s="27"/>
      <c r="B31" s="27"/>
      <c r="C31" s="27"/>
      <c r="D31" s="28"/>
      <c r="E31" s="28"/>
    </row>
    <row r="32" spans="1:5" ht="15">
      <c r="A32" s="27"/>
      <c r="B32" s="27"/>
      <c r="C32" s="27"/>
      <c r="D32" s="28"/>
      <c r="E32" s="28"/>
    </row>
    <row r="33" spans="1:5" ht="15">
      <c r="A33" s="27"/>
      <c r="B33" s="27"/>
      <c r="C33" s="27"/>
      <c r="D33" s="28"/>
      <c r="E33" s="28"/>
    </row>
    <row r="34" spans="1:5" ht="15">
      <c r="A34" s="27"/>
      <c r="B34" s="27"/>
      <c r="C34" s="27"/>
      <c r="D34" s="28"/>
      <c r="E34" s="28"/>
    </row>
    <row r="35" spans="1:5" ht="15">
      <c r="A35" s="27"/>
      <c r="B35" s="27"/>
      <c r="C35" s="27"/>
      <c r="D35" s="28"/>
      <c r="E35" s="28"/>
    </row>
    <row r="36" spans="1:5" ht="15">
      <c r="A36" s="27"/>
      <c r="B36" s="27"/>
      <c r="C36" s="27"/>
      <c r="D36" s="28"/>
      <c r="E36" s="28"/>
    </row>
    <row r="37" spans="1:5" ht="15">
      <c r="A37" s="27"/>
      <c r="B37" s="27"/>
      <c r="C37" s="27"/>
      <c r="D37" s="28"/>
      <c r="E37" s="28"/>
    </row>
    <row r="38" spans="1:5" ht="15">
      <c r="A38" s="27"/>
      <c r="B38" s="27"/>
      <c r="C38" s="27"/>
      <c r="D38" s="28"/>
      <c r="E38" s="28"/>
    </row>
    <row r="39" spans="1:5" ht="15">
      <c r="A39" s="27"/>
      <c r="B39" s="27"/>
      <c r="C39" s="27"/>
      <c r="D39" s="28"/>
      <c r="E39" s="28"/>
    </row>
    <row r="41" spans="1:8" ht="12.75">
      <c r="A41" s="29"/>
      <c r="B41" s="29"/>
      <c r="C41" s="29"/>
      <c r="D41" s="31"/>
      <c r="E41" s="31"/>
      <c r="F41" s="29"/>
      <c r="G41" s="30"/>
      <c r="H41" s="6"/>
    </row>
    <row r="42" spans="1:8" ht="12.75">
      <c r="A42" s="29"/>
      <c r="B42" s="29"/>
      <c r="C42" s="29"/>
      <c r="D42" s="31"/>
      <c r="E42" s="31"/>
      <c r="F42" s="29"/>
      <c r="G42" s="30"/>
      <c r="H42" s="6"/>
    </row>
    <row r="43" spans="1:8" ht="12" customHeight="1">
      <c r="A43" s="29"/>
      <c r="B43" s="29"/>
      <c r="C43" s="29"/>
      <c r="D43" s="31"/>
      <c r="E43" s="31"/>
      <c r="F43" s="29"/>
      <c r="G43" s="30"/>
      <c r="H43" s="6"/>
    </row>
    <row r="44" spans="1:8" ht="12" customHeight="1">
      <c r="A44" s="29"/>
      <c r="B44" s="29"/>
      <c r="C44" s="29"/>
      <c r="D44" s="31"/>
      <c r="E44" s="31"/>
      <c r="F44" s="29"/>
      <c r="G44" s="30"/>
      <c r="H44" s="6"/>
    </row>
    <row r="45" spans="1:8" ht="9.75" customHeight="1">
      <c r="A45" s="6"/>
      <c r="B45" s="6"/>
      <c r="C45" s="6"/>
      <c r="D45" s="9"/>
      <c r="E45" s="9"/>
      <c r="F45" s="6"/>
      <c r="G45" s="32"/>
      <c r="H45" s="6"/>
    </row>
    <row r="46" spans="1:8" ht="9.75" customHeight="1">
      <c r="A46" s="6"/>
      <c r="B46" s="6"/>
      <c r="C46" s="6"/>
      <c r="D46" s="9"/>
      <c r="E46" s="9"/>
      <c r="F46" s="6"/>
      <c r="G46" s="32"/>
      <c r="H46" s="6"/>
    </row>
    <row r="47" spans="1:8" ht="9.75" customHeight="1">
      <c r="A47" s="6"/>
      <c r="B47" s="6"/>
      <c r="C47" s="6"/>
      <c r="D47" s="9"/>
      <c r="E47" s="9"/>
      <c r="F47" s="6"/>
      <c r="G47" s="32"/>
      <c r="H47" s="6"/>
    </row>
    <row r="48" spans="1:8" ht="9.75" customHeight="1">
      <c r="A48" s="6"/>
      <c r="B48" s="6"/>
      <c r="C48" s="6"/>
      <c r="D48" s="9"/>
      <c r="E48" s="9"/>
      <c r="F48" s="6"/>
      <c r="G48" s="32"/>
      <c r="H48" s="6"/>
    </row>
    <row r="49" spans="1:8" ht="9.75" customHeight="1">
      <c r="A49" s="6"/>
      <c r="B49" s="6"/>
      <c r="C49" s="6"/>
      <c r="D49" s="9"/>
      <c r="E49" s="9"/>
      <c r="F49" s="6"/>
      <c r="G49" s="32"/>
      <c r="H49" s="6"/>
    </row>
    <row r="50" spans="1:8" ht="9.75" customHeight="1">
      <c r="A50" s="6"/>
      <c r="B50" s="6"/>
      <c r="C50" s="6"/>
      <c r="D50" s="9"/>
      <c r="E50" s="9"/>
      <c r="F50" s="6"/>
      <c r="G50" s="32"/>
      <c r="H50" s="6"/>
    </row>
    <row r="51" spans="1:8" ht="9.75" customHeight="1">
      <c r="A51" s="6"/>
      <c r="B51" s="6"/>
      <c r="C51" s="6"/>
      <c r="D51" s="9"/>
      <c r="E51" s="9"/>
      <c r="F51" s="6"/>
      <c r="G51" s="32"/>
      <c r="H51" s="6"/>
    </row>
    <row r="52" spans="1:8" ht="9.75" customHeight="1">
      <c r="A52" s="6"/>
      <c r="B52" s="6"/>
      <c r="C52" s="6"/>
      <c r="D52" s="9"/>
      <c r="E52" s="9"/>
      <c r="F52" s="6"/>
      <c r="G52" s="32"/>
      <c r="H52" s="6"/>
    </row>
    <row r="53" spans="1:8" ht="9.75" customHeight="1">
      <c r="A53" s="6"/>
      <c r="B53" s="6"/>
      <c r="C53" s="6"/>
      <c r="D53" s="9"/>
      <c r="E53" s="9"/>
      <c r="F53" s="6"/>
      <c r="G53" s="32"/>
      <c r="H53" s="6"/>
    </row>
    <row r="54" spans="1:8" ht="9.75" customHeight="1">
      <c r="A54" s="6"/>
      <c r="B54" s="6"/>
      <c r="C54" s="6"/>
      <c r="D54" s="9"/>
      <c r="E54" s="9"/>
      <c r="F54" s="6"/>
      <c r="G54" s="32"/>
      <c r="H54" s="6"/>
    </row>
    <row r="55" spans="1:8" ht="9.75" customHeight="1">
      <c r="A55" s="6"/>
      <c r="B55" s="6"/>
      <c r="C55" s="6"/>
      <c r="D55" s="9"/>
      <c r="E55" s="9"/>
      <c r="F55" s="6"/>
      <c r="G55" s="32"/>
      <c r="H55" s="6"/>
    </row>
    <row r="56" spans="1:8" ht="9.75" customHeight="1">
      <c r="A56" s="6"/>
      <c r="B56" s="6"/>
      <c r="C56" s="6"/>
      <c r="D56" s="9"/>
      <c r="E56" s="9"/>
      <c r="F56" s="6"/>
      <c r="G56" s="32"/>
      <c r="H56" s="6"/>
    </row>
    <row r="57" spans="1:8" ht="9.75" customHeight="1">
      <c r="A57" s="6"/>
      <c r="B57" s="6"/>
      <c r="C57" s="6"/>
      <c r="D57" s="9"/>
      <c r="E57" s="9"/>
      <c r="F57" s="6"/>
      <c r="G57" s="32"/>
      <c r="H57" s="6"/>
    </row>
    <row r="58" ht="12.75">
      <c r="G58" s="33"/>
    </row>
    <row r="59" ht="12.75">
      <c r="G59" s="33"/>
    </row>
    <row r="60" ht="12.75">
      <c r="G60" s="33"/>
    </row>
  </sheetData>
  <sheetProtection selectLockedCells="1" selectUnlockedCells="1"/>
  <mergeCells count="3">
    <mergeCell ref="A3:E3"/>
    <mergeCell ref="A4:E4"/>
    <mergeCell ref="A6:E6"/>
  </mergeCells>
  <printOptions/>
  <pageMargins left="0.7" right="0.7" top="0.7875" bottom="0.7875" header="0.5118055555555555" footer="0.5118055555555555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1"/>
  <sheetViews>
    <sheetView workbookViewId="0" topLeftCell="A88">
      <selection activeCell="F97" sqref="F97"/>
    </sheetView>
  </sheetViews>
  <sheetFormatPr defaultColWidth="10.28125" defaultRowHeight="12.75"/>
  <cols>
    <col min="1" max="2" width="3.7109375" style="1" customWidth="1"/>
    <col min="3" max="3" width="58.8515625" style="1" customWidth="1"/>
    <col min="4" max="4" width="3.57421875" style="1" customWidth="1"/>
    <col min="5" max="5" width="5.28125" style="1" customWidth="1"/>
    <col min="6" max="6" width="7.8515625" style="2" customWidth="1"/>
    <col min="7" max="7" width="10.8515625" style="2" customWidth="1"/>
    <col min="8" max="16384" width="10.00390625" style="1" customWidth="1"/>
  </cols>
  <sheetData>
    <row r="1" spans="1:7" ht="12.75">
      <c r="A1" s="34"/>
      <c r="B1" s="35"/>
      <c r="C1" s="36" t="s">
        <v>14</v>
      </c>
      <c r="D1" s="35"/>
      <c r="E1" s="37"/>
      <c r="F1" s="38"/>
      <c r="G1" s="39"/>
    </row>
    <row r="2" spans="1:7" ht="12.75">
      <c r="A2" s="10"/>
      <c r="B2" s="10"/>
      <c r="C2" s="10"/>
      <c r="D2" s="10"/>
      <c r="E2" s="6"/>
      <c r="F2" s="9"/>
      <c r="G2" s="9"/>
    </row>
    <row r="3" spans="1:10" ht="12.75">
      <c r="A3" s="40" t="s">
        <v>15</v>
      </c>
      <c r="B3" s="40" t="s">
        <v>16</v>
      </c>
      <c r="C3" s="40" t="s">
        <v>17</v>
      </c>
      <c r="D3" s="41" t="s">
        <v>18</v>
      </c>
      <c r="E3" s="41" t="s">
        <v>19</v>
      </c>
      <c r="F3" s="42" t="s">
        <v>20</v>
      </c>
      <c r="G3" s="42" t="s">
        <v>21</v>
      </c>
      <c r="I3" s="6"/>
      <c r="J3" s="6"/>
    </row>
    <row r="4" spans="1:10" ht="12.75">
      <c r="A4" s="43"/>
      <c r="B4" s="44"/>
      <c r="C4" s="44" t="s">
        <v>22</v>
      </c>
      <c r="D4" s="45"/>
      <c r="E4" s="44"/>
      <c r="F4" s="46"/>
      <c r="G4" s="47"/>
      <c r="H4" s="5"/>
      <c r="I4" s="6"/>
      <c r="J4" s="6"/>
    </row>
    <row r="5" spans="1:10" ht="12.75">
      <c r="A5" s="5"/>
      <c r="B5" s="5"/>
      <c r="C5" s="6"/>
      <c r="D5" s="41"/>
      <c r="E5" s="6"/>
      <c r="F5" s="9"/>
      <c r="G5" s="9"/>
      <c r="H5" s="5"/>
      <c r="I5" s="6"/>
      <c r="J5" s="6"/>
    </row>
    <row r="6" spans="1:10" ht="45">
      <c r="A6" s="5" t="s">
        <v>6</v>
      </c>
      <c r="B6" s="48" t="s">
        <v>23</v>
      </c>
      <c r="C6" s="49" t="s">
        <v>24</v>
      </c>
      <c r="D6" s="50" t="s">
        <v>25</v>
      </c>
      <c r="E6" s="51">
        <v>1</v>
      </c>
      <c r="F6" s="52">
        <v>0</v>
      </c>
      <c r="G6" s="52">
        <f aca="true" t="shared" si="0" ref="G6:G9">(E6*F6)</f>
        <v>0</v>
      </c>
      <c r="I6" s="6"/>
      <c r="J6" s="6" t="s">
        <v>13</v>
      </c>
    </row>
    <row r="7" spans="1:10" ht="22.5">
      <c r="A7" s="5" t="s">
        <v>8</v>
      </c>
      <c r="B7" s="48" t="s">
        <v>23</v>
      </c>
      <c r="C7" s="49" t="s">
        <v>26</v>
      </c>
      <c r="D7" s="50" t="s">
        <v>25</v>
      </c>
      <c r="E7" s="51">
        <v>1</v>
      </c>
      <c r="F7" s="52">
        <v>0</v>
      </c>
      <c r="G7" s="52">
        <f t="shared" si="0"/>
        <v>0</v>
      </c>
      <c r="I7" s="6"/>
      <c r="J7" s="6"/>
    </row>
    <row r="8" spans="1:10" ht="12.75">
      <c r="A8" s="6" t="s">
        <v>27</v>
      </c>
      <c r="B8" s="53" t="s">
        <v>23</v>
      </c>
      <c r="C8" s="54" t="s">
        <v>28</v>
      </c>
      <c r="D8" s="41" t="s">
        <v>25</v>
      </c>
      <c r="E8" s="6">
        <v>1</v>
      </c>
      <c r="F8" s="9">
        <v>0</v>
      </c>
      <c r="G8" s="55">
        <f t="shared" si="0"/>
        <v>0</v>
      </c>
      <c r="I8" s="6"/>
      <c r="J8" s="6"/>
    </row>
    <row r="9" spans="1:10" ht="12.75">
      <c r="A9" s="56" t="s">
        <v>29</v>
      </c>
      <c r="B9" s="57" t="s">
        <v>23</v>
      </c>
      <c r="C9" s="58" t="s">
        <v>30</v>
      </c>
      <c r="D9" s="41" t="s">
        <v>25</v>
      </c>
      <c r="E9" s="6">
        <v>3</v>
      </c>
      <c r="F9" s="9">
        <v>0</v>
      </c>
      <c r="G9" s="55">
        <f t="shared" si="0"/>
        <v>0</v>
      </c>
      <c r="H9" s="59"/>
      <c r="I9" s="6"/>
      <c r="J9" s="6"/>
    </row>
    <row r="10" spans="1:10" ht="12.75">
      <c r="A10" s="56"/>
      <c r="B10" s="57"/>
      <c r="H10" s="59"/>
      <c r="J10" s="6"/>
    </row>
    <row r="11" spans="7:10" ht="12.75">
      <c r="G11" s="60">
        <f>SUM(G6:G10)</f>
        <v>0</v>
      </c>
      <c r="J11" s="6"/>
    </row>
    <row r="12" ht="12.75">
      <c r="J12" s="6"/>
    </row>
    <row r="13" spans="1:10" ht="12.75">
      <c r="A13" s="43"/>
      <c r="B13" s="61"/>
      <c r="C13" s="44" t="s">
        <v>31</v>
      </c>
      <c r="D13" s="45"/>
      <c r="E13" s="44"/>
      <c r="F13" s="46"/>
      <c r="G13" s="47"/>
      <c r="J13" s="6"/>
    </row>
    <row r="14" spans="1:10" ht="12.75">
      <c r="A14" s="5"/>
      <c r="B14" s="48"/>
      <c r="C14" s="5"/>
      <c r="D14" s="62"/>
      <c r="E14" s="5"/>
      <c r="F14" s="59"/>
      <c r="G14" s="59"/>
      <c r="H14" s="2"/>
      <c r="J14" s="6"/>
    </row>
    <row r="15" spans="1:10" ht="14.25">
      <c r="A15" s="56" t="s">
        <v>6</v>
      </c>
      <c r="B15" s="57" t="s">
        <v>23</v>
      </c>
      <c r="C15" s="56" t="s">
        <v>32</v>
      </c>
      <c r="D15" s="41" t="s">
        <v>25</v>
      </c>
      <c r="E15" s="56">
        <v>4</v>
      </c>
      <c r="F15" s="63">
        <v>0</v>
      </c>
      <c r="G15" s="63">
        <f aca="true" t="shared" si="1" ref="G15:G45">E15*F15</f>
        <v>0</v>
      </c>
      <c r="H15" s="2"/>
      <c r="J15" s="6"/>
    </row>
    <row r="16" spans="1:10" ht="14.25">
      <c r="A16" s="56" t="s">
        <v>8</v>
      </c>
      <c r="B16" s="57" t="s">
        <v>23</v>
      </c>
      <c r="C16" s="56" t="s">
        <v>33</v>
      </c>
      <c r="D16" s="41" t="s">
        <v>25</v>
      </c>
      <c r="E16" s="56">
        <v>2</v>
      </c>
      <c r="F16" s="63">
        <v>0</v>
      </c>
      <c r="G16" s="63">
        <f t="shared" si="1"/>
        <v>0</v>
      </c>
      <c r="H16" s="2"/>
      <c r="J16" s="6"/>
    </row>
    <row r="17" spans="1:10" ht="14.25">
      <c r="A17" s="56" t="s">
        <v>27</v>
      </c>
      <c r="B17" s="57" t="s">
        <v>23</v>
      </c>
      <c r="C17" s="58" t="s">
        <v>34</v>
      </c>
      <c r="D17" s="64" t="s">
        <v>25</v>
      </c>
      <c r="E17" s="58">
        <v>3</v>
      </c>
      <c r="F17" s="65">
        <v>0</v>
      </c>
      <c r="G17" s="63">
        <f t="shared" si="1"/>
        <v>0</v>
      </c>
      <c r="J17" s="6"/>
    </row>
    <row r="18" spans="1:10" ht="14.25">
      <c r="A18" s="56" t="s">
        <v>29</v>
      </c>
      <c r="B18" s="57" t="s">
        <v>23</v>
      </c>
      <c r="C18" s="58" t="s">
        <v>35</v>
      </c>
      <c r="D18" s="64" t="s">
        <v>25</v>
      </c>
      <c r="E18" s="58">
        <v>4</v>
      </c>
      <c r="F18" s="65">
        <v>0</v>
      </c>
      <c r="G18" s="63">
        <f t="shared" si="1"/>
        <v>0</v>
      </c>
      <c r="J18" s="6"/>
    </row>
    <row r="19" spans="1:10" ht="14.25">
      <c r="A19" s="56" t="s">
        <v>36</v>
      </c>
      <c r="B19" s="57" t="s">
        <v>23</v>
      </c>
      <c r="C19" s="58" t="s">
        <v>37</v>
      </c>
      <c r="D19" s="64" t="s">
        <v>25</v>
      </c>
      <c r="E19" s="58">
        <v>2</v>
      </c>
      <c r="F19" s="65">
        <v>0</v>
      </c>
      <c r="G19" s="63">
        <f t="shared" si="1"/>
        <v>0</v>
      </c>
      <c r="J19" s="6"/>
    </row>
    <row r="20" spans="1:10" ht="14.25">
      <c r="A20" s="56" t="s">
        <v>38</v>
      </c>
      <c r="B20" s="57" t="s">
        <v>23</v>
      </c>
      <c r="C20" s="58" t="s">
        <v>39</v>
      </c>
      <c r="D20" s="64" t="s">
        <v>25</v>
      </c>
      <c r="E20" s="58">
        <v>1</v>
      </c>
      <c r="F20" s="65">
        <v>0</v>
      </c>
      <c r="G20" s="63">
        <f t="shared" si="1"/>
        <v>0</v>
      </c>
      <c r="H20" s="59"/>
      <c r="J20" s="6"/>
    </row>
    <row r="21" spans="1:10" ht="20.25">
      <c r="A21" s="66" t="s">
        <v>40</v>
      </c>
      <c r="B21" s="67" t="s">
        <v>23</v>
      </c>
      <c r="C21" s="49" t="s">
        <v>41</v>
      </c>
      <c r="D21" s="68" t="s">
        <v>25</v>
      </c>
      <c r="E21" s="49">
        <v>1</v>
      </c>
      <c r="F21" s="69">
        <v>0</v>
      </c>
      <c r="G21" s="70">
        <f t="shared" si="1"/>
        <v>0</v>
      </c>
      <c r="H21" s="59"/>
      <c r="J21" s="6"/>
    </row>
    <row r="22" spans="1:10" ht="14.25">
      <c r="A22" s="56" t="s">
        <v>42</v>
      </c>
      <c r="B22" s="57" t="s">
        <v>23</v>
      </c>
      <c r="C22" s="56" t="s">
        <v>43</v>
      </c>
      <c r="D22" s="41" t="s">
        <v>25</v>
      </c>
      <c r="E22" s="56">
        <v>7</v>
      </c>
      <c r="F22" s="71">
        <v>0</v>
      </c>
      <c r="G22" s="63">
        <f t="shared" si="1"/>
        <v>0</v>
      </c>
      <c r="H22" s="59"/>
      <c r="J22" s="6"/>
    </row>
    <row r="23" spans="1:10" ht="12.75">
      <c r="A23" s="56" t="s">
        <v>44</v>
      </c>
      <c r="B23" s="57" t="s">
        <v>23</v>
      </c>
      <c r="C23" s="54" t="s">
        <v>45</v>
      </c>
      <c r="D23" s="64" t="s">
        <v>25</v>
      </c>
      <c r="E23" s="54">
        <v>23</v>
      </c>
      <c r="F23" s="72">
        <v>0</v>
      </c>
      <c r="G23" s="63">
        <f t="shared" si="1"/>
        <v>0</v>
      </c>
      <c r="H23" s="2"/>
      <c r="J23" s="6"/>
    </row>
    <row r="24" spans="1:10" ht="12.75">
      <c r="A24" s="56" t="s">
        <v>46</v>
      </c>
      <c r="B24" s="57" t="s">
        <v>23</v>
      </c>
      <c r="C24" s="58" t="s">
        <v>47</v>
      </c>
      <c r="D24" s="64" t="s">
        <v>25</v>
      </c>
      <c r="E24" s="73">
        <v>1</v>
      </c>
      <c r="F24" s="74">
        <v>0</v>
      </c>
      <c r="G24" s="63">
        <f t="shared" si="1"/>
        <v>0</v>
      </c>
      <c r="H24" s="2"/>
      <c r="J24" s="6"/>
    </row>
    <row r="25" spans="1:10" ht="20.25">
      <c r="A25" s="66" t="s">
        <v>48</v>
      </c>
      <c r="B25" s="67" t="s">
        <v>23</v>
      </c>
      <c r="C25" s="75" t="s">
        <v>49</v>
      </c>
      <c r="D25" s="62" t="s">
        <v>25</v>
      </c>
      <c r="E25" s="75">
        <v>1</v>
      </c>
      <c r="F25" s="76">
        <v>0</v>
      </c>
      <c r="G25" s="70">
        <f t="shared" si="1"/>
        <v>0</v>
      </c>
      <c r="H25" s="2"/>
      <c r="J25" s="6"/>
    </row>
    <row r="26" spans="1:10" ht="14.25">
      <c r="A26" s="56" t="s">
        <v>50</v>
      </c>
      <c r="B26" s="57" t="s">
        <v>23</v>
      </c>
      <c r="C26" s="58" t="s">
        <v>51</v>
      </c>
      <c r="D26" s="64" t="s">
        <v>25</v>
      </c>
      <c r="E26" s="58">
        <v>20</v>
      </c>
      <c r="F26" s="77">
        <v>0</v>
      </c>
      <c r="G26" s="63">
        <f t="shared" si="1"/>
        <v>0</v>
      </c>
      <c r="H26" s="2"/>
      <c r="J26" s="6"/>
    </row>
    <row r="27" spans="1:10" ht="14.25">
      <c r="A27" s="56" t="s">
        <v>52</v>
      </c>
      <c r="B27" s="57" t="s">
        <v>23</v>
      </c>
      <c r="C27" s="58" t="s">
        <v>53</v>
      </c>
      <c r="D27" s="64" t="s">
        <v>25</v>
      </c>
      <c r="E27" s="58">
        <v>13</v>
      </c>
      <c r="F27" s="77">
        <v>0</v>
      </c>
      <c r="G27" s="63">
        <f t="shared" si="1"/>
        <v>0</v>
      </c>
      <c r="H27" s="2"/>
      <c r="J27" s="6"/>
    </row>
    <row r="28" spans="1:10" ht="14.25">
      <c r="A28" s="56" t="s">
        <v>54</v>
      </c>
      <c r="B28" s="57" t="s">
        <v>23</v>
      </c>
      <c r="C28" s="58" t="s">
        <v>55</v>
      </c>
      <c r="D28" s="64" t="s">
        <v>25</v>
      </c>
      <c r="E28" s="58">
        <v>8</v>
      </c>
      <c r="F28" s="77">
        <v>0</v>
      </c>
      <c r="G28" s="63">
        <f t="shared" si="1"/>
        <v>0</v>
      </c>
      <c r="J28" s="6"/>
    </row>
    <row r="29" spans="1:10" ht="14.25">
      <c r="A29" s="56" t="s">
        <v>56</v>
      </c>
      <c r="B29" s="57" t="s">
        <v>23</v>
      </c>
      <c r="C29" s="58" t="s">
        <v>57</v>
      </c>
      <c r="D29" s="64" t="s">
        <v>25</v>
      </c>
      <c r="E29" s="58">
        <v>4</v>
      </c>
      <c r="F29" s="77">
        <v>0</v>
      </c>
      <c r="G29" s="63">
        <f t="shared" si="1"/>
        <v>0</v>
      </c>
      <c r="H29" s="2"/>
      <c r="J29" s="6"/>
    </row>
    <row r="30" spans="1:10" ht="14.25">
      <c r="A30" s="56" t="s">
        <v>58</v>
      </c>
      <c r="B30" s="57" t="s">
        <v>23</v>
      </c>
      <c r="C30" s="58" t="s">
        <v>59</v>
      </c>
      <c r="D30" s="64" t="s">
        <v>25</v>
      </c>
      <c r="E30" s="58">
        <v>28</v>
      </c>
      <c r="F30" s="65">
        <v>0</v>
      </c>
      <c r="G30" s="63">
        <f t="shared" si="1"/>
        <v>0</v>
      </c>
      <c r="H30" s="2"/>
      <c r="J30" s="6"/>
    </row>
    <row r="31" spans="1:10" ht="14.25">
      <c r="A31" s="56" t="s">
        <v>60</v>
      </c>
      <c r="B31" s="57" t="s">
        <v>23</v>
      </c>
      <c r="C31" s="56" t="s">
        <v>61</v>
      </c>
      <c r="D31" s="41" t="s">
        <v>62</v>
      </c>
      <c r="E31" s="56">
        <v>5</v>
      </c>
      <c r="F31" s="63">
        <v>0</v>
      </c>
      <c r="G31" s="63">
        <f t="shared" si="1"/>
        <v>0</v>
      </c>
      <c r="J31" s="6"/>
    </row>
    <row r="32" spans="1:10" ht="14.25">
      <c r="A32" s="56" t="s">
        <v>63</v>
      </c>
      <c r="B32" s="57" t="s">
        <v>23</v>
      </c>
      <c r="C32" s="56" t="s">
        <v>64</v>
      </c>
      <c r="D32" s="41" t="s">
        <v>62</v>
      </c>
      <c r="E32" s="56">
        <v>5</v>
      </c>
      <c r="F32" s="63">
        <v>0</v>
      </c>
      <c r="G32" s="63">
        <f t="shared" si="1"/>
        <v>0</v>
      </c>
      <c r="H32" s="2"/>
      <c r="J32" s="6"/>
    </row>
    <row r="33" spans="1:10" ht="12.75" customHeight="1">
      <c r="A33" s="56" t="s">
        <v>65</v>
      </c>
      <c r="B33" s="57" t="s">
        <v>23</v>
      </c>
      <c r="C33" s="58" t="s">
        <v>66</v>
      </c>
      <c r="D33" s="64" t="s">
        <v>62</v>
      </c>
      <c r="E33" s="58">
        <v>10</v>
      </c>
      <c r="F33" s="65">
        <v>0</v>
      </c>
      <c r="G33" s="63">
        <f t="shared" si="1"/>
        <v>0</v>
      </c>
      <c r="H33" s="2"/>
      <c r="J33" s="6"/>
    </row>
    <row r="34" spans="1:10" ht="12.75">
      <c r="A34" s="56" t="s">
        <v>67</v>
      </c>
      <c r="B34" s="57" t="s">
        <v>23</v>
      </c>
      <c r="C34" s="58" t="s">
        <v>68</v>
      </c>
      <c r="D34" s="64" t="s">
        <v>25</v>
      </c>
      <c r="E34" s="54">
        <v>120</v>
      </c>
      <c r="F34" s="55">
        <v>0</v>
      </c>
      <c r="G34" s="63">
        <f t="shared" si="1"/>
        <v>0</v>
      </c>
      <c r="J34" s="6"/>
    </row>
    <row r="35" spans="1:10" ht="12.75" customHeight="1">
      <c r="A35" s="56" t="s">
        <v>69</v>
      </c>
      <c r="B35" s="57" t="s">
        <v>23</v>
      </c>
      <c r="C35" s="58" t="s">
        <v>70</v>
      </c>
      <c r="D35" s="64" t="s">
        <v>25</v>
      </c>
      <c r="E35" s="54">
        <v>120</v>
      </c>
      <c r="F35" s="55">
        <v>0</v>
      </c>
      <c r="G35" s="63">
        <f t="shared" si="1"/>
        <v>0</v>
      </c>
      <c r="J35" s="6"/>
    </row>
    <row r="36" spans="1:10" ht="12.75">
      <c r="A36" s="56" t="s">
        <v>71</v>
      </c>
      <c r="B36" s="57" t="s">
        <v>23</v>
      </c>
      <c r="C36" s="56" t="s">
        <v>72</v>
      </c>
      <c r="D36" s="41" t="s">
        <v>25</v>
      </c>
      <c r="E36" s="6">
        <v>4</v>
      </c>
      <c r="F36" s="9">
        <v>0</v>
      </c>
      <c r="G36" s="63">
        <f t="shared" si="1"/>
        <v>0</v>
      </c>
      <c r="H36" s="2"/>
      <c r="J36" s="6"/>
    </row>
    <row r="37" spans="1:10" ht="12.75">
      <c r="A37" s="56" t="s">
        <v>73</v>
      </c>
      <c r="B37" s="57" t="s">
        <v>23</v>
      </c>
      <c r="C37" s="56" t="s">
        <v>74</v>
      </c>
      <c r="D37" s="41" t="s">
        <v>25</v>
      </c>
      <c r="E37" s="6">
        <v>175</v>
      </c>
      <c r="F37" s="9">
        <v>0</v>
      </c>
      <c r="G37" s="63">
        <f t="shared" si="1"/>
        <v>0</v>
      </c>
      <c r="J37" s="6"/>
    </row>
    <row r="38" spans="1:10" ht="12.75">
      <c r="A38" s="56" t="s">
        <v>75</v>
      </c>
      <c r="B38" s="57" t="s">
        <v>23</v>
      </c>
      <c r="C38" s="56" t="s">
        <v>76</v>
      </c>
      <c r="D38" s="41" t="s">
        <v>25</v>
      </c>
      <c r="E38" s="6">
        <v>16</v>
      </c>
      <c r="F38" s="9">
        <v>0</v>
      </c>
      <c r="G38" s="63">
        <f t="shared" si="1"/>
        <v>0</v>
      </c>
      <c r="J38" s="6"/>
    </row>
    <row r="39" spans="1:10" ht="12.75">
      <c r="A39" s="56" t="s">
        <v>77</v>
      </c>
      <c r="B39" s="57" t="s">
        <v>23</v>
      </c>
      <c r="C39" s="56" t="s">
        <v>78</v>
      </c>
      <c r="D39" s="41" t="s">
        <v>25</v>
      </c>
      <c r="E39" s="6">
        <v>12</v>
      </c>
      <c r="F39" s="9">
        <v>0</v>
      </c>
      <c r="G39" s="63">
        <f t="shared" si="1"/>
        <v>0</v>
      </c>
      <c r="J39" s="6"/>
    </row>
    <row r="40" spans="1:7" ht="12.75">
      <c r="A40" s="6" t="s">
        <v>79</v>
      </c>
      <c r="B40" s="57" t="s">
        <v>23</v>
      </c>
      <c r="C40" s="78" t="s">
        <v>80</v>
      </c>
      <c r="D40" s="41" t="s">
        <v>25</v>
      </c>
      <c r="E40" s="79">
        <v>2</v>
      </c>
      <c r="F40" s="9">
        <v>0</v>
      </c>
      <c r="G40" s="63">
        <f t="shared" si="1"/>
        <v>0</v>
      </c>
    </row>
    <row r="41" spans="1:10" ht="12.75">
      <c r="A41" s="6" t="s">
        <v>81</v>
      </c>
      <c r="B41" s="57" t="s">
        <v>23</v>
      </c>
      <c r="C41" s="56" t="s">
        <v>82</v>
      </c>
      <c r="D41" s="41" t="s">
        <v>83</v>
      </c>
      <c r="E41" s="6">
        <v>90</v>
      </c>
      <c r="F41" s="9">
        <v>0</v>
      </c>
      <c r="G41" s="63">
        <f t="shared" si="1"/>
        <v>0</v>
      </c>
      <c r="J41" s="6"/>
    </row>
    <row r="42" spans="1:10" ht="14.25">
      <c r="A42" s="6" t="s">
        <v>84</v>
      </c>
      <c r="B42" s="57" t="s">
        <v>23</v>
      </c>
      <c r="C42" s="54" t="s">
        <v>85</v>
      </c>
      <c r="D42" s="64" t="s">
        <v>25</v>
      </c>
      <c r="E42" s="58">
        <v>35</v>
      </c>
      <c r="F42" s="65">
        <v>0</v>
      </c>
      <c r="G42" s="63">
        <f t="shared" si="1"/>
        <v>0</v>
      </c>
      <c r="J42" s="6"/>
    </row>
    <row r="43" spans="1:10" ht="12.75">
      <c r="A43" s="6" t="s">
        <v>86</v>
      </c>
      <c r="B43" s="57" t="s">
        <v>23</v>
      </c>
      <c r="C43" s="58" t="s">
        <v>87</v>
      </c>
      <c r="D43" s="64" t="s">
        <v>25</v>
      </c>
      <c r="E43" s="73">
        <v>2</v>
      </c>
      <c r="F43" s="55">
        <v>0</v>
      </c>
      <c r="G43" s="63">
        <f t="shared" si="1"/>
        <v>0</v>
      </c>
      <c r="J43" s="6"/>
    </row>
    <row r="44" spans="1:10" ht="22.5">
      <c r="A44" s="5" t="s">
        <v>88</v>
      </c>
      <c r="B44" s="67" t="s">
        <v>23</v>
      </c>
      <c r="C44" s="49" t="s">
        <v>89</v>
      </c>
      <c r="D44" s="68" t="s">
        <v>25</v>
      </c>
      <c r="E44" s="80">
        <v>0</v>
      </c>
      <c r="F44" s="81">
        <v>0</v>
      </c>
      <c r="G44" s="70">
        <f t="shared" si="1"/>
        <v>0</v>
      </c>
      <c r="J44" s="6"/>
    </row>
    <row r="45" spans="1:10" ht="22.5">
      <c r="A45" s="5" t="s">
        <v>90</v>
      </c>
      <c r="B45" s="67" t="s">
        <v>23</v>
      </c>
      <c r="C45" s="49" t="s">
        <v>91</v>
      </c>
      <c r="D45" s="68" t="s">
        <v>25</v>
      </c>
      <c r="E45" s="80">
        <v>0</v>
      </c>
      <c r="F45" s="81">
        <v>0</v>
      </c>
      <c r="G45" s="70">
        <f t="shared" si="1"/>
        <v>0</v>
      </c>
      <c r="J45" s="6"/>
    </row>
    <row r="46" spans="1:10" ht="12.75">
      <c r="A46" s="6"/>
      <c r="B46" s="57"/>
      <c r="J46" s="6"/>
    </row>
    <row r="47" spans="1:7" ht="12.75">
      <c r="A47" s="6"/>
      <c r="B47" s="57"/>
      <c r="G47" s="82">
        <f>SUM(G15:G46)</f>
        <v>0</v>
      </c>
    </row>
    <row r="48" spans="1:2" ht="12.75">
      <c r="A48" s="58"/>
      <c r="B48" s="83"/>
    </row>
    <row r="49" spans="1:8" ht="12.75">
      <c r="A49" s="84"/>
      <c r="B49" s="85"/>
      <c r="C49" s="86" t="s">
        <v>92</v>
      </c>
      <c r="D49" s="87"/>
      <c r="E49" s="88"/>
      <c r="F49" s="89"/>
      <c r="G49" s="90"/>
      <c r="H49" s="91"/>
    </row>
    <row r="50" spans="1:9" ht="12.75">
      <c r="A50" s="66"/>
      <c r="B50" s="67"/>
      <c r="C50" s="92"/>
      <c r="D50" s="93"/>
      <c r="E50" s="66"/>
      <c r="F50" s="70"/>
      <c r="G50" s="70"/>
      <c r="H50" s="91"/>
      <c r="I50" s="6"/>
    </row>
    <row r="51" spans="1:9" ht="56.25">
      <c r="A51" s="94" t="s">
        <v>6</v>
      </c>
      <c r="B51" s="67" t="s">
        <v>23</v>
      </c>
      <c r="C51" s="49" t="s">
        <v>93</v>
      </c>
      <c r="D51" s="95" t="s">
        <v>25</v>
      </c>
      <c r="E51" s="51">
        <v>0</v>
      </c>
      <c r="F51" s="81">
        <v>0</v>
      </c>
      <c r="G51" s="52">
        <f aca="true" t="shared" si="2" ref="G51:G59">(E51*F51)</f>
        <v>0</v>
      </c>
      <c r="H51" s="91"/>
      <c r="I51" s="6"/>
    </row>
    <row r="52" spans="1:9" ht="67.5">
      <c r="A52" s="94" t="s">
        <v>8</v>
      </c>
      <c r="B52" s="67" t="s">
        <v>23</v>
      </c>
      <c r="C52" s="49" t="s">
        <v>94</v>
      </c>
      <c r="D52" s="95" t="s">
        <v>25</v>
      </c>
      <c r="E52" s="51">
        <v>0</v>
      </c>
      <c r="F52" s="81">
        <v>0</v>
      </c>
      <c r="G52" s="52">
        <f t="shared" si="2"/>
        <v>0</v>
      </c>
      <c r="H52" s="91"/>
      <c r="I52" s="6"/>
    </row>
    <row r="53" spans="1:9" ht="56.25">
      <c r="A53" s="94" t="s">
        <v>27</v>
      </c>
      <c r="B53" s="67" t="s">
        <v>23</v>
      </c>
      <c r="C53" s="49" t="s">
        <v>95</v>
      </c>
      <c r="D53" s="50" t="s">
        <v>25</v>
      </c>
      <c r="E53" s="51">
        <v>0</v>
      </c>
      <c r="F53" s="81">
        <v>0</v>
      </c>
      <c r="G53" s="52">
        <f t="shared" si="2"/>
        <v>0</v>
      </c>
      <c r="H53" s="91"/>
      <c r="I53" s="6"/>
    </row>
    <row r="54" spans="1:9" ht="67.5">
      <c r="A54" s="96" t="s">
        <v>29</v>
      </c>
      <c r="B54" s="67" t="s">
        <v>23</v>
      </c>
      <c r="C54" s="49" t="s">
        <v>96</v>
      </c>
      <c r="D54" s="50" t="s">
        <v>25</v>
      </c>
      <c r="E54" s="51">
        <v>0</v>
      </c>
      <c r="F54" s="81">
        <v>0</v>
      </c>
      <c r="G54" s="52">
        <f t="shared" si="2"/>
        <v>0</v>
      </c>
      <c r="H54" s="92"/>
      <c r="I54" s="6"/>
    </row>
    <row r="55" spans="1:10" ht="56.25">
      <c r="A55" s="96" t="s">
        <v>36</v>
      </c>
      <c r="B55" s="67" t="s">
        <v>23</v>
      </c>
      <c r="C55" s="49" t="s">
        <v>97</v>
      </c>
      <c r="D55" s="50" t="s">
        <v>25</v>
      </c>
      <c r="E55" s="51">
        <v>0</v>
      </c>
      <c r="F55" s="81">
        <v>0</v>
      </c>
      <c r="G55" s="52">
        <f t="shared" si="2"/>
        <v>0</v>
      </c>
      <c r="H55" s="2"/>
      <c r="I55" s="6"/>
      <c r="J55" s="6"/>
    </row>
    <row r="56" spans="1:9" ht="90" customHeight="1">
      <c r="A56" s="96" t="s">
        <v>38</v>
      </c>
      <c r="B56" s="67" t="s">
        <v>23</v>
      </c>
      <c r="C56" s="49" t="s">
        <v>98</v>
      </c>
      <c r="D56" s="95" t="s">
        <v>25</v>
      </c>
      <c r="E56" s="51">
        <v>0</v>
      </c>
      <c r="F56" s="81">
        <v>0</v>
      </c>
      <c r="G56" s="52">
        <f t="shared" si="2"/>
        <v>0</v>
      </c>
      <c r="I56" s="6"/>
    </row>
    <row r="57" spans="1:9" ht="38.25">
      <c r="A57" s="96" t="s">
        <v>40</v>
      </c>
      <c r="B57" s="67" t="s">
        <v>23</v>
      </c>
      <c r="C57" s="49" t="s">
        <v>99</v>
      </c>
      <c r="D57" s="95" t="s">
        <v>25</v>
      </c>
      <c r="E57" s="49">
        <v>0</v>
      </c>
      <c r="F57" s="97">
        <v>0</v>
      </c>
      <c r="G57" s="52">
        <f t="shared" si="2"/>
        <v>0</v>
      </c>
      <c r="I57" s="6"/>
    </row>
    <row r="58" spans="1:9" ht="29.25">
      <c r="A58" s="96" t="s">
        <v>42</v>
      </c>
      <c r="B58" s="67" t="s">
        <v>23</v>
      </c>
      <c r="C58" s="49" t="s">
        <v>100</v>
      </c>
      <c r="D58" s="50" t="s">
        <v>25</v>
      </c>
      <c r="E58" s="49">
        <v>0</v>
      </c>
      <c r="F58" s="97">
        <v>0</v>
      </c>
      <c r="G58" s="69">
        <f t="shared" si="2"/>
        <v>0</v>
      </c>
      <c r="I58" s="6"/>
    </row>
    <row r="59" spans="1:10" ht="12.75">
      <c r="A59" s="40" t="s">
        <v>44</v>
      </c>
      <c r="B59" s="57" t="s">
        <v>23</v>
      </c>
      <c r="C59" s="58" t="s">
        <v>101</v>
      </c>
      <c r="D59" s="98" t="s">
        <v>25</v>
      </c>
      <c r="E59" s="54">
        <v>0</v>
      </c>
      <c r="F59" s="99">
        <v>0</v>
      </c>
      <c r="G59" s="55">
        <f t="shared" si="2"/>
        <v>0</v>
      </c>
      <c r="I59" s="6"/>
      <c r="J59" s="6"/>
    </row>
    <row r="60" spans="1:10" ht="12.75">
      <c r="A60" s="5"/>
      <c r="B60" s="48"/>
      <c r="J60" s="6"/>
    </row>
    <row r="61" spans="1:10" ht="12.75">
      <c r="A61" s="56"/>
      <c r="B61" s="57"/>
      <c r="G61" s="60">
        <f>SUM(G51:G60)</f>
        <v>0</v>
      </c>
      <c r="J61" s="6"/>
    </row>
    <row r="62" spans="1:10" ht="12.75">
      <c r="A62" s="66"/>
      <c r="B62" s="67"/>
      <c r="J62" s="6"/>
    </row>
    <row r="63" spans="1:10" ht="12.75">
      <c r="A63" s="100"/>
      <c r="B63" s="101"/>
      <c r="C63" s="44" t="s">
        <v>102</v>
      </c>
      <c r="D63" s="45"/>
      <c r="E63" s="102"/>
      <c r="F63" s="103"/>
      <c r="G63" s="104"/>
      <c r="J63" s="6"/>
    </row>
    <row r="64" spans="1:10" ht="12.75">
      <c r="A64" s="6"/>
      <c r="B64" s="53"/>
      <c r="C64" s="6"/>
      <c r="D64" s="41"/>
      <c r="E64" s="6"/>
      <c r="F64" s="9"/>
      <c r="G64" s="9"/>
      <c r="H64" s="2"/>
      <c r="J64" s="6"/>
    </row>
    <row r="65" spans="1:10" ht="12.75">
      <c r="A65" s="6" t="s">
        <v>6</v>
      </c>
      <c r="B65" s="53" t="s">
        <v>23</v>
      </c>
      <c r="C65" s="54" t="s">
        <v>103</v>
      </c>
      <c r="D65" s="41" t="s">
        <v>62</v>
      </c>
      <c r="E65" s="54">
        <v>140</v>
      </c>
      <c r="F65" s="55">
        <v>0</v>
      </c>
      <c r="G65" s="55">
        <f aca="true" t="shared" si="3" ref="G65:G79">E65*F65</f>
        <v>0</v>
      </c>
      <c r="H65" s="2"/>
      <c r="J65" s="6"/>
    </row>
    <row r="66" spans="1:8" ht="12.75">
      <c r="A66" s="6" t="s">
        <v>8</v>
      </c>
      <c r="B66" s="53" t="s">
        <v>23</v>
      </c>
      <c r="C66" s="54" t="s">
        <v>104</v>
      </c>
      <c r="D66" s="41" t="s">
        <v>62</v>
      </c>
      <c r="E66" s="54">
        <v>290</v>
      </c>
      <c r="F66" s="55">
        <v>0</v>
      </c>
      <c r="G66" s="55">
        <f t="shared" si="3"/>
        <v>0</v>
      </c>
      <c r="H66" s="2"/>
    </row>
    <row r="67" spans="1:7" ht="12.75">
      <c r="A67" s="6" t="s">
        <v>27</v>
      </c>
      <c r="B67" s="53" t="s">
        <v>23</v>
      </c>
      <c r="C67" s="54" t="s">
        <v>105</v>
      </c>
      <c r="D67" s="41" t="s">
        <v>62</v>
      </c>
      <c r="E67" s="54">
        <v>350</v>
      </c>
      <c r="F67" s="55">
        <v>0</v>
      </c>
      <c r="G67" s="55">
        <f t="shared" si="3"/>
        <v>0</v>
      </c>
    </row>
    <row r="68" spans="1:7" ht="12.75">
      <c r="A68" s="6" t="s">
        <v>29</v>
      </c>
      <c r="B68" s="53" t="s">
        <v>23</v>
      </c>
      <c r="C68" s="54" t="s">
        <v>106</v>
      </c>
      <c r="D68" s="64" t="s">
        <v>62</v>
      </c>
      <c r="E68" s="54">
        <v>15</v>
      </c>
      <c r="F68" s="55">
        <v>0</v>
      </c>
      <c r="G68" s="55">
        <f t="shared" si="3"/>
        <v>0</v>
      </c>
    </row>
    <row r="69" spans="1:7" ht="14.25">
      <c r="A69" s="6" t="s">
        <v>36</v>
      </c>
      <c r="B69" s="53" t="s">
        <v>23</v>
      </c>
      <c r="C69" s="58" t="s">
        <v>107</v>
      </c>
      <c r="D69" s="64" t="s">
        <v>62</v>
      </c>
      <c r="E69" s="58">
        <v>80</v>
      </c>
      <c r="F69" s="65">
        <v>0</v>
      </c>
      <c r="G69" s="55">
        <f t="shared" si="3"/>
        <v>0</v>
      </c>
    </row>
    <row r="70" spans="1:10" ht="12.75">
      <c r="A70" s="6" t="s">
        <v>38</v>
      </c>
      <c r="B70" s="53" t="s">
        <v>23</v>
      </c>
      <c r="C70" s="105" t="s">
        <v>108</v>
      </c>
      <c r="D70" s="64" t="s">
        <v>62</v>
      </c>
      <c r="E70" s="105">
        <v>20</v>
      </c>
      <c r="F70" s="106">
        <v>0</v>
      </c>
      <c r="G70" s="55">
        <f t="shared" si="3"/>
        <v>0</v>
      </c>
      <c r="J70" s="6"/>
    </row>
    <row r="71" spans="1:7" ht="12.75">
      <c r="A71" s="6" t="s">
        <v>40</v>
      </c>
      <c r="B71" s="53" t="s">
        <v>23</v>
      </c>
      <c r="C71" s="58" t="s">
        <v>109</v>
      </c>
      <c r="D71" s="64" t="s">
        <v>62</v>
      </c>
      <c r="E71" s="54">
        <v>3</v>
      </c>
      <c r="F71" s="55">
        <v>0</v>
      </c>
      <c r="G71" s="55">
        <f t="shared" si="3"/>
        <v>0</v>
      </c>
    </row>
    <row r="72" spans="1:7" ht="12.75">
      <c r="A72" s="6" t="s">
        <v>42</v>
      </c>
      <c r="B72" s="53" t="s">
        <v>23</v>
      </c>
      <c r="C72" s="58" t="s">
        <v>110</v>
      </c>
      <c r="D72" s="64" t="s">
        <v>62</v>
      </c>
      <c r="E72" s="54">
        <v>10</v>
      </c>
      <c r="F72" s="55">
        <v>0</v>
      </c>
      <c r="G72" s="55">
        <f t="shared" si="3"/>
        <v>0</v>
      </c>
    </row>
    <row r="73" spans="1:7" ht="12.75">
      <c r="A73" s="6" t="s">
        <v>44</v>
      </c>
      <c r="B73" s="53" t="s">
        <v>23</v>
      </c>
      <c r="C73" s="54" t="s">
        <v>111</v>
      </c>
      <c r="D73" s="64" t="s">
        <v>62</v>
      </c>
      <c r="E73" s="54">
        <v>30</v>
      </c>
      <c r="F73" s="55">
        <v>0</v>
      </c>
      <c r="G73" s="55">
        <f t="shared" si="3"/>
        <v>0</v>
      </c>
    </row>
    <row r="74" spans="1:8" ht="12.75">
      <c r="A74" s="6" t="s">
        <v>46</v>
      </c>
      <c r="B74" s="53" t="s">
        <v>23</v>
      </c>
      <c r="C74" s="54" t="s">
        <v>112</v>
      </c>
      <c r="D74" s="41" t="s">
        <v>62</v>
      </c>
      <c r="E74" s="54">
        <v>45</v>
      </c>
      <c r="F74" s="55">
        <v>0</v>
      </c>
      <c r="G74" s="55">
        <f t="shared" si="3"/>
        <v>0</v>
      </c>
      <c r="H74" s="92"/>
    </row>
    <row r="75" spans="1:8" ht="12.75">
      <c r="A75" s="6" t="s">
        <v>48</v>
      </c>
      <c r="B75" s="53" t="s">
        <v>23</v>
      </c>
      <c r="C75" s="54" t="s">
        <v>113</v>
      </c>
      <c r="D75" s="41" t="s">
        <v>62</v>
      </c>
      <c r="E75" s="54">
        <v>110</v>
      </c>
      <c r="F75" s="55">
        <v>0</v>
      </c>
      <c r="G75" s="55">
        <f t="shared" si="3"/>
        <v>0</v>
      </c>
      <c r="H75" s="92"/>
    </row>
    <row r="76" spans="1:8" ht="12.75">
      <c r="A76" s="6" t="s">
        <v>50</v>
      </c>
      <c r="B76" s="53" t="s">
        <v>23</v>
      </c>
      <c r="C76" s="54" t="s">
        <v>114</v>
      </c>
      <c r="D76" s="41" t="s">
        <v>62</v>
      </c>
      <c r="E76" s="54">
        <v>5</v>
      </c>
      <c r="F76" s="55">
        <v>0</v>
      </c>
      <c r="G76" s="55">
        <f t="shared" si="3"/>
        <v>0</v>
      </c>
      <c r="H76" s="92"/>
    </row>
    <row r="77" spans="1:8" ht="12.75">
      <c r="A77" s="6" t="s">
        <v>52</v>
      </c>
      <c r="B77" s="53" t="s">
        <v>23</v>
      </c>
      <c r="C77" s="54" t="s">
        <v>115</v>
      </c>
      <c r="D77" s="41" t="s">
        <v>62</v>
      </c>
      <c r="E77" s="54">
        <v>60</v>
      </c>
      <c r="F77" s="55">
        <v>0</v>
      </c>
      <c r="G77" s="55">
        <f t="shared" si="3"/>
        <v>0</v>
      </c>
      <c r="H77" s="92"/>
    </row>
    <row r="78" spans="1:8" ht="12.75">
      <c r="A78" s="54" t="s">
        <v>54</v>
      </c>
      <c r="B78" s="107" t="s">
        <v>23</v>
      </c>
      <c r="C78" s="105" t="s">
        <v>116</v>
      </c>
      <c r="D78" s="64" t="s">
        <v>62</v>
      </c>
      <c r="E78" s="105">
        <v>5</v>
      </c>
      <c r="F78" s="106">
        <v>0</v>
      </c>
      <c r="G78" s="55">
        <f t="shared" si="3"/>
        <v>0</v>
      </c>
      <c r="H78" s="92"/>
    </row>
    <row r="79" spans="1:8" ht="12.75">
      <c r="A79" s="54" t="s">
        <v>56</v>
      </c>
      <c r="B79" s="107" t="s">
        <v>23</v>
      </c>
      <c r="C79" s="58" t="s">
        <v>117</v>
      </c>
      <c r="D79" s="41" t="s">
        <v>62</v>
      </c>
      <c r="E79" s="54">
        <v>15</v>
      </c>
      <c r="F79" s="55">
        <v>0</v>
      </c>
      <c r="G79" s="55">
        <f t="shared" si="3"/>
        <v>0</v>
      </c>
      <c r="H79" s="92"/>
    </row>
    <row r="80" spans="1:8" ht="12.75">
      <c r="A80" s="54"/>
      <c r="B80" s="107"/>
      <c r="H80" s="92"/>
    </row>
    <row r="81" ht="12.75">
      <c r="G81" s="60">
        <f>SUM(G65:G80)</f>
        <v>0</v>
      </c>
    </row>
    <row r="83" spans="1:7" ht="12.75">
      <c r="A83" s="100"/>
      <c r="B83" s="101"/>
      <c r="C83" s="44" t="s">
        <v>118</v>
      </c>
      <c r="D83" s="45"/>
      <c r="E83" s="102"/>
      <c r="F83" s="102"/>
      <c r="G83" s="108"/>
    </row>
    <row r="84" spans="1:7" ht="12.75">
      <c r="A84" s="6"/>
      <c r="B84" s="53"/>
      <c r="C84" s="6"/>
      <c r="D84" s="41"/>
      <c r="E84" s="6"/>
      <c r="F84" s="6"/>
      <c r="G84" s="6"/>
    </row>
    <row r="85" spans="1:7" ht="38.25">
      <c r="A85" s="5" t="s">
        <v>6</v>
      </c>
      <c r="B85" s="48" t="s">
        <v>23</v>
      </c>
      <c r="C85" s="109" t="s">
        <v>119</v>
      </c>
      <c r="D85" s="50" t="s">
        <v>25</v>
      </c>
      <c r="E85" s="110">
        <v>3</v>
      </c>
      <c r="F85" s="111">
        <v>0</v>
      </c>
      <c r="G85" s="111">
        <f aca="true" t="shared" si="4" ref="G85:G96">(E85*F85)</f>
        <v>0</v>
      </c>
    </row>
    <row r="86" spans="1:7" ht="22.5">
      <c r="A86" s="5" t="s">
        <v>8</v>
      </c>
      <c r="B86" s="48" t="s">
        <v>23</v>
      </c>
      <c r="C86" s="109" t="s">
        <v>120</v>
      </c>
      <c r="D86" s="68" t="s">
        <v>25</v>
      </c>
      <c r="E86" s="68">
        <v>6</v>
      </c>
      <c r="F86" s="52">
        <v>0</v>
      </c>
      <c r="G86" s="111">
        <f t="shared" si="4"/>
        <v>0</v>
      </c>
    </row>
    <row r="87" spans="1:7" ht="22.5">
      <c r="A87" s="5" t="s">
        <v>27</v>
      </c>
      <c r="B87" s="48" t="s">
        <v>23</v>
      </c>
      <c r="C87" s="109" t="s">
        <v>121</v>
      </c>
      <c r="D87" s="68" t="s">
        <v>25</v>
      </c>
      <c r="E87" s="68">
        <v>15</v>
      </c>
      <c r="F87" s="52">
        <v>0</v>
      </c>
      <c r="G87" s="111">
        <f t="shared" si="4"/>
        <v>0</v>
      </c>
    </row>
    <row r="88" spans="1:7" ht="12.75">
      <c r="A88" s="6" t="s">
        <v>29</v>
      </c>
      <c r="B88" s="53" t="s">
        <v>23</v>
      </c>
      <c r="C88" s="58" t="s">
        <v>122</v>
      </c>
      <c r="D88" s="64" t="s">
        <v>25</v>
      </c>
      <c r="E88" s="64">
        <v>3</v>
      </c>
      <c r="F88" s="55">
        <v>0</v>
      </c>
      <c r="G88" s="112">
        <f t="shared" si="4"/>
        <v>0</v>
      </c>
    </row>
    <row r="89" spans="1:7" ht="12.75">
      <c r="A89" s="6" t="s">
        <v>36</v>
      </c>
      <c r="B89" s="53" t="s">
        <v>23</v>
      </c>
      <c r="C89" s="56" t="s">
        <v>123</v>
      </c>
      <c r="D89" s="98" t="s">
        <v>25</v>
      </c>
      <c r="E89" s="54">
        <v>3</v>
      </c>
      <c r="F89" s="9">
        <v>0</v>
      </c>
      <c r="G89" s="112">
        <f t="shared" si="4"/>
        <v>0</v>
      </c>
    </row>
    <row r="90" spans="1:8" ht="12.75" customHeight="1">
      <c r="A90" s="6" t="s">
        <v>38</v>
      </c>
      <c r="B90" s="53" t="s">
        <v>23</v>
      </c>
      <c r="C90" s="56" t="s">
        <v>124</v>
      </c>
      <c r="D90" s="98" t="s">
        <v>25</v>
      </c>
      <c r="E90" s="54">
        <v>2</v>
      </c>
      <c r="F90" s="9">
        <v>0</v>
      </c>
      <c r="G90" s="112">
        <f t="shared" si="4"/>
        <v>0</v>
      </c>
      <c r="H90" s="2"/>
    </row>
    <row r="91" spans="1:8" ht="12.75">
      <c r="A91" s="6" t="s">
        <v>40</v>
      </c>
      <c r="B91" s="53" t="s">
        <v>23</v>
      </c>
      <c r="C91" s="56" t="s">
        <v>125</v>
      </c>
      <c r="D91" s="98" t="s">
        <v>25</v>
      </c>
      <c r="E91" s="54">
        <v>6</v>
      </c>
      <c r="F91" s="9">
        <v>0</v>
      </c>
      <c r="G91" s="112">
        <f t="shared" si="4"/>
        <v>0</v>
      </c>
      <c r="H91" s="2"/>
    </row>
    <row r="92" spans="1:8" ht="12.75">
      <c r="A92" s="6" t="s">
        <v>42</v>
      </c>
      <c r="B92" s="53" t="s">
        <v>23</v>
      </c>
      <c r="C92" s="56" t="s">
        <v>126</v>
      </c>
      <c r="D92" s="98" t="s">
        <v>25</v>
      </c>
      <c r="E92" s="54">
        <v>10</v>
      </c>
      <c r="F92" s="9">
        <v>0</v>
      </c>
      <c r="G92" s="112">
        <f t="shared" si="4"/>
        <v>0</v>
      </c>
      <c r="H92" s="2"/>
    </row>
    <row r="93" spans="1:7" ht="14.25">
      <c r="A93" s="56" t="s">
        <v>44</v>
      </c>
      <c r="B93" s="53" t="s">
        <v>23</v>
      </c>
      <c r="C93" s="56" t="s">
        <v>127</v>
      </c>
      <c r="D93" s="98" t="s">
        <v>25</v>
      </c>
      <c r="E93" s="54">
        <v>55</v>
      </c>
      <c r="F93" s="63">
        <v>0</v>
      </c>
      <c r="G93" s="112">
        <f t="shared" si="4"/>
        <v>0</v>
      </c>
    </row>
    <row r="94" spans="1:10" ht="12.75">
      <c r="A94" s="56" t="s">
        <v>46</v>
      </c>
      <c r="B94" s="53" t="s">
        <v>23</v>
      </c>
      <c r="C94" s="113" t="s">
        <v>128</v>
      </c>
      <c r="D94" s="64" t="s">
        <v>62</v>
      </c>
      <c r="E94" s="64">
        <v>12</v>
      </c>
      <c r="F94" s="55">
        <v>0</v>
      </c>
      <c r="G94" s="112">
        <f t="shared" si="4"/>
        <v>0</v>
      </c>
      <c r="J94" s="6"/>
    </row>
    <row r="95" spans="1:10" ht="14.25">
      <c r="A95" s="56" t="s">
        <v>48</v>
      </c>
      <c r="B95" s="53" t="s">
        <v>23</v>
      </c>
      <c r="C95" s="56" t="s">
        <v>129</v>
      </c>
      <c r="D95" s="98" t="s">
        <v>62</v>
      </c>
      <c r="E95" s="54">
        <v>3</v>
      </c>
      <c r="F95" s="63">
        <v>0</v>
      </c>
      <c r="G95" s="112">
        <f t="shared" si="4"/>
        <v>0</v>
      </c>
      <c r="J95" s="6"/>
    </row>
    <row r="96" spans="1:10" ht="14.25">
      <c r="A96" s="56" t="s">
        <v>50</v>
      </c>
      <c r="B96" s="53" t="s">
        <v>23</v>
      </c>
      <c r="C96" s="56" t="s">
        <v>130</v>
      </c>
      <c r="D96" s="98" t="s">
        <v>25</v>
      </c>
      <c r="E96" s="54">
        <v>3</v>
      </c>
      <c r="F96" s="63">
        <v>0</v>
      </c>
      <c r="G96" s="112">
        <f t="shared" si="4"/>
        <v>0</v>
      </c>
      <c r="J96" s="6"/>
    </row>
    <row r="97" spans="1:10" ht="12.75">
      <c r="A97" s="56"/>
      <c r="B97" s="53"/>
      <c r="C97" s="58"/>
      <c r="D97" s="114"/>
      <c r="E97" s="105"/>
      <c r="F97" s="106"/>
      <c r="G97" s="106"/>
      <c r="I97" s="56"/>
      <c r="J97" s="6"/>
    </row>
    <row r="98" spans="7:10" ht="12.75">
      <c r="G98" s="115">
        <f>SUM(G85:G97)</f>
        <v>0</v>
      </c>
      <c r="J98" s="6"/>
    </row>
    <row r="99" ht="12.75">
      <c r="J99" s="6"/>
    </row>
    <row r="100" spans="1:10" ht="12.75">
      <c r="A100" s="100"/>
      <c r="B100" s="101"/>
      <c r="C100" s="86" t="s">
        <v>131</v>
      </c>
      <c r="D100" s="116"/>
      <c r="E100" s="116"/>
      <c r="F100" s="89"/>
      <c r="G100" s="90"/>
      <c r="I100" s="51"/>
      <c r="J100" s="6"/>
    </row>
    <row r="101" spans="1:10" ht="12.75">
      <c r="A101" s="6"/>
      <c r="B101" s="53"/>
      <c r="C101" s="56"/>
      <c r="F101" s="63"/>
      <c r="G101" s="63"/>
      <c r="I101" s="51"/>
      <c r="J101" s="6"/>
    </row>
    <row r="102" spans="1:10" ht="12.75">
      <c r="A102" s="6" t="s">
        <v>6</v>
      </c>
      <c r="B102" s="53" t="s">
        <v>23</v>
      </c>
      <c r="C102" s="56" t="s">
        <v>132</v>
      </c>
      <c r="F102" s="63"/>
      <c r="G102" s="82">
        <f>SUM(G98+G81+G61+G47+G11)*3%</f>
        <v>0</v>
      </c>
      <c r="I102" s="51"/>
      <c r="J102" s="6"/>
    </row>
    <row r="103" spans="9:14" ht="12.75">
      <c r="I103" s="50"/>
      <c r="M103" s="32"/>
      <c r="N103" s="32"/>
    </row>
    <row r="104" spans="1:14" ht="12.75">
      <c r="A104" s="117"/>
      <c r="B104" s="118"/>
      <c r="C104" s="118"/>
      <c r="D104" s="119"/>
      <c r="E104" s="118"/>
      <c r="F104" s="120"/>
      <c r="G104" s="121"/>
      <c r="I104" s="50"/>
      <c r="J104" s="6"/>
      <c r="N104" s="32"/>
    </row>
    <row r="105" spans="1:14" ht="12.75">
      <c r="A105" s="122"/>
      <c r="B105" s="123"/>
      <c r="C105" s="123" t="s">
        <v>133</v>
      </c>
      <c r="D105" s="124"/>
      <c r="E105" s="123"/>
      <c r="F105" s="125"/>
      <c r="G105" s="126">
        <f>SUM(G102+G98+G81+G61+G47+G11)</f>
        <v>0</v>
      </c>
      <c r="I105" s="50"/>
      <c r="J105" s="6"/>
      <c r="N105" s="32"/>
    </row>
    <row r="106" spans="1:14" ht="12.75">
      <c r="A106" s="127"/>
      <c r="B106" s="128"/>
      <c r="C106" s="128"/>
      <c r="D106" s="129"/>
      <c r="E106" s="128"/>
      <c r="F106" s="130"/>
      <c r="G106" s="131"/>
      <c r="I106" s="50"/>
      <c r="J106" s="6"/>
      <c r="M106" s="32"/>
      <c r="N106" s="32"/>
    </row>
    <row r="107" spans="9:14" ht="12.75">
      <c r="I107" s="6"/>
      <c r="M107" s="32"/>
      <c r="N107" s="32"/>
    </row>
    <row r="108" spans="9:14" ht="12.75">
      <c r="I108" s="5"/>
      <c r="M108" s="32"/>
      <c r="N108" s="32"/>
    </row>
    <row r="109" spans="9:14" ht="12.75">
      <c r="I109" s="56"/>
      <c r="M109" s="32"/>
      <c r="N109" s="32"/>
    </row>
    <row r="110" spans="9:14" ht="12.75">
      <c r="I110" s="6"/>
      <c r="M110" s="32"/>
      <c r="N110" s="32"/>
    </row>
    <row r="111" spans="13:14" ht="12.75">
      <c r="M111" s="6"/>
      <c r="N111" s="32"/>
    </row>
    <row r="112" ht="12.75">
      <c r="N112" s="32"/>
    </row>
    <row r="113" ht="12.75">
      <c r="N113" s="32"/>
    </row>
    <row r="114" ht="12.75">
      <c r="N114" s="32"/>
    </row>
    <row r="115" ht="12.75">
      <c r="N115" s="32"/>
    </row>
    <row r="116" ht="12.75">
      <c r="N116" s="32"/>
    </row>
    <row r="117" ht="12.75">
      <c r="N117" s="32"/>
    </row>
    <row r="118" ht="12.75">
      <c r="N118" s="6"/>
    </row>
    <row r="123" ht="12.75">
      <c r="J123" s="6"/>
    </row>
    <row r="124" spans="9:10" ht="12.75">
      <c r="I124" s="54"/>
      <c r="J124" s="6"/>
    </row>
    <row r="125" ht="12.75">
      <c r="J125" s="6"/>
    </row>
    <row r="126" ht="12.75">
      <c r="J126" s="6"/>
    </row>
    <row r="127" ht="12.75">
      <c r="J127" s="6"/>
    </row>
    <row r="128" ht="12.75">
      <c r="J128" s="6"/>
    </row>
    <row r="132" ht="12.75">
      <c r="J132" s="6"/>
    </row>
    <row r="133" ht="12.75">
      <c r="J133" s="6"/>
    </row>
    <row r="134" ht="12.75">
      <c r="J134" s="6"/>
    </row>
    <row r="135" ht="12.75">
      <c r="J135" s="6"/>
    </row>
    <row r="136" ht="12.75">
      <c r="J136" s="6"/>
    </row>
    <row r="137" ht="12.75">
      <c r="J137" s="6"/>
    </row>
    <row r="138" ht="12.75">
      <c r="J138" s="6"/>
    </row>
    <row r="139" ht="12.75">
      <c r="J139" s="6"/>
    </row>
    <row r="140" ht="12.75">
      <c r="J140" s="6"/>
    </row>
    <row r="141" ht="12.75">
      <c r="J141" s="6"/>
    </row>
    <row r="142" ht="12.75">
      <c r="J142" s="6"/>
    </row>
    <row r="147" ht="12.75">
      <c r="J147" s="6"/>
    </row>
    <row r="148" ht="12.75">
      <c r="J148" s="6"/>
    </row>
    <row r="149" ht="12.75">
      <c r="J149" s="6"/>
    </row>
    <row r="150" ht="12.75">
      <c r="J150" s="6"/>
    </row>
    <row r="151" ht="12.75">
      <c r="J151" s="6"/>
    </row>
    <row r="152" ht="12.75">
      <c r="J152" s="6"/>
    </row>
    <row r="153" ht="12.75">
      <c r="J153" s="6"/>
    </row>
    <row r="154" ht="12.75">
      <c r="J154" s="6"/>
    </row>
    <row r="155" ht="12.75">
      <c r="J155" s="6"/>
    </row>
    <row r="156" ht="12.75">
      <c r="J156" s="6"/>
    </row>
    <row r="157" ht="12.75">
      <c r="J157" s="6"/>
    </row>
    <row r="158" ht="12.75">
      <c r="J158" s="6"/>
    </row>
    <row r="159" ht="12.75">
      <c r="J159" s="6"/>
    </row>
    <row r="160" ht="12.75">
      <c r="J160" s="6"/>
    </row>
    <row r="161" ht="12.75">
      <c r="J161" s="6"/>
    </row>
    <row r="162" ht="12.75">
      <c r="J162" s="6"/>
    </row>
    <row r="163" ht="12.75">
      <c r="J163" s="6"/>
    </row>
    <row r="164" ht="12.75">
      <c r="J164" s="6"/>
    </row>
    <row r="172" ht="12.75">
      <c r="I172" s="30"/>
    </row>
    <row r="176" ht="12.75">
      <c r="H176" s="29"/>
    </row>
    <row r="177" ht="12.75">
      <c r="H177" s="29"/>
    </row>
    <row r="178" ht="12.75">
      <c r="H178" s="29"/>
    </row>
    <row r="179" ht="12.75">
      <c r="H179" s="6"/>
    </row>
    <row r="180" ht="12.75">
      <c r="H180" s="6"/>
    </row>
    <row r="182" spans="9:10" ht="12" customHeight="1">
      <c r="I182" s="30"/>
      <c r="J182" s="6"/>
    </row>
    <row r="183" spans="9:10" ht="12" customHeight="1">
      <c r="I183" s="30"/>
      <c r="J183" s="6"/>
    </row>
    <row r="184" spans="9:10" ht="12" customHeight="1">
      <c r="I184" s="30"/>
      <c r="J184" s="6"/>
    </row>
    <row r="185" spans="9:10" ht="12" customHeight="1">
      <c r="I185" s="30"/>
      <c r="J185" s="6"/>
    </row>
    <row r="186" spans="9:10" ht="9.75" customHeight="1">
      <c r="I186" s="32"/>
      <c r="J186" s="6"/>
    </row>
    <row r="187" spans="9:10" ht="9.75" customHeight="1">
      <c r="I187" s="32"/>
      <c r="J187" s="6"/>
    </row>
    <row r="188" spans="8:10" ht="9.75" customHeight="1">
      <c r="H188" s="6"/>
      <c r="I188" s="32"/>
      <c r="J188" s="6"/>
    </row>
    <row r="189" spans="8:10" ht="9.75" customHeight="1">
      <c r="H189" s="6"/>
      <c r="I189" s="32"/>
      <c r="J189" s="6"/>
    </row>
    <row r="190" spans="8:10" ht="9.75" customHeight="1">
      <c r="H190" s="6"/>
      <c r="I190" s="32"/>
      <c r="J190" s="6"/>
    </row>
    <row r="191" spans="8:10" ht="9.75" customHeight="1">
      <c r="H191" s="6"/>
      <c r="I191" s="32"/>
      <c r="J191" s="6"/>
    </row>
    <row r="192" spans="8:10" ht="9.75" customHeight="1">
      <c r="H192" s="6"/>
      <c r="I192" s="32"/>
      <c r="J192" s="6"/>
    </row>
    <row r="193" spans="8:10" ht="9.75" customHeight="1">
      <c r="H193" s="6"/>
      <c r="I193" s="32"/>
      <c r="J193" s="6"/>
    </row>
    <row r="194" spans="8:10" ht="9.75" customHeight="1">
      <c r="H194" s="6"/>
      <c r="I194" s="32"/>
      <c r="J194" s="6"/>
    </row>
    <row r="195" spans="8:10" ht="9.75" customHeight="1">
      <c r="H195" s="6"/>
      <c r="I195" s="32"/>
      <c r="J195" s="6"/>
    </row>
    <row r="196" spans="8:10" ht="9.75" customHeight="1">
      <c r="H196" s="6"/>
      <c r="I196" s="32"/>
      <c r="J196" s="6"/>
    </row>
    <row r="197" spans="8:10" ht="9.75" customHeight="1">
      <c r="H197" s="6"/>
      <c r="I197" s="32"/>
      <c r="J197" s="6"/>
    </row>
    <row r="198" spans="8:10" ht="9.75" customHeight="1">
      <c r="H198" s="6"/>
      <c r="I198" s="32"/>
      <c r="J198" s="6"/>
    </row>
    <row r="199" ht="12.75">
      <c r="I199" s="33"/>
    </row>
    <row r="200" ht="12.75">
      <c r="I200" s="33"/>
    </row>
    <row r="201" ht="12.75">
      <c r="I201" s="33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5"/>
  <sheetViews>
    <sheetView workbookViewId="0" topLeftCell="A112">
      <selection activeCell="F113" sqref="F113"/>
    </sheetView>
  </sheetViews>
  <sheetFormatPr defaultColWidth="10.28125" defaultRowHeight="12.75"/>
  <cols>
    <col min="1" max="2" width="3.7109375" style="1" customWidth="1"/>
    <col min="3" max="3" width="58.140625" style="1" customWidth="1"/>
    <col min="4" max="4" width="3.7109375" style="1" customWidth="1"/>
    <col min="5" max="5" width="6.00390625" style="1" customWidth="1"/>
    <col min="6" max="6" width="7.7109375" style="2" customWidth="1"/>
    <col min="7" max="7" width="10.8515625" style="2" customWidth="1"/>
    <col min="8" max="16384" width="10.00390625" style="1" customWidth="1"/>
  </cols>
  <sheetData>
    <row r="1" spans="1:9" ht="30">
      <c r="A1" s="132"/>
      <c r="B1" s="133"/>
      <c r="C1" s="134" t="s">
        <v>134</v>
      </c>
      <c r="D1" s="133"/>
      <c r="E1" s="135"/>
      <c r="F1" s="136"/>
      <c r="G1" s="137"/>
      <c r="H1" s="138"/>
      <c r="I1"/>
    </row>
    <row r="2" spans="1:9" ht="14.25">
      <c r="A2" s="56"/>
      <c r="B2" s="56"/>
      <c r="C2" s="56"/>
      <c r="D2" s="56"/>
      <c r="E2" s="56"/>
      <c r="F2" s="63"/>
      <c r="G2" s="63"/>
      <c r="H2" s="138"/>
      <c r="I2"/>
    </row>
    <row r="3" spans="1:10" ht="14.25">
      <c r="A3" s="40" t="s">
        <v>15</v>
      </c>
      <c r="B3" s="40" t="s">
        <v>16</v>
      </c>
      <c r="C3" s="40" t="s">
        <v>17</v>
      </c>
      <c r="D3" s="41" t="s">
        <v>18</v>
      </c>
      <c r="E3" s="41" t="s">
        <v>19</v>
      </c>
      <c r="F3" s="42" t="s">
        <v>20</v>
      </c>
      <c r="G3" s="42" t="s">
        <v>21</v>
      </c>
      <c r="H3" s="138"/>
      <c r="I3"/>
      <c r="J3" s="32"/>
    </row>
    <row r="4" spans="1:10" ht="14.25">
      <c r="A4" s="139"/>
      <c r="B4" s="86"/>
      <c r="C4" s="86" t="s">
        <v>135</v>
      </c>
      <c r="D4" s="86"/>
      <c r="E4" s="86"/>
      <c r="F4" s="140"/>
      <c r="G4" s="141"/>
      <c r="H4" s="138"/>
      <c r="I4"/>
      <c r="J4" s="32"/>
    </row>
    <row r="5" spans="1:10" ht="14.25">
      <c r="A5" s="56"/>
      <c r="B5" s="56"/>
      <c r="C5" s="56"/>
      <c r="D5" s="56"/>
      <c r="E5" s="56"/>
      <c r="F5" s="63"/>
      <c r="G5" s="63"/>
      <c r="H5" s="142"/>
      <c r="I5"/>
      <c r="J5" s="32"/>
    </row>
    <row r="6" spans="1:11" ht="20.25">
      <c r="A6" s="66" t="s">
        <v>6</v>
      </c>
      <c r="B6" s="67" t="s">
        <v>136</v>
      </c>
      <c r="C6" s="49" t="s">
        <v>137</v>
      </c>
      <c r="D6" s="50" t="s">
        <v>25</v>
      </c>
      <c r="E6" s="49">
        <v>1</v>
      </c>
      <c r="F6" s="69">
        <v>0</v>
      </c>
      <c r="G6" s="69">
        <f aca="true" t="shared" si="0" ref="G6:G9">E6*F6</f>
        <v>0</v>
      </c>
      <c r="H6" s="142"/>
      <c r="I6"/>
      <c r="J6" s="32"/>
      <c r="K6" s="1" t="s">
        <v>13</v>
      </c>
    </row>
    <row r="7" spans="1:10" ht="20.25">
      <c r="A7" s="66" t="s">
        <v>8</v>
      </c>
      <c r="B7" s="67" t="s">
        <v>136</v>
      </c>
      <c r="C7" s="49" t="s">
        <v>138</v>
      </c>
      <c r="D7" s="95" t="s">
        <v>25</v>
      </c>
      <c r="E7" s="66">
        <v>1</v>
      </c>
      <c r="F7" s="70">
        <v>0</v>
      </c>
      <c r="G7" s="70">
        <f t="shared" si="0"/>
        <v>0</v>
      </c>
      <c r="H7" s="142"/>
      <c r="I7"/>
      <c r="J7" s="32"/>
    </row>
    <row r="8" spans="1:10" ht="14.25">
      <c r="A8" s="56" t="s">
        <v>27</v>
      </c>
      <c r="B8" s="57" t="s">
        <v>136</v>
      </c>
      <c r="C8" s="58" t="s">
        <v>139</v>
      </c>
      <c r="D8" s="114" t="s">
        <v>25</v>
      </c>
      <c r="E8" s="58">
        <v>1</v>
      </c>
      <c r="F8" s="65">
        <v>0</v>
      </c>
      <c r="G8" s="65">
        <f t="shared" si="0"/>
        <v>0</v>
      </c>
      <c r="H8" s="91"/>
      <c r="I8"/>
      <c r="J8" s="32"/>
    </row>
    <row r="9" spans="1:10" ht="14.25">
      <c r="A9" s="56" t="s">
        <v>29</v>
      </c>
      <c r="B9" s="57" t="s">
        <v>136</v>
      </c>
      <c r="C9" s="58" t="s">
        <v>30</v>
      </c>
      <c r="D9" s="114" t="s">
        <v>25</v>
      </c>
      <c r="E9" s="58">
        <v>3</v>
      </c>
      <c r="F9" s="65">
        <v>0</v>
      </c>
      <c r="G9" s="65">
        <f t="shared" si="0"/>
        <v>0</v>
      </c>
      <c r="H9" s="142"/>
      <c r="I9"/>
      <c r="J9" s="32"/>
    </row>
    <row r="10" spans="1:10" ht="14.25">
      <c r="A10" s="56"/>
      <c r="B10" s="57"/>
      <c r="I10"/>
      <c r="J10" s="32"/>
    </row>
    <row r="11" spans="1:10" ht="14.25">
      <c r="A11" s="66"/>
      <c r="B11" s="67"/>
      <c r="G11" s="82">
        <f>SUM(G6:G10)</f>
        <v>0</v>
      </c>
      <c r="I11"/>
      <c r="J11" s="32"/>
    </row>
    <row r="12" spans="1:10" ht="14.25">
      <c r="A12" s="56"/>
      <c r="B12" s="57"/>
      <c r="I12"/>
      <c r="J12" s="32"/>
    </row>
    <row r="13" spans="1:10" ht="14.25">
      <c r="A13" s="139"/>
      <c r="B13" s="143"/>
      <c r="C13" s="86" t="s">
        <v>140</v>
      </c>
      <c r="D13" s="86"/>
      <c r="E13" s="86"/>
      <c r="F13" s="140"/>
      <c r="G13" s="141"/>
      <c r="H13" s="63"/>
      <c r="I13"/>
      <c r="J13" s="32"/>
    </row>
    <row r="14" spans="1:10" ht="14.25">
      <c r="A14" s="56"/>
      <c r="B14" s="57"/>
      <c r="C14" s="56"/>
      <c r="D14" s="56"/>
      <c r="E14" s="56"/>
      <c r="F14" s="63"/>
      <c r="G14" s="63"/>
      <c r="H14" s="63"/>
      <c r="I14"/>
      <c r="J14" s="32"/>
    </row>
    <row r="15" spans="1:10" ht="14.25">
      <c r="A15" s="56" t="s">
        <v>6</v>
      </c>
      <c r="B15" s="57" t="s">
        <v>136</v>
      </c>
      <c r="C15" s="6" t="s">
        <v>141</v>
      </c>
      <c r="D15" s="98" t="s">
        <v>25</v>
      </c>
      <c r="E15" s="58">
        <v>4</v>
      </c>
      <c r="F15" s="65">
        <v>0</v>
      </c>
      <c r="G15" s="65">
        <f aca="true" t="shared" si="1" ref="G15:G42">E15*F15</f>
        <v>0</v>
      </c>
      <c r="H15" s="63"/>
      <c r="I15"/>
      <c r="J15" s="32"/>
    </row>
    <row r="16" spans="1:10" ht="14.25">
      <c r="A16" s="56" t="s">
        <v>8</v>
      </c>
      <c r="B16" s="57" t="s">
        <v>136</v>
      </c>
      <c r="C16" s="56" t="s">
        <v>142</v>
      </c>
      <c r="D16" s="98" t="s">
        <v>25</v>
      </c>
      <c r="E16" s="58">
        <v>2</v>
      </c>
      <c r="F16" s="65">
        <v>0</v>
      </c>
      <c r="G16" s="65">
        <f t="shared" si="1"/>
        <v>0</v>
      </c>
      <c r="H16" s="63"/>
      <c r="I16"/>
      <c r="J16" s="32"/>
    </row>
    <row r="17" spans="1:10" ht="14.25">
      <c r="A17" s="56" t="s">
        <v>27</v>
      </c>
      <c r="B17" s="57" t="s">
        <v>136</v>
      </c>
      <c r="C17" s="58" t="s">
        <v>143</v>
      </c>
      <c r="D17" s="114" t="s">
        <v>25</v>
      </c>
      <c r="E17" s="54">
        <v>3</v>
      </c>
      <c r="F17" s="55">
        <v>0</v>
      </c>
      <c r="G17" s="65">
        <f t="shared" si="1"/>
        <v>0</v>
      </c>
      <c r="H17" s="63"/>
      <c r="I17"/>
      <c r="J17" s="32"/>
    </row>
    <row r="18" spans="1:10" ht="14.25">
      <c r="A18" s="56" t="s">
        <v>29</v>
      </c>
      <c r="B18" s="57" t="s">
        <v>136</v>
      </c>
      <c r="C18" s="105" t="s">
        <v>144</v>
      </c>
      <c r="D18" s="114" t="s">
        <v>25</v>
      </c>
      <c r="E18" s="105">
        <v>4</v>
      </c>
      <c r="F18" s="106">
        <v>0</v>
      </c>
      <c r="G18" s="65">
        <f t="shared" si="1"/>
        <v>0</v>
      </c>
      <c r="I18"/>
      <c r="J18" s="32"/>
    </row>
    <row r="19" spans="1:10" ht="14.25">
      <c r="A19" s="56" t="s">
        <v>36</v>
      </c>
      <c r="B19" s="57" t="s">
        <v>136</v>
      </c>
      <c r="C19" s="105" t="s">
        <v>145</v>
      </c>
      <c r="D19" s="114" t="s">
        <v>25</v>
      </c>
      <c r="E19" s="105">
        <v>2</v>
      </c>
      <c r="F19" s="106">
        <v>0</v>
      </c>
      <c r="G19" s="65">
        <f t="shared" si="1"/>
        <v>0</v>
      </c>
      <c r="I19"/>
      <c r="J19" s="32"/>
    </row>
    <row r="20" spans="1:10" ht="14.25">
      <c r="A20" s="56" t="s">
        <v>38</v>
      </c>
      <c r="B20" s="57" t="s">
        <v>136</v>
      </c>
      <c r="C20" s="58" t="s">
        <v>146</v>
      </c>
      <c r="D20" s="114" t="s">
        <v>25</v>
      </c>
      <c r="E20" s="58">
        <v>1</v>
      </c>
      <c r="F20" s="65">
        <v>0</v>
      </c>
      <c r="G20" s="65">
        <f t="shared" si="1"/>
        <v>0</v>
      </c>
      <c r="I20"/>
      <c r="J20" s="32"/>
    </row>
    <row r="21" spans="1:10" ht="12.75" customHeight="1">
      <c r="A21" s="56" t="s">
        <v>40</v>
      </c>
      <c r="B21" s="57" t="s">
        <v>136</v>
      </c>
      <c r="C21" s="58" t="s">
        <v>147</v>
      </c>
      <c r="D21" s="114" t="s">
        <v>25</v>
      </c>
      <c r="E21" s="58">
        <v>1</v>
      </c>
      <c r="F21" s="65">
        <v>0</v>
      </c>
      <c r="G21" s="65">
        <f t="shared" si="1"/>
        <v>0</v>
      </c>
      <c r="I21"/>
      <c r="J21" s="32"/>
    </row>
    <row r="22" spans="1:10" ht="14.25">
      <c r="A22" s="56" t="s">
        <v>42</v>
      </c>
      <c r="B22" s="57" t="s">
        <v>136</v>
      </c>
      <c r="C22" s="58" t="s">
        <v>148</v>
      </c>
      <c r="D22" s="114" t="s">
        <v>25</v>
      </c>
      <c r="E22" s="58">
        <v>7</v>
      </c>
      <c r="F22" s="77">
        <v>0</v>
      </c>
      <c r="G22" s="65">
        <f t="shared" si="1"/>
        <v>0</v>
      </c>
      <c r="H22" s="92"/>
      <c r="I22"/>
      <c r="J22" s="32"/>
    </row>
    <row r="23" spans="1:10" ht="14.25">
      <c r="A23" s="56" t="s">
        <v>44</v>
      </c>
      <c r="B23" s="57" t="s">
        <v>136</v>
      </c>
      <c r="C23" s="58" t="s">
        <v>149</v>
      </c>
      <c r="D23" s="114" t="s">
        <v>25</v>
      </c>
      <c r="E23" s="58">
        <v>23</v>
      </c>
      <c r="F23" s="77">
        <v>0</v>
      </c>
      <c r="G23" s="65">
        <f t="shared" si="1"/>
        <v>0</v>
      </c>
      <c r="H23" s="92"/>
      <c r="I23"/>
      <c r="J23" s="32"/>
    </row>
    <row r="24" spans="1:10" ht="14.25">
      <c r="A24" s="56" t="s">
        <v>46</v>
      </c>
      <c r="B24" s="57" t="s">
        <v>136</v>
      </c>
      <c r="C24" s="54" t="s">
        <v>150</v>
      </c>
      <c r="D24" s="114" t="s">
        <v>25</v>
      </c>
      <c r="E24" s="58">
        <v>1</v>
      </c>
      <c r="F24" s="77">
        <v>0</v>
      </c>
      <c r="G24" s="65">
        <f t="shared" si="1"/>
        <v>0</v>
      </c>
      <c r="H24" s="63"/>
      <c r="I24"/>
      <c r="J24" s="32"/>
    </row>
    <row r="25" spans="1:10" ht="20.25">
      <c r="A25" s="66" t="s">
        <v>48</v>
      </c>
      <c r="B25" s="67" t="s">
        <v>136</v>
      </c>
      <c r="C25" s="75" t="s">
        <v>151</v>
      </c>
      <c r="D25" s="95" t="s">
        <v>25</v>
      </c>
      <c r="E25" s="66">
        <v>1</v>
      </c>
      <c r="F25" s="70">
        <v>0</v>
      </c>
      <c r="G25" s="69">
        <f t="shared" si="1"/>
        <v>0</v>
      </c>
      <c r="H25" s="63"/>
      <c r="I25"/>
      <c r="J25" s="32"/>
    </row>
    <row r="26" spans="1:10" ht="14.25">
      <c r="A26" s="66" t="s">
        <v>50</v>
      </c>
      <c r="B26" s="57" t="s">
        <v>136</v>
      </c>
      <c r="C26" s="58" t="s">
        <v>152</v>
      </c>
      <c r="D26" s="114" t="s">
        <v>25</v>
      </c>
      <c r="E26" s="58">
        <v>20</v>
      </c>
      <c r="F26" s="65">
        <v>0</v>
      </c>
      <c r="G26" s="65">
        <f t="shared" si="1"/>
        <v>0</v>
      </c>
      <c r="H26" s="63"/>
      <c r="I26"/>
      <c r="J26" s="32"/>
    </row>
    <row r="27" spans="1:10" ht="14.25">
      <c r="A27" s="56" t="s">
        <v>52</v>
      </c>
      <c r="B27" s="57" t="s">
        <v>136</v>
      </c>
      <c r="C27" s="58" t="s">
        <v>153</v>
      </c>
      <c r="D27" s="114" t="s">
        <v>25</v>
      </c>
      <c r="E27" s="58">
        <v>13</v>
      </c>
      <c r="F27" s="65">
        <v>0</v>
      </c>
      <c r="G27" s="65">
        <f t="shared" si="1"/>
        <v>0</v>
      </c>
      <c r="I27"/>
      <c r="J27" s="6"/>
    </row>
    <row r="28" spans="1:10" ht="14.25">
      <c r="A28" s="66" t="s">
        <v>54</v>
      </c>
      <c r="B28" s="57" t="s">
        <v>136</v>
      </c>
      <c r="C28" s="58" t="s">
        <v>154</v>
      </c>
      <c r="D28" s="114" t="s">
        <v>25</v>
      </c>
      <c r="E28" s="58">
        <v>8</v>
      </c>
      <c r="F28" s="65">
        <v>0</v>
      </c>
      <c r="G28" s="65">
        <f t="shared" si="1"/>
        <v>0</v>
      </c>
      <c r="I28"/>
      <c r="J28" s="6"/>
    </row>
    <row r="29" spans="1:10" ht="14.25">
      <c r="A29" s="56" t="s">
        <v>56</v>
      </c>
      <c r="B29" s="57" t="s">
        <v>136</v>
      </c>
      <c r="C29" s="58" t="s">
        <v>155</v>
      </c>
      <c r="D29" s="114" t="s">
        <v>25</v>
      </c>
      <c r="E29" s="58">
        <v>4</v>
      </c>
      <c r="F29" s="65">
        <v>0</v>
      </c>
      <c r="G29" s="65">
        <f t="shared" si="1"/>
        <v>0</v>
      </c>
      <c r="I29"/>
      <c r="J29" s="6"/>
    </row>
    <row r="30" spans="1:10" ht="14.25">
      <c r="A30" s="56" t="s">
        <v>58</v>
      </c>
      <c r="B30" s="57" t="s">
        <v>136</v>
      </c>
      <c r="C30" s="58" t="s">
        <v>156</v>
      </c>
      <c r="D30" s="114" t="s">
        <v>25</v>
      </c>
      <c r="E30" s="58">
        <v>28</v>
      </c>
      <c r="F30" s="65">
        <v>0</v>
      </c>
      <c r="G30" s="65">
        <f t="shared" si="1"/>
        <v>0</v>
      </c>
      <c r="I30"/>
      <c r="J30" s="6"/>
    </row>
    <row r="31" spans="1:10" ht="14.25">
      <c r="A31" s="56" t="s">
        <v>60</v>
      </c>
      <c r="B31" s="57" t="s">
        <v>136</v>
      </c>
      <c r="C31" s="58" t="s">
        <v>157</v>
      </c>
      <c r="D31" s="114" t="s">
        <v>62</v>
      </c>
      <c r="E31" s="58">
        <v>5</v>
      </c>
      <c r="F31" s="65">
        <v>0</v>
      </c>
      <c r="G31" s="65">
        <f t="shared" si="1"/>
        <v>0</v>
      </c>
      <c r="H31" s="63"/>
      <c r="I31"/>
      <c r="J31" s="6"/>
    </row>
    <row r="32" spans="1:10" ht="14.25">
      <c r="A32" s="56" t="s">
        <v>63</v>
      </c>
      <c r="B32" s="57" t="s">
        <v>136</v>
      </c>
      <c r="C32" s="58" t="s">
        <v>158</v>
      </c>
      <c r="D32" s="114" t="s">
        <v>62</v>
      </c>
      <c r="E32" s="58">
        <v>5</v>
      </c>
      <c r="F32" s="65">
        <v>0</v>
      </c>
      <c r="G32" s="65">
        <f t="shared" si="1"/>
        <v>0</v>
      </c>
      <c r="H32" s="63"/>
      <c r="I32"/>
      <c r="J32" s="6"/>
    </row>
    <row r="33" spans="1:10" ht="14.25">
      <c r="A33" s="56" t="s">
        <v>65</v>
      </c>
      <c r="B33" s="57" t="s">
        <v>136</v>
      </c>
      <c r="C33" s="58" t="s">
        <v>159</v>
      </c>
      <c r="D33" s="114" t="s">
        <v>62</v>
      </c>
      <c r="E33" s="58">
        <v>10</v>
      </c>
      <c r="F33" s="65">
        <v>0</v>
      </c>
      <c r="G33" s="65">
        <f t="shared" si="1"/>
        <v>0</v>
      </c>
      <c r="I33"/>
      <c r="J33" s="6"/>
    </row>
    <row r="34" spans="1:10" ht="14.25">
      <c r="A34" s="56" t="s">
        <v>67</v>
      </c>
      <c r="B34" s="57" t="s">
        <v>136</v>
      </c>
      <c r="C34" s="58" t="s">
        <v>160</v>
      </c>
      <c r="D34" s="114" t="s">
        <v>25</v>
      </c>
      <c r="E34" s="58">
        <v>120</v>
      </c>
      <c r="F34" s="65">
        <v>0</v>
      </c>
      <c r="G34" s="65">
        <f t="shared" si="1"/>
        <v>0</v>
      </c>
      <c r="H34" s="144"/>
      <c r="I34"/>
      <c r="J34" s="6"/>
    </row>
    <row r="35" spans="1:10" ht="14.25">
      <c r="A35" s="56" t="s">
        <v>69</v>
      </c>
      <c r="B35" s="57" t="s">
        <v>136</v>
      </c>
      <c r="C35" s="58" t="s">
        <v>72</v>
      </c>
      <c r="D35" s="114" t="s">
        <v>25</v>
      </c>
      <c r="E35" s="58">
        <v>4</v>
      </c>
      <c r="F35" s="65">
        <v>0</v>
      </c>
      <c r="G35" s="65">
        <f t="shared" si="1"/>
        <v>0</v>
      </c>
      <c r="I35"/>
      <c r="J35" s="6"/>
    </row>
    <row r="36" spans="1:10" ht="14.25">
      <c r="A36" s="56" t="s">
        <v>71</v>
      </c>
      <c r="B36" s="57" t="s">
        <v>136</v>
      </c>
      <c r="C36" s="58" t="s">
        <v>74</v>
      </c>
      <c r="D36" s="114" t="s">
        <v>25</v>
      </c>
      <c r="E36" s="58">
        <v>175</v>
      </c>
      <c r="F36" s="65">
        <v>0</v>
      </c>
      <c r="G36" s="65">
        <f t="shared" si="1"/>
        <v>0</v>
      </c>
      <c r="I36"/>
      <c r="J36" s="6"/>
    </row>
    <row r="37" spans="1:10" ht="14.25">
      <c r="A37" s="56" t="s">
        <v>73</v>
      </c>
      <c r="B37" s="57" t="s">
        <v>136</v>
      </c>
      <c r="C37" s="58" t="s">
        <v>161</v>
      </c>
      <c r="D37" s="114" t="s">
        <v>25</v>
      </c>
      <c r="E37" s="58">
        <v>16</v>
      </c>
      <c r="F37" s="65">
        <v>0</v>
      </c>
      <c r="G37" s="65">
        <f t="shared" si="1"/>
        <v>0</v>
      </c>
      <c r="I37"/>
      <c r="J37" s="6"/>
    </row>
    <row r="38" spans="1:10" ht="14.25">
      <c r="A38" s="56" t="s">
        <v>75</v>
      </c>
      <c r="B38" s="57" t="s">
        <v>136</v>
      </c>
      <c r="C38" s="145" t="s">
        <v>162</v>
      </c>
      <c r="D38" s="64" t="s">
        <v>25</v>
      </c>
      <c r="E38" s="73">
        <v>2</v>
      </c>
      <c r="F38" s="55">
        <v>0</v>
      </c>
      <c r="G38" s="65">
        <f t="shared" si="1"/>
        <v>0</v>
      </c>
      <c r="I38"/>
      <c r="J38" s="6"/>
    </row>
    <row r="39" spans="1:10" ht="14.25">
      <c r="A39" s="56" t="s">
        <v>77</v>
      </c>
      <c r="B39" s="57" t="s">
        <v>136</v>
      </c>
      <c r="C39" s="58" t="s">
        <v>163</v>
      </c>
      <c r="D39" s="114" t="s">
        <v>25</v>
      </c>
      <c r="E39" s="58">
        <v>32</v>
      </c>
      <c r="F39" s="65">
        <v>0</v>
      </c>
      <c r="G39" s="65">
        <f t="shared" si="1"/>
        <v>0</v>
      </c>
      <c r="I39"/>
      <c r="J39" s="6"/>
    </row>
    <row r="40" spans="1:10" ht="14.25">
      <c r="A40" s="56" t="s">
        <v>79</v>
      </c>
      <c r="B40" s="57" t="s">
        <v>136</v>
      </c>
      <c r="C40" s="58" t="s">
        <v>164</v>
      </c>
      <c r="D40" s="114" t="s">
        <v>25</v>
      </c>
      <c r="E40" s="58">
        <v>35</v>
      </c>
      <c r="F40" s="65">
        <v>0</v>
      </c>
      <c r="G40" s="65">
        <f t="shared" si="1"/>
        <v>0</v>
      </c>
      <c r="I40"/>
      <c r="J40" s="6"/>
    </row>
    <row r="41" spans="1:10" ht="14.25">
      <c r="A41" s="56" t="s">
        <v>81</v>
      </c>
      <c r="B41" s="57" t="s">
        <v>136</v>
      </c>
      <c r="C41" s="105" t="s">
        <v>165</v>
      </c>
      <c r="D41" s="114" t="s">
        <v>25</v>
      </c>
      <c r="E41" s="58">
        <v>2</v>
      </c>
      <c r="F41" s="65">
        <v>0</v>
      </c>
      <c r="G41" s="65">
        <f t="shared" si="1"/>
        <v>0</v>
      </c>
      <c r="I41"/>
      <c r="J41" s="6"/>
    </row>
    <row r="42" spans="1:10" ht="12.75" customHeight="1">
      <c r="A42" s="56" t="s">
        <v>84</v>
      </c>
      <c r="B42" s="57" t="s">
        <v>136</v>
      </c>
      <c r="C42" s="56" t="s">
        <v>166</v>
      </c>
      <c r="D42" s="98" t="s">
        <v>25</v>
      </c>
      <c r="E42" s="56">
        <v>13</v>
      </c>
      <c r="F42" s="63">
        <v>0</v>
      </c>
      <c r="G42" s="65">
        <f t="shared" si="1"/>
        <v>0</v>
      </c>
      <c r="I42"/>
      <c r="J42" s="6"/>
    </row>
    <row r="43" spans="1:10" ht="12.75" customHeight="1">
      <c r="A43" s="56"/>
      <c r="B43" s="57"/>
      <c r="I43"/>
      <c r="J43" s="6"/>
    </row>
    <row r="44" spans="1:10" ht="14.25">
      <c r="A44" s="54"/>
      <c r="B44" s="83"/>
      <c r="C44" s="54"/>
      <c r="D44" s="114"/>
      <c r="E44" s="54"/>
      <c r="F44" s="72"/>
      <c r="G44" s="82">
        <f>SUM(G15:G43)</f>
        <v>0</v>
      </c>
      <c r="I44"/>
      <c r="J44" s="6"/>
    </row>
    <row r="45" spans="1:10" ht="14.25">
      <c r="A45" s="54"/>
      <c r="B45" s="83"/>
      <c r="I45"/>
      <c r="J45" s="6"/>
    </row>
    <row r="46" spans="1:10" ht="14.25">
      <c r="A46" s="84"/>
      <c r="B46" s="85"/>
      <c r="C46" s="86" t="s">
        <v>167</v>
      </c>
      <c r="D46" s="86"/>
      <c r="E46" s="88"/>
      <c r="F46" s="89"/>
      <c r="G46" s="90"/>
      <c r="H46" s="91"/>
      <c r="I46"/>
      <c r="J46" s="6"/>
    </row>
    <row r="47" spans="1:10" ht="14.25">
      <c r="A47" s="56"/>
      <c r="B47" s="57"/>
      <c r="C47" s="56"/>
      <c r="D47" s="56"/>
      <c r="E47" s="56"/>
      <c r="F47" s="63"/>
      <c r="G47" s="63"/>
      <c r="H47" s="91"/>
      <c r="I47"/>
      <c r="J47" s="32"/>
    </row>
    <row r="48" spans="1:10" ht="14.25">
      <c r="A48" s="56" t="s">
        <v>6</v>
      </c>
      <c r="B48" s="57" t="s">
        <v>136</v>
      </c>
      <c r="C48" s="56" t="s">
        <v>168</v>
      </c>
      <c r="D48" s="98" t="s">
        <v>25</v>
      </c>
      <c r="E48" s="56">
        <v>0</v>
      </c>
      <c r="F48" s="146">
        <v>0</v>
      </c>
      <c r="G48" s="63">
        <f>(E48*F48)</f>
        <v>0</v>
      </c>
      <c r="H48" s="91"/>
      <c r="I48"/>
      <c r="J48" s="32"/>
    </row>
    <row r="49" spans="1:10" ht="14.25">
      <c r="A49" s="56"/>
      <c r="B49" s="57"/>
      <c r="C49" s="56"/>
      <c r="D49" s="95"/>
      <c r="E49" s="56"/>
      <c r="F49" s="63"/>
      <c r="G49" s="63"/>
      <c r="H49" s="91"/>
      <c r="I49"/>
      <c r="J49" s="32"/>
    </row>
    <row r="50" spans="1:10" ht="14.25">
      <c r="A50" s="56"/>
      <c r="B50" s="57"/>
      <c r="C50" s="56"/>
      <c r="D50" s="95"/>
      <c r="E50" s="56"/>
      <c r="F50" s="63"/>
      <c r="G50" s="82">
        <f>SUM(G48:G49)</f>
        <v>0</v>
      </c>
      <c r="H50" s="92"/>
      <c r="I50"/>
      <c r="J50" s="32"/>
    </row>
    <row r="51" spans="9:10" ht="14.25">
      <c r="I51"/>
      <c r="J51" s="32"/>
    </row>
    <row r="52" spans="1:10" ht="14.25">
      <c r="A52" s="84"/>
      <c r="B52" s="85"/>
      <c r="C52" s="86" t="s">
        <v>169</v>
      </c>
      <c r="D52" s="86"/>
      <c r="E52" s="88"/>
      <c r="F52" s="89"/>
      <c r="G52" s="90"/>
      <c r="H52" s="92"/>
      <c r="I52"/>
      <c r="J52" s="32"/>
    </row>
    <row r="53" spans="1:10" ht="14.25">
      <c r="A53" s="56"/>
      <c r="B53" s="57"/>
      <c r="C53" s="56"/>
      <c r="D53" s="56"/>
      <c r="E53" s="56"/>
      <c r="F53" s="63"/>
      <c r="G53" s="63"/>
      <c r="H53" s="92"/>
      <c r="I53"/>
      <c r="J53" s="32"/>
    </row>
    <row r="54" spans="1:10" ht="14.25">
      <c r="A54" s="56" t="s">
        <v>6</v>
      </c>
      <c r="B54" s="83" t="s">
        <v>136</v>
      </c>
      <c r="C54" s="58" t="s">
        <v>170</v>
      </c>
      <c r="D54" s="114" t="s">
        <v>62</v>
      </c>
      <c r="E54" s="105">
        <v>140</v>
      </c>
      <c r="F54" s="65">
        <v>0</v>
      </c>
      <c r="G54" s="65">
        <f aca="true" t="shared" si="2" ref="G54:G68">E54*F54</f>
        <v>0</v>
      </c>
      <c r="H54" s="92"/>
      <c r="I54"/>
      <c r="J54" s="32"/>
    </row>
    <row r="55" spans="1:10" ht="14.25">
      <c r="A55" s="56" t="s">
        <v>8</v>
      </c>
      <c r="B55" s="83" t="s">
        <v>136</v>
      </c>
      <c r="C55" s="105" t="s">
        <v>104</v>
      </c>
      <c r="D55" s="114" t="s">
        <v>62</v>
      </c>
      <c r="E55" s="105">
        <v>290</v>
      </c>
      <c r="F55" s="65">
        <v>0</v>
      </c>
      <c r="G55" s="65">
        <f t="shared" si="2"/>
        <v>0</v>
      </c>
      <c r="H55" s="92"/>
      <c r="I55"/>
      <c r="J55" s="32"/>
    </row>
    <row r="56" spans="1:10" ht="14.25">
      <c r="A56" s="56" t="s">
        <v>27</v>
      </c>
      <c r="B56" s="83" t="s">
        <v>136</v>
      </c>
      <c r="C56" s="105" t="s">
        <v>105</v>
      </c>
      <c r="D56" s="114" t="s">
        <v>62</v>
      </c>
      <c r="E56" s="105">
        <v>350</v>
      </c>
      <c r="F56" s="65">
        <v>0</v>
      </c>
      <c r="G56" s="65">
        <f t="shared" si="2"/>
        <v>0</v>
      </c>
      <c r="H56" s="92"/>
      <c r="I56"/>
      <c r="J56" s="32"/>
    </row>
    <row r="57" spans="1:10" ht="14.25">
      <c r="A57" s="56" t="s">
        <v>29</v>
      </c>
      <c r="B57" s="83" t="s">
        <v>136</v>
      </c>
      <c r="C57" s="105" t="s">
        <v>106</v>
      </c>
      <c r="D57" s="114" t="s">
        <v>62</v>
      </c>
      <c r="E57" s="105">
        <v>15</v>
      </c>
      <c r="F57" s="65">
        <v>0</v>
      </c>
      <c r="G57" s="65">
        <f t="shared" si="2"/>
        <v>0</v>
      </c>
      <c r="H57" s="92"/>
      <c r="I57"/>
      <c r="J57" s="32"/>
    </row>
    <row r="58" spans="1:10" ht="12.75" customHeight="1">
      <c r="A58" s="56" t="s">
        <v>36</v>
      </c>
      <c r="B58" s="83" t="s">
        <v>136</v>
      </c>
      <c r="C58" s="58" t="s">
        <v>107</v>
      </c>
      <c r="D58" s="114" t="s">
        <v>62</v>
      </c>
      <c r="E58" s="58">
        <v>80</v>
      </c>
      <c r="F58" s="65">
        <v>0</v>
      </c>
      <c r="G58" s="65">
        <f t="shared" si="2"/>
        <v>0</v>
      </c>
      <c r="H58" s="92"/>
      <c r="I58"/>
      <c r="J58" s="32"/>
    </row>
    <row r="59" spans="1:10" ht="14.25">
      <c r="A59" s="56" t="s">
        <v>38</v>
      </c>
      <c r="B59" s="83" t="s">
        <v>136</v>
      </c>
      <c r="C59" s="58" t="s">
        <v>108</v>
      </c>
      <c r="D59" s="114" t="s">
        <v>62</v>
      </c>
      <c r="E59" s="58">
        <v>20</v>
      </c>
      <c r="F59" s="65">
        <v>0</v>
      </c>
      <c r="G59" s="65">
        <f t="shared" si="2"/>
        <v>0</v>
      </c>
      <c r="H59" s="92"/>
      <c r="I59"/>
      <c r="J59" s="32"/>
    </row>
    <row r="60" spans="1:10" ht="14.25">
      <c r="A60" s="56" t="s">
        <v>40</v>
      </c>
      <c r="B60" s="83" t="s">
        <v>136</v>
      </c>
      <c r="C60" s="58" t="s">
        <v>109</v>
      </c>
      <c r="D60" s="64" t="s">
        <v>62</v>
      </c>
      <c r="E60" s="105">
        <v>3</v>
      </c>
      <c r="F60" s="106">
        <v>0</v>
      </c>
      <c r="G60" s="65">
        <f t="shared" si="2"/>
        <v>0</v>
      </c>
      <c r="H60" s="92"/>
      <c r="I60"/>
      <c r="J60" s="32"/>
    </row>
    <row r="61" spans="1:10" ht="14.25">
      <c r="A61" s="56" t="s">
        <v>42</v>
      </c>
      <c r="B61" s="83" t="s">
        <v>136</v>
      </c>
      <c r="C61" s="58" t="s">
        <v>110</v>
      </c>
      <c r="D61" s="64" t="s">
        <v>62</v>
      </c>
      <c r="E61" s="105">
        <v>10</v>
      </c>
      <c r="F61" s="106">
        <v>0</v>
      </c>
      <c r="G61" s="65">
        <f t="shared" si="2"/>
        <v>0</v>
      </c>
      <c r="H61" s="142"/>
      <c r="I61"/>
      <c r="J61" s="32"/>
    </row>
    <row r="62" spans="1:10" ht="14.25">
      <c r="A62" s="58" t="s">
        <v>44</v>
      </c>
      <c r="B62" s="83" t="s">
        <v>136</v>
      </c>
      <c r="C62" s="58" t="s">
        <v>171</v>
      </c>
      <c r="D62" s="64" t="s">
        <v>62</v>
      </c>
      <c r="E62" s="105">
        <v>30</v>
      </c>
      <c r="F62" s="106">
        <v>0</v>
      </c>
      <c r="G62" s="65">
        <f t="shared" si="2"/>
        <v>0</v>
      </c>
      <c r="H62" s="92"/>
      <c r="I62"/>
      <c r="J62" s="32"/>
    </row>
    <row r="63" spans="1:10" ht="14.25">
      <c r="A63" s="58" t="s">
        <v>46</v>
      </c>
      <c r="B63" s="83" t="s">
        <v>136</v>
      </c>
      <c r="C63" s="58" t="s">
        <v>112</v>
      </c>
      <c r="D63" s="64" t="s">
        <v>62</v>
      </c>
      <c r="E63" s="105">
        <v>45</v>
      </c>
      <c r="F63" s="106">
        <v>0</v>
      </c>
      <c r="G63" s="65">
        <f t="shared" si="2"/>
        <v>0</v>
      </c>
      <c r="H63" s="91"/>
      <c r="I63"/>
      <c r="J63" s="32"/>
    </row>
    <row r="64" spans="1:10" ht="14.25">
      <c r="A64" s="58" t="s">
        <v>48</v>
      </c>
      <c r="B64" s="83" t="s">
        <v>136</v>
      </c>
      <c r="C64" s="58" t="s">
        <v>113</v>
      </c>
      <c r="D64" s="64" t="s">
        <v>62</v>
      </c>
      <c r="E64" s="105">
        <v>110</v>
      </c>
      <c r="F64" s="106">
        <v>0</v>
      </c>
      <c r="G64" s="65">
        <f t="shared" si="2"/>
        <v>0</v>
      </c>
      <c r="H64" s="92"/>
      <c r="I64"/>
      <c r="J64" s="32"/>
    </row>
    <row r="65" spans="1:10" ht="14.25">
      <c r="A65" s="58" t="s">
        <v>50</v>
      </c>
      <c r="B65" s="83" t="s">
        <v>136</v>
      </c>
      <c r="C65" s="58" t="s">
        <v>114</v>
      </c>
      <c r="D65" s="64" t="s">
        <v>62</v>
      </c>
      <c r="E65" s="105">
        <v>5</v>
      </c>
      <c r="F65" s="106">
        <v>0</v>
      </c>
      <c r="G65" s="65">
        <f t="shared" si="2"/>
        <v>0</v>
      </c>
      <c r="I65"/>
      <c r="J65" s="32"/>
    </row>
    <row r="66" spans="1:10" ht="14.25">
      <c r="A66" s="58" t="s">
        <v>52</v>
      </c>
      <c r="B66" s="83" t="s">
        <v>136</v>
      </c>
      <c r="C66" s="58" t="s">
        <v>115</v>
      </c>
      <c r="D66" s="64" t="s">
        <v>62</v>
      </c>
      <c r="E66" s="105">
        <v>60</v>
      </c>
      <c r="F66" s="106">
        <v>0</v>
      </c>
      <c r="G66" s="65">
        <f t="shared" si="2"/>
        <v>0</v>
      </c>
      <c r="I66"/>
      <c r="J66" s="32"/>
    </row>
    <row r="67" spans="1:10" ht="14.25">
      <c r="A67" s="58" t="s">
        <v>54</v>
      </c>
      <c r="B67" s="83" t="s">
        <v>136</v>
      </c>
      <c r="C67" s="105" t="s">
        <v>116</v>
      </c>
      <c r="D67" s="64" t="s">
        <v>62</v>
      </c>
      <c r="E67" s="105">
        <v>5</v>
      </c>
      <c r="F67" s="106">
        <v>0</v>
      </c>
      <c r="G67" s="106">
        <f t="shared" si="2"/>
        <v>0</v>
      </c>
      <c r="I67"/>
      <c r="J67" s="32"/>
    </row>
    <row r="68" spans="1:10" ht="14.25">
      <c r="A68" s="58" t="s">
        <v>56</v>
      </c>
      <c r="B68" s="83" t="s">
        <v>136</v>
      </c>
      <c r="C68" s="58" t="s">
        <v>172</v>
      </c>
      <c r="D68" s="64" t="s">
        <v>62</v>
      </c>
      <c r="E68" s="105">
        <v>10</v>
      </c>
      <c r="F68" s="106">
        <v>0</v>
      </c>
      <c r="G68" s="65">
        <f t="shared" si="2"/>
        <v>0</v>
      </c>
      <c r="I68"/>
      <c r="J68" s="32"/>
    </row>
    <row r="69" spans="1:10" ht="14.25">
      <c r="A69" s="58"/>
      <c r="B69" s="83"/>
      <c r="I69"/>
      <c r="J69" s="32"/>
    </row>
    <row r="70" spans="1:10" ht="14.25">
      <c r="A70" s="105"/>
      <c r="B70" s="83"/>
      <c r="G70" s="82">
        <f>SUM(G54:G69)</f>
        <v>0</v>
      </c>
      <c r="I70"/>
      <c r="J70" s="32"/>
    </row>
    <row r="71" spans="9:10" ht="14.25">
      <c r="I71"/>
      <c r="J71" s="32"/>
    </row>
    <row r="72" spans="1:10" ht="14.25">
      <c r="A72" s="139"/>
      <c r="B72" s="143"/>
      <c r="C72" s="147" t="s">
        <v>173</v>
      </c>
      <c r="D72" s="86"/>
      <c r="E72" s="86"/>
      <c r="F72" s="140"/>
      <c r="G72" s="141"/>
      <c r="H72" s="92"/>
      <c r="I72"/>
      <c r="J72" s="32"/>
    </row>
    <row r="73" spans="1:10" ht="14.25">
      <c r="A73" s="56"/>
      <c r="B73" s="57"/>
      <c r="C73" s="56"/>
      <c r="D73" s="56"/>
      <c r="E73" s="56"/>
      <c r="F73" s="63"/>
      <c r="G73" s="63"/>
      <c r="H73" s="92"/>
      <c r="I73"/>
      <c r="J73" s="32"/>
    </row>
    <row r="74" spans="1:10" ht="54.75" customHeight="1">
      <c r="A74" s="148" t="s">
        <v>6</v>
      </c>
      <c r="B74" s="149" t="s">
        <v>136</v>
      </c>
      <c r="C74" s="150" t="s">
        <v>174</v>
      </c>
      <c r="D74" s="151" t="s">
        <v>25</v>
      </c>
      <c r="E74" s="51">
        <v>3</v>
      </c>
      <c r="F74" s="152">
        <v>0</v>
      </c>
      <c r="G74" s="152">
        <f aca="true" t="shared" si="3" ref="G74:G80">E74*F74</f>
        <v>0</v>
      </c>
      <c r="H74" s="92"/>
      <c r="I74"/>
      <c r="J74" s="32"/>
    </row>
    <row r="75" spans="1:10" ht="14.25">
      <c r="A75" s="153" t="s">
        <v>8</v>
      </c>
      <c r="B75" s="154" t="s">
        <v>136</v>
      </c>
      <c r="C75" s="54" t="s">
        <v>122</v>
      </c>
      <c r="D75" s="114" t="s">
        <v>25</v>
      </c>
      <c r="E75" s="64">
        <v>3</v>
      </c>
      <c r="F75" s="55">
        <v>0</v>
      </c>
      <c r="G75" s="155">
        <f t="shared" si="3"/>
        <v>0</v>
      </c>
      <c r="H75" s="92"/>
      <c r="I75"/>
      <c r="J75" s="32"/>
    </row>
    <row r="76" spans="1:10" ht="14.25">
      <c r="A76" s="153" t="s">
        <v>27</v>
      </c>
      <c r="B76" s="154" t="s">
        <v>136</v>
      </c>
      <c r="C76" s="6" t="s">
        <v>175</v>
      </c>
      <c r="D76" s="156" t="s">
        <v>25</v>
      </c>
      <c r="E76" s="153">
        <v>21</v>
      </c>
      <c r="F76" s="157">
        <v>0</v>
      </c>
      <c r="G76" s="155">
        <f t="shared" si="3"/>
        <v>0</v>
      </c>
      <c r="I76"/>
      <c r="J76" s="32"/>
    </row>
    <row r="77" spans="1:10" ht="14.25">
      <c r="A77" s="153" t="s">
        <v>29</v>
      </c>
      <c r="B77" s="154" t="s">
        <v>136</v>
      </c>
      <c r="C77" s="6" t="s">
        <v>176</v>
      </c>
      <c r="D77" s="156" t="s">
        <v>62</v>
      </c>
      <c r="E77" s="153">
        <v>55</v>
      </c>
      <c r="F77" s="157">
        <v>0</v>
      </c>
      <c r="G77" s="155">
        <f t="shared" si="3"/>
        <v>0</v>
      </c>
      <c r="I77"/>
      <c r="J77" s="32"/>
    </row>
    <row r="78" spans="1:10" ht="14.25">
      <c r="A78" s="153" t="s">
        <v>36</v>
      </c>
      <c r="B78" s="154" t="s">
        <v>136</v>
      </c>
      <c r="C78" s="6" t="s">
        <v>177</v>
      </c>
      <c r="D78" s="156" t="s">
        <v>62</v>
      </c>
      <c r="E78" s="153">
        <v>12</v>
      </c>
      <c r="F78" s="157">
        <v>0</v>
      </c>
      <c r="G78" s="155">
        <f t="shared" si="3"/>
        <v>0</v>
      </c>
      <c r="I78"/>
      <c r="J78" s="32"/>
    </row>
    <row r="79" spans="1:10" ht="14.25">
      <c r="A79" s="153" t="s">
        <v>38</v>
      </c>
      <c r="B79" s="154" t="s">
        <v>136</v>
      </c>
      <c r="C79" s="6" t="s">
        <v>178</v>
      </c>
      <c r="D79" s="156" t="s">
        <v>25</v>
      </c>
      <c r="E79" s="6">
        <v>6</v>
      </c>
      <c r="F79" s="157">
        <v>0</v>
      </c>
      <c r="G79" s="155">
        <f t="shared" si="3"/>
        <v>0</v>
      </c>
      <c r="I79"/>
      <c r="J79" s="32"/>
    </row>
    <row r="80" spans="1:9" ht="14.25">
      <c r="A80" s="153" t="s">
        <v>40</v>
      </c>
      <c r="B80" s="154" t="s">
        <v>136</v>
      </c>
      <c r="C80" s="54" t="s">
        <v>179</v>
      </c>
      <c r="D80" s="114" t="s">
        <v>25</v>
      </c>
      <c r="E80" s="64">
        <v>10</v>
      </c>
      <c r="F80" s="55">
        <v>0</v>
      </c>
      <c r="G80" s="155">
        <f t="shared" si="3"/>
        <v>0</v>
      </c>
      <c r="H80" s="92"/>
      <c r="I80"/>
    </row>
    <row r="81" spans="1:9" ht="14.25">
      <c r="A81" s="153"/>
      <c r="B81" s="154"/>
      <c r="H81" s="92"/>
      <c r="I81"/>
    </row>
    <row r="82" spans="7:9" ht="14.25">
      <c r="G82" s="82">
        <f>SUM(G74:G81)</f>
        <v>0</v>
      </c>
      <c r="I82"/>
    </row>
    <row r="83" ht="14.25">
      <c r="I83"/>
    </row>
    <row r="84" spans="1:9" ht="14.25">
      <c r="A84" s="139"/>
      <c r="B84" s="143"/>
      <c r="C84" s="86" t="s">
        <v>180</v>
      </c>
      <c r="D84" s="86"/>
      <c r="E84" s="86"/>
      <c r="F84" s="140"/>
      <c r="G84" s="141"/>
      <c r="I84"/>
    </row>
    <row r="85" spans="1:9" ht="14.25">
      <c r="A85" s="56"/>
      <c r="B85" s="57"/>
      <c r="C85" s="56"/>
      <c r="D85" s="56"/>
      <c r="E85" s="56"/>
      <c r="F85" s="63"/>
      <c r="G85" s="63"/>
      <c r="H85" s="92"/>
      <c r="I85"/>
    </row>
    <row r="86" spans="1:9" ht="14.25">
      <c r="A86" s="56" t="s">
        <v>6</v>
      </c>
      <c r="B86" s="154" t="s">
        <v>136</v>
      </c>
      <c r="C86" s="56" t="s">
        <v>181</v>
      </c>
      <c r="D86" s="156" t="s">
        <v>25</v>
      </c>
      <c r="E86" s="56">
        <v>65</v>
      </c>
      <c r="F86" s="63">
        <v>0</v>
      </c>
      <c r="G86" s="63">
        <f aca="true" t="shared" si="4" ref="G86:G99">E86*F86</f>
        <v>0</v>
      </c>
      <c r="H86" s="92"/>
      <c r="I86"/>
    </row>
    <row r="87" spans="1:9" ht="14.25">
      <c r="A87" s="56" t="s">
        <v>8</v>
      </c>
      <c r="B87" s="154" t="s">
        <v>136</v>
      </c>
      <c r="C87" s="56" t="s">
        <v>182</v>
      </c>
      <c r="D87" s="156" t="s">
        <v>25</v>
      </c>
      <c r="E87" s="56">
        <v>42</v>
      </c>
      <c r="F87" s="63">
        <v>0</v>
      </c>
      <c r="G87" s="63">
        <f t="shared" si="4"/>
        <v>0</v>
      </c>
      <c r="H87" s="92"/>
      <c r="I87"/>
    </row>
    <row r="88" spans="1:9" ht="14.25">
      <c r="A88" s="56" t="s">
        <v>27</v>
      </c>
      <c r="B88" s="154" t="s">
        <v>136</v>
      </c>
      <c r="C88" s="56" t="s">
        <v>183</v>
      </c>
      <c r="D88" s="156" t="s">
        <v>62</v>
      </c>
      <c r="E88" s="56">
        <v>120</v>
      </c>
      <c r="F88" s="63">
        <v>0</v>
      </c>
      <c r="G88" s="63">
        <f t="shared" si="4"/>
        <v>0</v>
      </c>
      <c r="H88" s="91"/>
      <c r="I88"/>
    </row>
    <row r="89" spans="1:9" ht="14.25">
      <c r="A89" s="56" t="s">
        <v>29</v>
      </c>
      <c r="B89" s="154" t="s">
        <v>136</v>
      </c>
      <c r="C89" s="56" t="s">
        <v>184</v>
      </c>
      <c r="D89" s="156" t="s">
        <v>62</v>
      </c>
      <c r="E89" s="56">
        <v>50</v>
      </c>
      <c r="F89" s="63">
        <v>0</v>
      </c>
      <c r="G89" s="63">
        <f t="shared" si="4"/>
        <v>0</v>
      </c>
      <c r="H89" s="91"/>
      <c r="I89"/>
    </row>
    <row r="90" spans="1:9" ht="14.25">
      <c r="A90" s="56" t="s">
        <v>36</v>
      </c>
      <c r="B90" s="154" t="s">
        <v>136</v>
      </c>
      <c r="C90" s="56" t="s">
        <v>185</v>
      </c>
      <c r="D90" s="156" t="s">
        <v>62</v>
      </c>
      <c r="E90" s="56">
        <v>35</v>
      </c>
      <c r="F90" s="63">
        <v>0</v>
      </c>
      <c r="G90" s="63">
        <f t="shared" si="4"/>
        <v>0</v>
      </c>
      <c r="H90" s="91"/>
      <c r="I90"/>
    </row>
    <row r="91" spans="1:9" ht="14.25">
      <c r="A91" s="56" t="s">
        <v>38</v>
      </c>
      <c r="B91" s="154" t="s">
        <v>136</v>
      </c>
      <c r="C91" s="56" t="s">
        <v>186</v>
      </c>
      <c r="D91" s="156" t="s">
        <v>62</v>
      </c>
      <c r="E91" s="56">
        <v>10</v>
      </c>
      <c r="F91" s="63">
        <v>0</v>
      </c>
      <c r="G91" s="63">
        <f t="shared" si="4"/>
        <v>0</v>
      </c>
      <c r="H91" s="91"/>
      <c r="I91"/>
    </row>
    <row r="92" spans="1:10" ht="14.25">
      <c r="A92" s="56" t="s">
        <v>40</v>
      </c>
      <c r="B92" s="154" t="s">
        <v>136</v>
      </c>
      <c r="C92" s="58" t="s">
        <v>187</v>
      </c>
      <c r="D92" s="156" t="s">
        <v>25</v>
      </c>
      <c r="E92" s="58">
        <v>6</v>
      </c>
      <c r="F92" s="65">
        <v>0</v>
      </c>
      <c r="G92" s="63">
        <f t="shared" si="4"/>
        <v>0</v>
      </c>
      <c r="H92" s="91"/>
      <c r="I92"/>
      <c r="J92" s="32"/>
    </row>
    <row r="93" spans="1:10" ht="14.25">
      <c r="A93" s="56" t="s">
        <v>42</v>
      </c>
      <c r="B93" s="154" t="s">
        <v>136</v>
      </c>
      <c r="C93" s="58" t="s">
        <v>188</v>
      </c>
      <c r="D93" s="156" t="s">
        <v>25</v>
      </c>
      <c r="E93" s="58">
        <v>7</v>
      </c>
      <c r="F93" s="65">
        <v>0</v>
      </c>
      <c r="G93" s="63">
        <f t="shared" si="4"/>
        <v>0</v>
      </c>
      <c r="H93" s="91"/>
      <c r="I93"/>
      <c r="J93" s="32"/>
    </row>
    <row r="94" spans="1:10" ht="14.25">
      <c r="A94" s="56" t="s">
        <v>44</v>
      </c>
      <c r="B94" s="154" t="s">
        <v>136</v>
      </c>
      <c r="C94" s="54" t="s">
        <v>189</v>
      </c>
      <c r="D94" s="156" t="s">
        <v>25</v>
      </c>
      <c r="E94" s="54">
        <v>1</v>
      </c>
      <c r="F94" s="9">
        <v>0</v>
      </c>
      <c r="G94" s="63">
        <f t="shared" si="4"/>
        <v>0</v>
      </c>
      <c r="H94" s="92"/>
      <c r="I94"/>
      <c r="J94" s="32"/>
    </row>
    <row r="95" spans="1:10" ht="14.25">
      <c r="A95" s="56" t="s">
        <v>46</v>
      </c>
      <c r="B95" s="154" t="s">
        <v>136</v>
      </c>
      <c r="C95" s="54" t="s">
        <v>190</v>
      </c>
      <c r="D95" s="156" t="s">
        <v>25</v>
      </c>
      <c r="E95" s="54">
        <v>1</v>
      </c>
      <c r="F95" s="55">
        <v>0</v>
      </c>
      <c r="G95" s="63">
        <f t="shared" si="4"/>
        <v>0</v>
      </c>
      <c r="H95" s="92"/>
      <c r="I95"/>
      <c r="J95" s="32"/>
    </row>
    <row r="96" spans="1:10" ht="14.25">
      <c r="A96" s="56" t="s">
        <v>48</v>
      </c>
      <c r="B96" s="154" t="s">
        <v>136</v>
      </c>
      <c r="C96" s="58" t="s">
        <v>191</v>
      </c>
      <c r="D96" s="156" t="s">
        <v>25</v>
      </c>
      <c r="E96" s="58">
        <v>1</v>
      </c>
      <c r="F96" s="65">
        <v>0</v>
      </c>
      <c r="G96" s="63">
        <f t="shared" si="4"/>
        <v>0</v>
      </c>
      <c r="H96" s="92"/>
      <c r="I96"/>
      <c r="J96" s="32"/>
    </row>
    <row r="97" spans="1:10" ht="20.25">
      <c r="A97" s="66" t="s">
        <v>50</v>
      </c>
      <c r="B97" s="149" t="s">
        <v>136</v>
      </c>
      <c r="C97" s="49" t="s">
        <v>192</v>
      </c>
      <c r="D97" s="158" t="s">
        <v>193</v>
      </c>
      <c r="E97" s="95">
        <v>1</v>
      </c>
      <c r="F97" s="70">
        <v>0</v>
      </c>
      <c r="G97" s="70">
        <f t="shared" si="4"/>
        <v>0</v>
      </c>
      <c r="H97" s="92"/>
      <c r="I97"/>
      <c r="J97" s="32"/>
    </row>
    <row r="98" spans="1:10" ht="20.25">
      <c r="A98" s="66" t="s">
        <v>52</v>
      </c>
      <c r="B98" s="149" t="s">
        <v>136</v>
      </c>
      <c r="C98" s="49" t="s">
        <v>194</v>
      </c>
      <c r="D98" s="151" t="s">
        <v>193</v>
      </c>
      <c r="E98" s="150">
        <v>1.6</v>
      </c>
      <c r="F98" s="152">
        <v>0</v>
      </c>
      <c r="G98" s="70">
        <f t="shared" si="4"/>
        <v>0</v>
      </c>
      <c r="I98"/>
      <c r="J98" s="32"/>
    </row>
    <row r="99" spans="1:10" ht="20.25">
      <c r="A99" s="66" t="s">
        <v>54</v>
      </c>
      <c r="B99" s="149" t="s">
        <v>136</v>
      </c>
      <c r="C99" s="49" t="s">
        <v>195</v>
      </c>
      <c r="D99" s="151" t="s">
        <v>193</v>
      </c>
      <c r="E99" s="150">
        <v>1.6</v>
      </c>
      <c r="F99" s="152">
        <v>0</v>
      </c>
      <c r="G99" s="70">
        <f t="shared" si="4"/>
        <v>0</v>
      </c>
      <c r="I99"/>
      <c r="J99" s="32"/>
    </row>
    <row r="100" spans="1:10" ht="14.25">
      <c r="A100" s="6"/>
      <c r="B100" s="154"/>
      <c r="C100" s="58"/>
      <c r="D100" s="159"/>
      <c r="E100" s="58"/>
      <c r="F100" s="65"/>
      <c r="G100" s="63"/>
      <c r="H100" s="92"/>
      <c r="I100"/>
      <c r="J100" s="32"/>
    </row>
    <row r="101" spans="7:10" ht="14.25">
      <c r="G101" s="82">
        <f>SUM(G86:G100)</f>
        <v>0</v>
      </c>
      <c r="I101"/>
      <c r="J101" s="32"/>
    </row>
    <row r="102" spans="3:10" ht="14.25">
      <c r="C102" s="160"/>
      <c r="D102" s="114"/>
      <c r="E102" s="114"/>
      <c r="F102" s="77"/>
      <c r="G102" s="65"/>
      <c r="I102"/>
      <c r="J102" s="32"/>
    </row>
    <row r="103" spans="1:10" ht="14.25">
      <c r="A103" s="139"/>
      <c r="B103" s="143"/>
      <c r="C103" s="86" t="s">
        <v>196</v>
      </c>
      <c r="D103" s="86"/>
      <c r="E103" s="86"/>
      <c r="F103" s="140"/>
      <c r="G103" s="141"/>
      <c r="H103" s="92"/>
      <c r="I103"/>
      <c r="J103" s="30"/>
    </row>
    <row r="104" spans="1:10" ht="14.25">
      <c r="A104" s="56"/>
      <c r="B104" s="57"/>
      <c r="C104" s="56"/>
      <c r="D104" s="56"/>
      <c r="E104" s="56"/>
      <c r="F104" s="63"/>
      <c r="G104" s="63"/>
      <c r="H104" s="92"/>
      <c r="I104"/>
      <c r="J104" s="30"/>
    </row>
    <row r="105" spans="1:10" ht="14.25">
      <c r="A105" s="56" t="s">
        <v>6</v>
      </c>
      <c r="B105" s="154" t="s">
        <v>136</v>
      </c>
      <c r="C105" s="56" t="s">
        <v>197</v>
      </c>
      <c r="D105" s="114" t="s">
        <v>198</v>
      </c>
      <c r="E105" s="98">
        <v>6</v>
      </c>
      <c r="F105" s="71">
        <v>0</v>
      </c>
      <c r="G105" s="71">
        <f aca="true" t="shared" si="5" ref="G105:G112">E105*F105</f>
        <v>0</v>
      </c>
      <c r="I105"/>
      <c r="J105" s="30"/>
    </row>
    <row r="106" spans="1:10" ht="14.25">
      <c r="A106" s="56" t="s">
        <v>8</v>
      </c>
      <c r="B106" s="154" t="s">
        <v>136</v>
      </c>
      <c r="C106" s="56" t="s">
        <v>199</v>
      </c>
      <c r="D106" s="114" t="s">
        <v>198</v>
      </c>
      <c r="E106" s="98">
        <v>12</v>
      </c>
      <c r="F106" s="71">
        <v>0</v>
      </c>
      <c r="G106" s="71">
        <f t="shared" si="5"/>
        <v>0</v>
      </c>
      <c r="I106"/>
      <c r="J106" s="30"/>
    </row>
    <row r="107" spans="1:10" ht="14.25">
      <c r="A107" s="56" t="s">
        <v>27</v>
      </c>
      <c r="B107" s="154" t="s">
        <v>136</v>
      </c>
      <c r="C107" s="56" t="s">
        <v>200</v>
      </c>
      <c r="D107" s="114" t="s">
        <v>198</v>
      </c>
      <c r="E107" s="98">
        <v>2</v>
      </c>
      <c r="F107" s="71">
        <v>0</v>
      </c>
      <c r="G107" s="71">
        <f t="shared" si="5"/>
        <v>0</v>
      </c>
      <c r="I107"/>
      <c r="J107" s="30"/>
    </row>
    <row r="108" spans="1:10" ht="14.25">
      <c r="A108" s="56" t="s">
        <v>29</v>
      </c>
      <c r="B108" s="154" t="s">
        <v>136</v>
      </c>
      <c r="C108" s="105" t="s">
        <v>201</v>
      </c>
      <c r="D108" s="114" t="s">
        <v>198</v>
      </c>
      <c r="E108" s="98">
        <v>12</v>
      </c>
      <c r="F108" s="71">
        <v>0</v>
      </c>
      <c r="G108" s="71">
        <f t="shared" si="5"/>
        <v>0</v>
      </c>
      <c r="I108"/>
      <c r="J108" s="30"/>
    </row>
    <row r="109" spans="1:10" ht="14.25">
      <c r="A109" s="56" t="s">
        <v>36</v>
      </c>
      <c r="B109" s="154" t="s">
        <v>136</v>
      </c>
      <c r="C109" s="105" t="s">
        <v>202</v>
      </c>
      <c r="D109" s="114" t="s">
        <v>198</v>
      </c>
      <c r="E109" s="114">
        <v>12</v>
      </c>
      <c r="F109" s="77">
        <v>0</v>
      </c>
      <c r="G109" s="71">
        <f t="shared" si="5"/>
        <v>0</v>
      </c>
      <c r="I109"/>
      <c r="J109" s="30"/>
    </row>
    <row r="110" spans="1:10" ht="14.25">
      <c r="A110" s="56" t="s">
        <v>38</v>
      </c>
      <c r="B110" s="154" t="s">
        <v>136</v>
      </c>
      <c r="C110" s="56" t="s">
        <v>203</v>
      </c>
      <c r="D110" s="114" t="s">
        <v>198</v>
      </c>
      <c r="E110" s="98">
        <v>6</v>
      </c>
      <c r="F110" s="71">
        <v>0</v>
      </c>
      <c r="G110" s="71">
        <f t="shared" si="5"/>
        <v>0</v>
      </c>
      <c r="I110"/>
      <c r="J110" s="30"/>
    </row>
    <row r="111" spans="1:10" ht="14.25">
      <c r="A111" s="56" t="s">
        <v>40</v>
      </c>
      <c r="B111" s="154" t="s">
        <v>136</v>
      </c>
      <c r="C111" s="56" t="s">
        <v>204</v>
      </c>
      <c r="D111" s="114" t="s">
        <v>198</v>
      </c>
      <c r="E111" s="98">
        <v>4</v>
      </c>
      <c r="F111" s="71">
        <v>0</v>
      </c>
      <c r="G111" s="71">
        <f t="shared" si="5"/>
        <v>0</v>
      </c>
      <c r="I111"/>
      <c r="J111" s="30"/>
    </row>
    <row r="112" spans="1:10" ht="14.25">
      <c r="A112" s="56" t="s">
        <v>42</v>
      </c>
      <c r="B112" s="154" t="s">
        <v>136</v>
      </c>
      <c r="C112" s="105" t="s">
        <v>205</v>
      </c>
      <c r="D112" s="114" t="s">
        <v>206</v>
      </c>
      <c r="E112" s="114">
        <v>1</v>
      </c>
      <c r="F112" s="77">
        <v>0</v>
      </c>
      <c r="G112" s="71">
        <f t="shared" si="5"/>
        <v>0</v>
      </c>
      <c r="I112"/>
      <c r="J112" s="30"/>
    </row>
    <row r="113" spans="1:10" ht="14.25">
      <c r="A113" s="56"/>
      <c r="B113" s="154"/>
      <c r="I113"/>
      <c r="J113" s="30"/>
    </row>
    <row r="114" spans="1:10" ht="14.25">
      <c r="A114" s="56"/>
      <c r="B114" s="57"/>
      <c r="C114" s="56"/>
      <c r="D114" s="56"/>
      <c r="E114" s="56"/>
      <c r="F114" s="63"/>
      <c r="G114" s="82">
        <f>SUM(G105:G113)</f>
        <v>0</v>
      </c>
      <c r="I114"/>
      <c r="J114" s="30"/>
    </row>
    <row r="115" spans="2:10" ht="14.25">
      <c r="B115" s="161"/>
      <c r="I115"/>
      <c r="J115" s="30"/>
    </row>
    <row r="116" spans="1:9" ht="14.25">
      <c r="A116" s="162"/>
      <c r="B116" s="163"/>
      <c r="C116" s="44" t="s">
        <v>207</v>
      </c>
      <c r="D116" s="116"/>
      <c r="E116" s="116"/>
      <c r="F116" s="103"/>
      <c r="G116" s="104"/>
      <c r="I116"/>
    </row>
    <row r="117" spans="2:10" ht="14.25">
      <c r="B117" s="161"/>
      <c r="C117" s="6"/>
      <c r="F117" s="9"/>
      <c r="G117" s="9"/>
      <c r="I117"/>
      <c r="J117" s="30"/>
    </row>
    <row r="118" spans="1:10" ht="14.25">
      <c r="A118" s="56" t="s">
        <v>6</v>
      </c>
      <c r="B118" s="154" t="s">
        <v>136</v>
      </c>
      <c r="C118" s="6" t="s">
        <v>208</v>
      </c>
      <c r="F118" s="9"/>
      <c r="G118" s="60">
        <f>(G114+G101+G82+G70+G50+G44+G11)*1%</f>
        <v>0</v>
      </c>
      <c r="I118"/>
      <c r="J118" s="30"/>
    </row>
    <row r="119" spans="2:9" ht="24.75" customHeight="1">
      <c r="B119" s="161"/>
      <c r="C119" s="6"/>
      <c r="F119" s="9"/>
      <c r="G119" s="164"/>
      <c r="I119"/>
    </row>
    <row r="120" spans="1:9" ht="14.25">
      <c r="A120" s="162"/>
      <c r="B120" s="163"/>
      <c r="C120" s="44" t="s">
        <v>209</v>
      </c>
      <c r="D120" s="116"/>
      <c r="E120" s="116"/>
      <c r="F120" s="103"/>
      <c r="G120" s="104"/>
      <c r="H120" s="92"/>
      <c r="I120"/>
    </row>
    <row r="121" spans="2:9" ht="14.25">
      <c r="B121" s="161"/>
      <c r="C121" s="6"/>
      <c r="F121" s="9"/>
      <c r="G121" s="9"/>
      <c r="H121" s="92"/>
      <c r="I121"/>
    </row>
    <row r="122" spans="1:9" ht="14.25">
      <c r="A122" s="56" t="s">
        <v>6</v>
      </c>
      <c r="B122" s="154" t="s">
        <v>136</v>
      </c>
      <c r="C122" s="6" t="s">
        <v>210</v>
      </c>
      <c r="D122" s="56"/>
      <c r="E122" s="56"/>
      <c r="F122" s="9"/>
      <c r="G122" s="60">
        <f>('materiál silno'!G105+'montáž silno'!G118+'montáž silno'!G114+'montáž silno'!G101+'montáž silno'!G82+'montáž silno'!G70+'montáž silno'!G50+'montáž silno'!G44+'montáž silno'!G11)*2%</f>
        <v>0</v>
      </c>
      <c r="H122" s="92"/>
      <c r="I122"/>
    </row>
    <row r="123" spans="2:10" ht="14.25">
      <c r="B123" s="161"/>
      <c r="G123" s="164"/>
      <c r="H123" s="92"/>
      <c r="I123"/>
      <c r="J123" s="6"/>
    </row>
    <row r="124" spans="2:10" ht="14.25">
      <c r="B124" s="161"/>
      <c r="H124" s="92"/>
      <c r="I124"/>
      <c r="J124" s="6"/>
    </row>
    <row r="125" spans="1:10" ht="14.25">
      <c r="A125" s="165"/>
      <c r="B125" s="166"/>
      <c r="C125" s="167"/>
      <c r="D125" s="167"/>
      <c r="E125" s="167"/>
      <c r="F125" s="168"/>
      <c r="G125" s="169"/>
      <c r="H125" s="92"/>
      <c r="I125"/>
      <c r="J125" s="6"/>
    </row>
    <row r="126" spans="1:10" ht="14.25">
      <c r="A126" s="170"/>
      <c r="B126" s="171"/>
      <c r="C126" s="172" t="s">
        <v>211</v>
      </c>
      <c r="D126" s="172"/>
      <c r="E126" s="172"/>
      <c r="F126" s="173"/>
      <c r="G126" s="174">
        <f>SUM(G122+G118+G114+G101+G82+G70+G50+G44+G11)</f>
        <v>0</v>
      </c>
      <c r="H126" s="92"/>
      <c r="I126"/>
      <c r="J126" s="6"/>
    </row>
    <row r="127" spans="1:10" ht="14.25">
      <c r="A127" s="175"/>
      <c r="B127" s="176"/>
      <c r="C127" s="177"/>
      <c r="D127" s="177"/>
      <c r="E127" s="177"/>
      <c r="F127" s="178"/>
      <c r="G127" s="179"/>
      <c r="H127" s="92"/>
      <c r="I127"/>
      <c r="J127" s="6"/>
    </row>
    <row r="128" spans="8:10" ht="12.75">
      <c r="H128" s="92"/>
      <c r="J128" s="6"/>
    </row>
    <row r="129" ht="12.75">
      <c r="J129" s="6"/>
    </row>
    <row r="130" ht="12.75">
      <c r="J130" s="6"/>
    </row>
    <row r="131" ht="12.75">
      <c r="I131" s="32"/>
    </row>
    <row r="132" spans="8:9" ht="12.75">
      <c r="H132" s="91"/>
      <c r="I132" s="32"/>
    </row>
    <row r="133" ht="12.75">
      <c r="I133" s="32"/>
    </row>
    <row r="134" ht="12.75">
      <c r="I134" s="32"/>
    </row>
    <row r="135" ht="12.75">
      <c r="I135" s="32"/>
    </row>
    <row r="137" ht="12.75">
      <c r="I137" s="32"/>
    </row>
    <row r="138" ht="12.75">
      <c r="I138" s="32"/>
    </row>
    <row r="140" spans="8:9" ht="12.75">
      <c r="H140" s="91"/>
      <c r="I140" s="32"/>
    </row>
    <row r="141" spans="8:9" ht="12.75">
      <c r="H141" s="92"/>
      <c r="I141" s="32"/>
    </row>
    <row r="142" spans="8:9" ht="12.75">
      <c r="H142" s="92"/>
      <c r="I142" s="32"/>
    </row>
    <row r="143" spans="8:9" ht="12.75">
      <c r="H143" s="92"/>
      <c r="I143" s="32"/>
    </row>
    <row r="144" spans="8:9" ht="12.75">
      <c r="H144" s="91"/>
      <c r="I144" s="32"/>
    </row>
    <row r="145" ht="12.75">
      <c r="I145" s="32"/>
    </row>
    <row r="146" ht="12.75">
      <c r="I146" s="32"/>
    </row>
    <row r="147" ht="12.75">
      <c r="I147" s="32"/>
    </row>
    <row r="167" ht="12.75">
      <c r="I167" s="6"/>
    </row>
    <row r="171" ht="12.75">
      <c r="I171" s="29"/>
    </row>
    <row r="173" ht="12.75">
      <c r="I173" s="29"/>
    </row>
    <row r="174" ht="12.75">
      <c r="I174" s="29"/>
    </row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9.75" customHeight="1"/>
    <row r="208" ht="10.5" customHeight="1"/>
    <row r="209" ht="9.75" customHeight="1"/>
    <row r="210" ht="12" customHeight="1"/>
    <row r="211" ht="12" customHeight="1"/>
    <row r="212" ht="12" customHeight="1"/>
    <row r="213" ht="12" customHeight="1"/>
    <row r="214" spans="1:8" ht="12" customHeight="1">
      <c r="A214" s="92"/>
      <c r="B214" s="92"/>
      <c r="C214" s="92"/>
      <c r="D214" s="92"/>
      <c r="E214" s="92"/>
      <c r="F214" s="91"/>
      <c r="G214" s="91"/>
      <c r="H214" s="91"/>
    </row>
    <row r="215" ht="12" customHeight="1">
      <c r="H215" s="91"/>
    </row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/>
  <dcterms:created xsi:type="dcterms:W3CDTF">2022-02-13T20:16:06Z</dcterms:created>
  <dcterms:modified xsi:type="dcterms:W3CDTF">2022-03-16T12:03:06Z</dcterms:modified>
  <cp:category/>
  <cp:version/>
  <cp:contentType/>
  <cp:contentStatus/>
  <cp:revision>3</cp:revision>
</cp:coreProperties>
</file>