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7628" windowHeight="11136" activeTab="0"/>
  </bookViews>
  <sheets>
    <sheet name="rekapitulace" sheetId="5" r:id="rId1"/>
    <sheet name="gastro" sheetId="6" r:id="rId2"/>
    <sheet name="vybavení herny" sheetId="1" r:id="rId3"/>
    <sheet name="interaktivní tabule" sheetId="3" r:id="rId4"/>
    <sheet name="další truhlářské" sheetId="2" r:id="rId5"/>
    <sheet name="venkovní prvek" sheetId="4" r:id="rId6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<sst xmlns="http://schemas.openxmlformats.org/spreadsheetml/2006/main" count="265" uniqueCount="189">
  <si>
    <t>označení:</t>
  </si>
  <si>
    <t>Název</t>
  </si>
  <si>
    <t>ks</t>
  </si>
  <si>
    <t>J.cena bez DPH</t>
  </si>
  <si>
    <t>Celkem bez DPH</t>
  </si>
  <si>
    <t>Družina</t>
  </si>
  <si>
    <t>Učitelský stůl se zásuvkou, čelním zavětrováním, konstrukce z plochooválných profilů, prac.deska 130x68 cm - MDF tl. 25 mm s PUR hranou</t>
  </si>
  <si>
    <t>Židle pevná, stohovatelná, celodřevěná, opěrák buková překližka, sedák čalouněný, vel.6</t>
  </si>
  <si>
    <t>Lavice pevná, konstrukce z trubkového a jeklového profilu, prac.deska 120x60 cm - MDF tl. 18 mm, vel.3</t>
  </si>
  <si>
    <t>Lavice pevná, konstrukce z trubkového a jeklového profilu, prac.deska 120x52 cm - MDF tl. 18 mm, vel.3</t>
  </si>
  <si>
    <t>Židle pevná, stohovatelná, celodřevěná, sedák a opěrák buková překližka, vel. 3</t>
  </si>
  <si>
    <t>Skříň v135xš80xh42,4 cm, dvoudveřová, policová, nika, korpus buk, dvířka barevná s úchyty</t>
  </si>
  <si>
    <t>Skříň v135xš80xh42,4 cm, otevřená, policová, korpus buk</t>
  </si>
  <si>
    <t>Skříň v95xš80xh42,4 cm, 3x zásuvka, korpus buk, zásuvky barevné, úchyty</t>
  </si>
  <si>
    <t>Skříň v95xš80xh42,4 cm, korpus buk, dvířka barevná s úchyty</t>
  </si>
  <si>
    <t>Skříňka s boxy v77xš70xh47 cm, korpus buk, 8x plastový box 77x312x425 mm, 4x plastový box 157x312x425 mm vč. kolejnic</t>
  </si>
  <si>
    <t>Skříňka s boxy v77xš104xh47 cm, korpus buk, 12x plastový box 157x312x425 mm vč. kolejnic</t>
  </si>
  <si>
    <t>Sestava skříní vč. nástavců na matrace a lůžkoviny v267 x š400 x h65 cm, provedení buk</t>
  </si>
  <si>
    <t>Stavebnice molitanová, 16-dílů, čalounění s nepromokavou látkou</t>
  </si>
  <si>
    <t>Sedací vak v75xš70 cm, objem 200 l, nosnost 120 kg, potah ekokůže</t>
  </si>
  <si>
    <t>Taburet v15xš47 cm, objem 50 l, nosnost 100 kg, potah ekokůže</t>
  </si>
  <si>
    <t>Nástěnka 120x90 cm</t>
  </si>
  <si>
    <t>Hrací koberec 400x500 cm</t>
  </si>
  <si>
    <t>Software</t>
  </si>
  <si>
    <t>Univerzální pružinový pojezd k IT s úchytem pro bezpečnou manipulaci s vysokým zdvihem a možností nastavení tuhostí zdvihu</t>
  </si>
  <si>
    <t>Otočná konzola projektoru pro ultrakrátkou projekci</t>
  </si>
  <si>
    <t>Montáž pružinového pojezdu</t>
  </si>
  <si>
    <t>DTP epson  s ultrakrátkou projekční vzdáleností</t>
  </si>
  <si>
    <t>Rozbočovač signálu -HDMI</t>
  </si>
  <si>
    <t>Průběžná kabelová lišta</t>
  </si>
  <si>
    <t>Drobný instalační materiál - konektory Canon, svorky, přichytky</t>
  </si>
  <si>
    <t>Dotované školení</t>
  </si>
  <si>
    <t>Montáž DTP a interaktivní tabule</t>
  </si>
  <si>
    <t xml:space="preserve">Pár aktivní ozvučení  systém 2x45w </t>
  </si>
  <si>
    <t xml:space="preserve">Držák reproduktoru </t>
  </si>
  <si>
    <t>Instalace reproduktorů vč. držáků a kabeláží pro napojení reprosoustavy</t>
  </si>
  <si>
    <t>Vykládka, vynesení do učebny školy a likvidace obalového materiálu</t>
  </si>
  <si>
    <t>Celkem ostatní náklady</t>
  </si>
  <si>
    <t>Celkem</t>
  </si>
  <si>
    <t>Interaktivní tabule - stavitelná na pojezdu
Interaktivní tabule i3BOARD 8702 T6, 87", 16:10, 20 dotyků, rozměr 117 x 188 cm</t>
  </si>
  <si>
    <t>Kabeláž pro stěnové vedení - HDMI, USB, CYKY, 3x2,5mm pro 230V</t>
  </si>
  <si>
    <t>Implementace a zavedení programu, připojení k PC systému</t>
  </si>
  <si>
    <t>P.č.</t>
  </si>
  <si>
    <t>Číslo položky</t>
  </si>
  <si>
    <t>Název položky</t>
  </si>
  <si>
    <t>MJ</t>
  </si>
  <si>
    <t>cena / MJ</t>
  </si>
  <si>
    <t>celkem (Kč) bez DPH</t>
  </si>
  <si>
    <t>Poznámka</t>
  </si>
  <si>
    <t>Díl:</t>
  </si>
  <si>
    <t>Vybavení hygienického zázemí</t>
  </si>
  <si>
    <t>T.i.1.a.</t>
  </si>
  <si>
    <t>Odkládací poličky pro 4 přihrádky - přihrádkové skříňky na ručníky, rozměr poličky je 500x140x850 mm, navrženo z kompaktní desky tl. 12mm v dekoru javor. Každá přihrádka je opatřena háčkem na ručník, v horní desce odkládací poličky jsou otvory s plastovými obrubami na odložení kelímků s kartáčky na zuby.</t>
  </si>
  <si>
    <t>kus</t>
  </si>
  <si>
    <t>viz. Výkres č. D.2.01. - NÁVRH INTERIÉRU HYG,ZÁZEMÍ-TRUHLÁŘSKÉ VÝROBKY</t>
  </si>
  <si>
    <t>T.i.1.b.</t>
  </si>
  <si>
    <t>Odkládací poliča pro 6 přihrádek -  přihrádkové skříňky na ručníky, rozměr poličky je 744x140x850 mm, navrženo z kompaktní desky tl. 12mm v dekoru javor. Každá přihrádka je opatřena háčkem na ručník, v horní desce odkládací poličky jsou otvory s plastovými obrubami na odložení kelímků s kartáčky na zuby.</t>
  </si>
  <si>
    <t>T.i.1.c.</t>
  </si>
  <si>
    <t>Odkládací polička pro 16 přihrádek - přihrádkové skříňky na ručníky, rozměr poličky je 1965x140x850 mm, navrženo z kompaktní desky tl. 12mm v dekoru javor. Každá přihrádka je opatřena háčkem na ručník, v horní desce odkládací poličky jsou otvory s plastovými obrubami na odložení kelímků s kartáčky na zuby.</t>
  </si>
  <si>
    <t>T.i.1.d.</t>
  </si>
  <si>
    <t>Odkládací polička pro 2 přihrádek - přihrádkové skříňky na ručníky, rozměr poličky je 340x140x850 mm, navrženo z kompaktní desky tl. 12mm v dekoru javor. Každá přihrádka je opatřena háčkem na ručník, v horní desce odkládací poličky jsou otvory s obrubami na odložení kelímků s kartáčky na zuby.</t>
  </si>
  <si>
    <t>T.i.2.</t>
  </si>
  <si>
    <t>Dělící sanitární příčka -                                   rozměr příčky včetně podpěry je 550x800 mm, navrženo  kompaktní desky tl. 12mm v dekoru javor. Podpěra příčky je z nerezoceli. Sanitární příčka je také kotvena do zdiva.</t>
  </si>
  <si>
    <t>A</t>
  </si>
  <si>
    <t>Dávkovač tekutého mýdla - je zavěšen nad umyvadlo na stěnu, rozměr 66x171x82mm. Pro snadnější přehled spotřeby tekutého mýdla je vybrám dávkovač s prúhledným pláštěm.</t>
  </si>
  <si>
    <t>viz. Výkres č. D.1.01.b. - NÁVRH INTERIÉRU HYG,ZÁZEMÍ-VNITŘNÍ VYBAVENÍ</t>
  </si>
  <si>
    <t>B</t>
  </si>
  <si>
    <t>Zásobník na toaletní papír -                             rozměry zásobníku jsou 310x325x128mm, je vyroben z nerezu.</t>
  </si>
  <si>
    <t>C</t>
  </si>
  <si>
    <t>Zrcadlo -                                                        to je vlepeno přímo na stěnu do obkladu, nad umyvadla. Z technických důvodů je rozděleno na dvě části o rozměrech 600x2000 mm a 600x1300 mm.</t>
  </si>
  <si>
    <t>Vybavení šatny</t>
  </si>
  <si>
    <t>T.i.3.</t>
  </si>
  <si>
    <t>Úložné police na oděv pro 3 místa -                  o rozměrech 747x1500x250mm, jsou navrženy z masivu - javor, tl. 18 mm. Police jsou rozděleny na horní část určenou na odkládání drobného šactva a spodní část určena pro ukládání obuvy. Spodní díl je postaven na nábytkových nožkách z nerezoceli. Obě části jsou propojeny zádovou deskou, na které jsou umístěny dvoj-háčky na oděv.</t>
  </si>
  <si>
    <t>viz. Výkres č. D.2.02. - NÁVRH INTERIÉRU ŠATNA-TRUHLÁŘSKÉ VÝROBKY</t>
  </si>
  <si>
    <t>T.i.4.</t>
  </si>
  <si>
    <t>Úložné police na oděv pro 4 místa -                  o rozměrech 900x1500x250mm, jsou navrženy z masivu - javor, tl. 18 mm. Police jsou rozděleny na horní část určenou na odkládání drobného šactva a spodní část určena pro ukládání obuvy. Spodní díl je postaven na nábytkových nožkách z nerezoceli. Obě části jsou propojeny zádovou deskou, na které jsou umístěny dvoj-háčky na oděv.</t>
  </si>
  <si>
    <t>Vybavení skladu</t>
  </si>
  <si>
    <t>T.i.5.</t>
  </si>
  <si>
    <t xml:space="preserve">Úložné police na ukládání matrací pro 28 ks - o rozměrech 3918x2252x600 mm, jsou navrženy z lamina-javor. Sestava polic je rozdělený na 3 díly, dále pak na hrní a spodní část. Horní část je určena pro ukládání matrací a spodní část je navržena pro ukládání dek. Všechny díly sestavy mají zádové desky ze sololitu v bílé barvě. </t>
  </si>
  <si>
    <t>viz. Výkres č. D.2.03. - NÁVRH INTERIÉRU SKLAD-TRUHLÁŘSKÉ VÝROBKY</t>
  </si>
  <si>
    <t>Vybavení technické místnosti</t>
  </si>
  <si>
    <t>D</t>
  </si>
  <si>
    <t>REGÁL - Kovový policový regál o rozměrech 1800x750x300 mm, nosnost jedné police je 75 kg, polčt polic 6 ks. Povrchová úprava práškovým lakem v bílé barvě.</t>
  </si>
  <si>
    <t>viz. Výkres č. D.1.03. - NÁVRH INTERIÉRU TECHNICKÁ MÍSTNOST-VNITŘNÍ VYBAVENÍ</t>
  </si>
  <si>
    <t>E</t>
  </si>
  <si>
    <t>Držák na úklidové nářadí - nástěnný držák je určen na zavěšení 5 ks nářadí, držák o rozměrech 400x65x70 mm je vyroben z odolného plastu v bílé barvě.</t>
  </si>
  <si>
    <t>Doprava vč. dopravy montáže, ustavení, fixace, seřízení</t>
  </si>
  <si>
    <t>vybavení herny</t>
  </si>
  <si>
    <t>interaktivní tabule</t>
  </si>
  <si>
    <t>další truhlářské</t>
  </si>
  <si>
    <t>venkovní prvek</t>
  </si>
  <si>
    <t>cena bez DPH</t>
  </si>
  <si>
    <t>DPH 21%</t>
  </si>
  <si>
    <t>cena včetně DPH</t>
  </si>
  <si>
    <t>celkem</t>
  </si>
  <si>
    <t>ZŠ a MŠ Malé Hoštice - přístavba - rozšíření kapacity MŠ</t>
  </si>
  <si>
    <t>VYBAVENÍ INTERIÉRU A EXTERIÉRU</t>
  </si>
  <si>
    <t>Dodávka a montáž zahradního prvku obsahujícího velkou věž se stříškou a skluzavkou s laminátu, přístup pomocí rampy 38° se zábradlím nebo pomocí šikmé lezecké plochy 48° s pomocným lanem, malou věž, přístup pomocí žebříku a rampy o sklonu 38 ° se zábradlím nebo pomocí žebříku a šikmé lezecké plochy o sklonu 48° s pomocným lanem, doporučený věk 3 – 14 let, rozměry prvku (výška x šířka x délka) mm: 3900 x 3260 x 5280 mm, maximální výška volného pádu mm: 1450 mm, tlumení pádu: dle ČSN EN 1176-lepší než trávník, certifikováno dle ČSN EN 1176 - kompletní provedení vč. zhotovení 12 ks betonových patek</t>
  </si>
  <si>
    <t>Položení mulčovací textilie proti prorůstání plevelů v rovině nebo na svahu do 1:5</t>
  </si>
  <si>
    <t>m2</t>
  </si>
  <si>
    <t>geotextilie tkaná PES 300/50kN/m</t>
  </si>
  <si>
    <t>Zhotovení dopadové plochy z mulčovací kůry tl. 300 mm</t>
  </si>
  <si>
    <t>kůra mulčovací VL</t>
  </si>
  <si>
    <t>m3</t>
  </si>
  <si>
    <t>Osazování palisád dřevěných v řadě se zabetonováním výšky palisády do 500 mm</t>
  </si>
  <si>
    <t>m</t>
  </si>
  <si>
    <t>palisáda dřevěná modřínová impregnovaná D 120 mm</t>
  </si>
  <si>
    <t>gastro</t>
  </si>
  <si>
    <t>N01</t>
  </si>
  <si>
    <t>Vybavení kuchyně</t>
  </si>
  <si>
    <t>1</t>
  </si>
  <si>
    <t>K</t>
  </si>
  <si>
    <t>N01.01</t>
  </si>
  <si>
    <t>Montáž zařízení</t>
  </si>
  <si>
    <t>kpl</t>
  </si>
  <si>
    <t>2</t>
  </si>
  <si>
    <t>N01.02</t>
  </si>
  <si>
    <t>Zaškolení personálu</t>
  </si>
  <si>
    <t>3</t>
  </si>
  <si>
    <t>N01.03</t>
  </si>
  <si>
    <t>Doprava (zařízení + montáž)</t>
  </si>
  <si>
    <t>4</t>
  </si>
  <si>
    <t>M</t>
  </si>
  <si>
    <t>SPC01</t>
  </si>
  <si>
    <t>kombinovaná výlevka s umyvadlem rozm. 500x700x900 mm</t>
  </si>
  <si>
    <t>5</t>
  </si>
  <si>
    <t>SPC01a</t>
  </si>
  <si>
    <t>baterie páková otočná</t>
  </si>
  <si>
    <t>6</t>
  </si>
  <si>
    <t>SPC02</t>
  </si>
  <si>
    <t>nerezový stůl s dřezem rozm. 1200x700x900 mm, pod dřezem police a dvířka + opláštění, dřez 500x400 mm na levé straně, na levé straně připojení k myčce 25 mm, zadní lem, prolis horní plochy, otvor pro baterii</t>
  </si>
  <si>
    <t>7</t>
  </si>
  <si>
    <t>SPC02a</t>
  </si>
  <si>
    <t>tlaková sprcha ze stolu s ramínkem STAR 120</t>
  </si>
  <si>
    <t>8</t>
  </si>
  <si>
    <t>SPC03</t>
  </si>
  <si>
    <t>nástěnná police rozm. 1000x300 mm</t>
  </si>
  <si>
    <t>9</t>
  </si>
  <si>
    <t>SPC04</t>
  </si>
  <si>
    <t>průchozí kapotová myčka ASBER rozm. 670x670x1400 mm, napětí 400V, příkon 11,1kW, koš 500x500 mm, dávkovače detergentu, odpadové čerpadlo</t>
  </si>
  <si>
    <t>10</t>
  </si>
  <si>
    <t>SPC04a</t>
  </si>
  <si>
    <t>mycí prostředek LD25</t>
  </si>
  <si>
    <t>11</t>
  </si>
  <si>
    <t>SPC04b</t>
  </si>
  <si>
    <t>oplachový prostředek RA10</t>
  </si>
  <si>
    <t>12</t>
  </si>
  <si>
    <t>SPC05</t>
  </si>
  <si>
    <t>výstupní stůl z myčky rozm. 800x700x900 mm, zadní a levý lem, připojení k myčce 25 mm na pravé straně</t>
  </si>
  <si>
    <t>13</t>
  </si>
  <si>
    <t>SPC06</t>
  </si>
  <si>
    <t>nástěnná skříňka s policí a posuvnými dvířky, rozm. 1400x400x600 mm</t>
  </si>
  <si>
    <t>14</t>
  </si>
  <si>
    <t>SPC07</t>
  </si>
  <si>
    <t>chlazený stůl rozm. 900x700x880 mm, napětí 230V, příkon 0,15kW, 1x dvířka, 2x šuplík</t>
  </si>
  <si>
    <t>15</t>
  </si>
  <si>
    <t>SPC08</t>
  </si>
  <si>
    <t>nerezový skříňový stůl s dřezem rozm. 1850x700x900 mm, dřez 400x400 mm na levé straně, na pravé straně dvířka posuvná, středová police, celonerezové opláštění, bez lemu</t>
  </si>
  <si>
    <t>16</t>
  </si>
  <si>
    <t>SPC09</t>
  </si>
  <si>
    <t>nástěnná skříňka s policí a posuvnými dvířky, rozm. 1100x400x600 mm</t>
  </si>
  <si>
    <t>17</t>
  </si>
  <si>
    <t>SPC10</t>
  </si>
  <si>
    <t>ohřívací vana 4x GN1/1-200 ABNER rozm. 1580x650x900 mm, napětí 230V, příkon 2,80kW, ovládání každé vany samostatně, spodní police</t>
  </si>
  <si>
    <t>18</t>
  </si>
  <si>
    <t>SPC11</t>
  </si>
  <si>
    <t>zásuvkový blok 4x zásuvka, rozm. 560x700x900 mm</t>
  </si>
  <si>
    <t>19</t>
  </si>
  <si>
    <t>SPC12</t>
  </si>
  <si>
    <t>nerezový výdejní put s hygienickým zákrytem rozm. 1800x350x900/1300 mm, v pultě 2x police, výdej pod sklem</t>
  </si>
  <si>
    <t>20</t>
  </si>
  <si>
    <t>SPC13</t>
  </si>
  <si>
    <t>nerez výdejní deska rozm. 870x300x30 mm</t>
  </si>
  <si>
    <t>21</t>
  </si>
  <si>
    <t>SPC14</t>
  </si>
  <si>
    <t>nerez výdejní deska rozm. 1100x640x30 mm</t>
  </si>
  <si>
    <t>jídelní souprava - personál (talíř hluboký, talíř mělký) nedekorovaný porcelán</t>
  </si>
  <si>
    <t>Dětský jídelní přípor sada - nůž, vidlička, lžička , malá lžička - nerez</t>
  </si>
  <si>
    <t>Dospělý přípor sada - nůž, vidlička, lžička , malá lžička - nerez</t>
  </si>
  <si>
    <t>Dětská látková matrace (zelená) rozměr 600 x 80 mm délky 1 400 mm, molitanová matrace s látkovým potahem</t>
  </si>
  <si>
    <t>Dětské pokrývky rozměr 1350 x 900 mm</t>
  </si>
  <si>
    <t>Dětské polštáře rozměr 450 x 600 mm</t>
  </si>
  <si>
    <t>Dětské povlečení na přikrývku 1350 x 900 mm, polštář 450x600 mm + prostěradla na matrací 1400 x 600 mm, chrániče matrací rozměr 1400 x 600 mm</t>
  </si>
  <si>
    <t>Dětská jídelní souprava (talíř hluboký, talíř mělký) nedekorovaný porcelán</t>
  </si>
  <si>
    <t>Misky na kompot, francouzské sklo</t>
  </si>
  <si>
    <t>Hrníček s uchem, francouzské sklo</t>
  </si>
  <si>
    <t>Ručníky pro dětI 300 x 500 mm</t>
  </si>
  <si>
    <t>ks/sada</t>
  </si>
  <si>
    <t>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</si>
</sst>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9"/>
      <name val="Arial CE"/>
      <family val="2"/>
    </font>
    <font>
      <i/>
      <sz val="9"/>
      <color rgb="FF0000FF"/>
      <name val="Arial CE"/>
      <family val="2"/>
    </font>
    <font>
      <sz val="8"/>
      <color rgb="FF003366"/>
      <name val="Arial CE"/>
      <family val="2"/>
    </font>
    <font>
      <sz val="12"/>
      <color rgb="FF003366"/>
      <name val="Arial CE"/>
      <family val="2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Border="0" applyProtection="0">
      <alignment/>
    </xf>
  </cellStyleXfs>
  <cellXfs count="73">
    <xf numFmtId="0" fontId="0" fillId="0" borderId="0" xfId="0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6" fillId="0" borderId="1" xfId="20" applyNumberFormat="1" applyFont="1" applyFill="1" applyBorder="1" applyAlignment="1" applyProtection="1">
      <alignment horizontal="center"/>
      <protection/>
    </xf>
    <xf numFmtId="49" fontId="6" fillId="0" borderId="1" xfId="20" applyNumberFormat="1" applyFont="1" applyFill="1" applyBorder="1" applyAlignment="1" applyProtection="1">
      <alignment horizontal="left"/>
      <protection/>
    </xf>
    <xf numFmtId="0" fontId="6" fillId="0" borderId="1" xfId="20" applyNumberFormat="1" applyFont="1" applyFill="1" applyBorder="1" applyAlignment="1" applyProtection="1">
      <alignment/>
      <protection/>
    </xf>
    <xf numFmtId="0" fontId="7" fillId="0" borderId="1" xfId="20" applyNumberFormat="1" applyFont="1" applyFill="1" applyBorder="1" applyAlignment="1" applyProtection="1">
      <alignment horizontal="center"/>
      <protection/>
    </xf>
    <xf numFmtId="0" fontId="7" fillId="0" borderId="1" xfId="20" applyNumberFormat="1" applyFont="1" applyFill="1" applyBorder="1" applyAlignment="1" applyProtection="1">
      <alignment horizontal="right"/>
      <protection/>
    </xf>
    <xf numFmtId="0" fontId="7" fillId="0" borderId="1" xfId="20" applyNumberFormat="1" applyFont="1" applyFill="1" applyBorder="1" applyAlignment="1" applyProtection="1">
      <alignment/>
      <protection/>
    </xf>
    <xf numFmtId="0" fontId="6" fillId="3" borderId="1" xfId="20" applyNumberFormat="1" applyFont="1" applyFill="1" applyBorder="1" applyAlignment="1" applyProtection="1">
      <alignment horizontal="center"/>
      <protection/>
    </xf>
    <xf numFmtId="0" fontId="6" fillId="0" borderId="1" xfId="20" applyNumberFormat="1" applyFont="1" applyFill="1" applyBorder="1" applyAlignment="1" applyProtection="1">
      <alignment wrapText="1"/>
      <protection/>
    </xf>
    <xf numFmtId="49" fontId="7" fillId="4" borderId="1" xfId="20" applyNumberFormat="1" applyFont="1" applyFill="1" applyBorder="1" applyAlignment="1" applyProtection="1">
      <alignment/>
      <protection/>
    </xf>
    <xf numFmtId="0" fontId="7" fillId="4" borderId="1" xfId="20" applyNumberFormat="1" applyFont="1" applyFill="1" applyBorder="1" applyAlignment="1" applyProtection="1">
      <alignment horizontal="center"/>
      <protection/>
    </xf>
    <xf numFmtId="0" fontId="7" fillId="4" borderId="1" xfId="20" applyNumberFormat="1" applyFont="1" applyFill="1" applyBorder="1" applyAlignment="1" applyProtection="1">
      <alignment horizontal="center" wrapText="1"/>
      <protection/>
    </xf>
    <xf numFmtId="0" fontId="8" fillId="4" borderId="1" xfId="20" applyNumberFormat="1" applyFont="1" applyFill="1" applyBorder="1" applyAlignment="1" applyProtection="1">
      <alignment horizontal="center"/>
      <protection/>
    </xf>
    <xf numFmtId="0" fontId="7" fillId="3" borderId="1" xfId="20" applyNumberFormat="1" applyFont="1" applyFill="1" applyBorder="1" applyAlignment="1" applyProtection="1">
      <alignment horizontal="center" vertical="top"/>
      <protection/>
    </xf>
    <xf numFmtId="0" fontId="7" fillId="0" borderId="1" xfId="20" applyNumberFormat="1" applyFont="1" applyFill="1" applyBorder="1" applyAlignment="1" applyProtection="1">
      <alignment vertical="top" wrapText="1"/>
      <protection/>
    </xf>
    <xf numFmtId="49" fontId="7" fillId="0" borderId="1" xfId="20" applyNumberFormat="1" applyFont="1" applyFill="1" applyBorder="1" applyAlignment="1" applyProtection="1">
      <alignment horizontal="center" shrinkToFit="1"/>
      <protection/>
    </xf>
    <xf numFmtId="4" fontId="7" fillId="0" borderId="1" xfId="20" applyNumberFormat="1" applyFont="1" applyFill="1" applyBorder="1" applyAlignment="1" applyProtection="1">
      <alignment/>
      <protection/>
    </xf>
    <xf numFmtId="0" fontId="0" fillId="0" borderId="1" xfId="0" applyBorder="1"/>
    <xf numFmtId="0" fontId="2" fillId="0" borderId="0" xfId="0" applyFont="1"/>
    <xf numFmtId="2" fontId="0" fillId="0" borderId="1" xfId="0" applyNumberFormat="1" applyBorder="1"/>
    <xf numFmtId="2" fontId="3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10" fillId="5" borderId="2" xfId="0" applyNumberFormat="1" applyFont="1" applyFill="1" applyBorder="1" applyAlignment="1" applyProtection="1">
      <alignment vertical="center" wrapText="1"/>
      <protection locked="0"/>
    </xf>
    <xf numFmtId="4" fontId="11" fillId="5" borderId="2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wrapText="1"/>
      <protection/>
    </xf>
    <xf numFmtId="0" fontId="12" fillId="0" borderId="0" xfId="0" applyFont="1" applyAlignment="1" applyProtection="1">
      <alignment horizontal="left" wrapText="1"/>
      <protection/>
    </xf>
    <xf numFmtId="0" fontId="13" fillId="0" borderId="0" xfId="0" applyFont="1" applyAlignment="1" applyProtection="1">
      <alignment horizontal="left" wrapText="1"/>
      <protection/>
    </xf>
    <xf numFmtId="4" fontId="13" fillId="0" borderId="0" xfId="0" applyNumberFormat="1" applyFont="1" applyAlignment="1" applyProtection="1">
      <alignment wrapText="1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2" xfId="0" applyNumberFormat="1" applyFont="1" applyBorder="1" applyAlignment="1" applyProtection="1">
      <alignment horizontal="left" vertical="center" wrapText="1"/>
      <protection/>
    </xf>
    <xf numFmtId="0" fontId="10" fillId="0" borderId="2" xfId="0" applyFont="1" applyBorder="1" applyAlignment="1" applyProtection="1">
      <alignment horizontal="left" vertical="center" wrapText="1"/>
      <protection/>
    </xf>
    <xf numFmtId="164" fontId="10" fillId="0" borderId="2" xfId="0" applyNumberFormat="1" applyFont="1" applyBorder="1" applyAlignment="1" applyProtection="1">
      <alignment vertical="center" wrapText="1"/>
      <protection/>
    </xf>
    <xf numFmtId="4" fontId="10" fillId="0" borderId="2" xfId="0" applyNumberFormat="1" applyFont="1" applyBorder="1" applyAlignment="1" applyProtection="1">
      <alignment vertical="center" wrapText="1"/>
      <protection/>
    </xf>
    <xf numFmtId="0" fontId="11" fillId="0" borderId="2" xfId="0" applyFont="1" applyBorder="1" applyAlignment="1" applyProtection="1">
      <alignment horizontal="center" vertical="center" wrapText="1"/>
      <protection/>
    </xf>
    <xf numFmtId="49" fontId="11" fillId="0" borderId="2" xfId="0" applyNumberFormat="1" applyFont="1" applyBorder="1" applyAlignment="1" applyProtection="1">
      <alignment horizontal="left" vertical="center" wrapText="1"/>
      <protection/>
    </xf>
    <xf numFmtId="0" fontId="11" fillId="0" borderId="2" xfId="0" applyFont="1" applyBorder="1" applyAlignment="1" applyProtection="1">
      <alignment horizontal="left" vertical="center" wrapText="1"/>
      <protection/>
    </xf>
    <xf numFmtId="164" fontId="11" fillId="0" borderId="2" xfId="0" applyNumberFormat="1" applyFont="1" applyBorder="1" applyAlignment="1" applyProtection="1">
      <alignment vertical="center" wrapText="1"/>
      <protection/>
    </xf>
    <xf numFmtId="4" fontId="11" fillId="0" borderId="2" xfId="0" applyNumberFormat="1" applyFont="1" applyBorder="1" applyAlignment="1" applyProtection="1">
      <alignment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vertical="center" wrapText="1"/>
      <protection/>
    </xf>
    <xf numFmtId="2" fontId="3" fillId="2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4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>
      <alignment horizontal="center" vertical="center" wrapText="1"/>
    </xf>
    <xf numFmtId="4" fontId="9" fillId="5" borderId="1" xfId="20" applyNumberFormat="1" applyFont="1" applyFill="1" applyBorder="1" applyAlignment="1" applyProtection="1">
      <alignment/>
      <protection locked="0"/>
    </xf>
    <xf numFmtId="4" fontId="7" fillId="5" borderId="1" xfId="20" applyNumberFormat="1" applyFont="1" applyFill="1" applyBorder="1" applyAlignment="1" applyProtection="1">
      <alignment/>
      <protection locked="0"/>
    </xf>
    <xf numFmtId="0" fontId="9" fillId="0" borderId="1" xfId="0" applyNumberFormat="1" applyFont="1" applyBorder="1" applyProtection="1">
      <protection/>
    </xf>
    <xf numFmtId="0" fontId="7" fillId="0" borderId="1" xfId="0" applyNumberFormat="1" applyFont="1" applyBorder="1" applyProtection="1">
      <protection/>
    </xf>
    <xf numFmtId="4" fontId="7" fillId="0" borderId="1" xfId="20" applyNumberFormat="1" applyFont="1" applyFill="1" applyBorder="1" applyAlignment="1" applyProtection="1">
      <alignment horizontal="right"/>
      <protection/>
    </xf>
    <xf numFmtId="2" fontId="9" fillId="0" borderId="1" xfId="0" applyNumberFormat="1" applyFont="1" applyBorder="1" applyProtection="1">
      <protection/>
    </xf>
    <xf numFmtId="0" fontId="7" fillId="0" borderId="1" xfId="0" applyNumberFormat="1" applyFont="1" applyBorder="1" applyAlignment="1" applyProtection="1">
      <alignment vertical="top" wrapText="1"/>
      <protection/>
    </xf>
    <xf numFmtId="4" fontId="9" fillId="6" borderId="1" xfId="20" applyNumberFormat="1" applyFont="1" applyFill="1" applyBorder="1" applyAlignment="1" applyProtection="1">
      <alignment/>
      <protection/>
    </xf>
    <xf numFmtId="4" fontId="10" fillId="5" borderId="2" xfId="0" applyNumberFormat="1" applyFont="1" applyFill="1" applyBorder="1" applyAlignment="1" applyProtection="1">
      <alignment vertical="center"/>
      <protection locked="0"/>
    </xf>
    <xf numFmtId="4" fontId="11" fillId="5" borderId="2" xfId="0" applyNumberFormat="1" applyFont="1" applyFill="1" applyBorder="1" applyAlignment="1" applyProtection="1">
      <alignment vertical="center"/>
      <protection locked="0"/>
    </xf>
    <xf numFmtId="164" fontId="10" fillId="0" borderId="2" xfId="0" applyNumberFormat="1" applyFont="1" applyBorder="1" applyAlignment="1" applyProtection="1">
      <alignment vertical="center"/>
      <protection/>
    </xf>
    <xf numFmtId="4" fontId="10" fillId="0" borderId="2" xfId="0" applyNumberFormat="1" applyFont="1" applyBorder="1" applyAlignment="1" applyProtection="1">
      <alignment vertical="center"/>
      <protection/>
    </xf>
    <xf numFmtId="164" fontId="11" fillId="0" borderId="2" xfId="0" applyNumberFormat="1" applyFont="1" applyBorder="1" applyAlignment="1" applyProtection="1">
      <alignment vertical="center"/>
      <protection/>
    </xf>
    <xf numFmtId="4" fontId="11" fillId="0" borderId="2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15</xdr:row>
      <xdr:rowOff>142875</xdr:rowOff>
    </xdr:from>
    <xdr:to>
      <xdr:col>5</xdr:col>
      <xdr:colOff>1704975</xdr:colOff>
      <xdr:row>17</xdr:row>
      <xdr:rowOff>123825</xdr:rowOff>
    </xdr:to>
    <xdr:pic>
      <xdr:nvPicPr>
        <xdr:cNvPr id="24" name="Obrázek 61" descr="Policový regál do domácnosti, 1800 x 750 x 300 mm, 75 kg, bílý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00" y="11391900"/>
          <a:ext cx="14573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323850</xdr:colOff>
      <xdr:row>16</xdr:row>
      <xdr:rowOff>1104900</xdr:rowOff>
    </xdr:from>
    <xdr:to>
      <xdr:col>5</xdr:col>
      <xdr:colOff>1743075</xdr:colOff>
      <xdr:row>18</xdr:row>
      <xdr:rowOff>142875</xdr:rowOff>
    </xdr:to>
    <xdr:pic>
      <xdr:nvPicPr>
        <xdr:cNvPr id="25" name="Obrázek 62" descr="EASTMOP Držák nářadí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43700" y="12544425"/>
          <a:ext cx="14192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tabSelected="1" workbookViewId="0" topLeftCell="A1">
      <selection activeCell="H10" sqref="H10"/>
    </sheetView>
  </sheetViews>
  <sheetFormatPr defaultColWidth="9.140625" defaultRowHeight="15"/>
  <cols>
    <col min="2" max="2" width="21.421875" style="0" customWidth="1"/>
    <col min="4" max="4" width="14.8515625" style="0" customWidth="1"/>
    <col min="5" max="5" width="12.28125" style="0" customWidth="1"/>
    <col min="6" max="6" width="16.8515625" style="0" customWidth="1"/>
  </cols>
  <sheetData>
    <row r="1" ht="15">
      <c r="B1" s="26" t="s">
        <v>95</v>
      </c>
    </row>
    <row r="2" ht="15">
      <c r="B2" s="26" t="s">
        <v>96</v>
      </c>
    </row>
    <row r="4" spans="2:6" ht="15">
      <c r="B4" s="25"/>
      <c r="C4" s="25"/>
      <c r="D4" s="29" t="s">
        <v>91</v>
      </c>
      <c r="E4" s="29" t="s">
        <v>92</v>
      </c>
      <c r="F4" s="29" t="s">
        <v>93</v>
      </c>
    </row>
    <row r="5" spans="2:6" ht="15">
      <c r="B5" s="25" t="s">
        <v>107</v>
      </c>
      <c r="C5" s="25"/>
      <c r="D5" s="27">
        <f>gastro!H23</f>
        <v>0</v>
      </c>
      <c r="E5" s="27">
        <f>D5*0.21</f>
        <v>0</v>
      </c>
      <c r="F5" s="27">
        <f>D5+E5</f>
        <v>0</v>
      </c>
    </row>
    <row r="6" spans="2:6" ht="15">
      <c r="B6" s="25" t="s">
        <v>87</v>
      </c>
      <c r="C6" s="25"/>
      <c r="D6" s="27">
        <f>'vybavení herny'!E36</f>
        <v>0</v>
      </c>
      <c r="E6" s="27">
        <f>D6*0.21</f>
        <v>0</v>
      </c>
      <c r="F6" s="27">
        <f>D6+E6</f>
        <v>0</v>
      </c>
    </row>
    <row r="7" spans="2:6" ht="15">
      <c r="B7" s="25" t="s">
        <v>88</v>
      </c>
      <c r="C7" s="25"/>
      <c r="D7" s="27">
        <f>'interaktivní tabule'!E18</f>
        <v>0</v>
      </c>
      <c r="E7" s="27">
        <f aca="true" t="shared" si="0" ref="E7:E10">D7*0.21</f>
        <v>0</v>
      </c>
      <c r="F7" s="27">
        <f aca="true" t="shared" si="1" ref="F7:F10">D7+E7</f>
        <v>0</v>
      </c>
    </row>
    <row r="8" spans="2:6" ht="15">
      <c r="B8" s="25" t="s">
        <v>89</v>
      </c>
      <c r="C8" s="25"/>
      <c r="D8" s="27">
        <f>'další truhlářské'!H19</f>
        <v>0</v>
      </c>
      <c r="E8" s="27">
        <f t="shared" si="0"/>
        <v>0</v>
      </c>
      <c r="F8" s="27">
        <f t="shared" si="1"/>
        <v>0</v>
      </c>
    </row>
    <row r="9" spans="2:6" ht="15">
      <c r="B9" s="25" t="s">
        <v>90</v>
      </c>
      <c r="C9" s="25"/>
      <c r="D9" s="27">
        <f>'venkovní prvek'!F9</f>
        <v>0</v>
      </c>
      <c r="E9" s="27">
        <f t="shared" si="0"/>
        <v>0</v>
      </c>
      <c r="F9" s="27">
        <f t="shared" si="1"/>
        <v>0</v>
      </c>
    </row>
    <row r="10" spans="2:6" ht="15">
      <c r="B10" s="6" t="s">
        <v>94</v>
      </c>
      <c r="C10" s="6"/>
      <c r="D10" s="28">
        <f>SUM(D5:D9)</f>
        <v>0</v>
      </c>
      <c r="E10" s="28">
        <f t="shared" si="0"/>
        <v>0</v>
      </c>
      <c r="F10" s="28">
        <f t="shared" si="1"/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 topLeftCell="A1">
      <selection activeCell="G7" sqref="G7"/>
    </sheetView>
  </sheetViews>
  <sheetFormatPr defaultColWidth="9.140625" defaultRowHeight="15"/>
  <cols>
    <col min="1" max="2" width="8.8515625" style="56" customWidth="1"/>
    <col min="3" max="3" width="17.57421875" style="56" customWidth="1"/>
    <col min="4" max="4" width="32.421875" style="56" customWidth="1"/>
    <col min="5" max="7" width="8.8515625" style="56" customWidth="1"/>
    <col min="8" max="8" width="9.57421875" style="56" bestFit="1" customWidth="1"/>
  </cols>
  <sheetData>
    <row r="1" spans="1:8" ht="15.6">
      <c r="A1" s="39"/>
      <c r="B1" s="40" t="s">
        <v>81</v>
      </c>
      <c r="C1" s="41" t="s">
        <v>108</v>
      </c>
      <c r="D1" s="41" t="s">
        <v>109</v>
      </c>
      <c r="E1" s="39"/>
      <c r="F1" s="39"/>
      <c r="G1" s="39"/>
      <c r="H1" s="42"/>
    </row>
    <row r="2" spans="1:8" ht="15">
      <c r="A2" s="43" t="s">
        <v>110</v>
      </c>
      <c r="B2" s="43" t="s">
        <v>111</v>
      </c>
      <c r="C2" s="44" t="s">
        <v>112</v>
      </c>
      <c r="D2" s="45" t="s">
        <v>113</v>
      </c>
      <c r="E2" s="43" t="s">
        <v>114</v>
      </c>
      <c r="F2" s="46">
        <v>1</v>
      </c>
      <c r="G2" s="37"/>
      <c r="H2" s="47">
        <f aca="true" t="shared" si="0" ref="H2:H22">ROUND(G2*F2,2)</f>
        <v>0</v>
      </c>
    </row>
    <row r="3" spans="1:8" ht="15">
      <c r="A3" s="43" t="s">
        <v>115</v>
      </c>
      <c r="B3" s="43" t="s">
        <v>111</v>
      </c>
      <c r="C3" s="44" t="s">
        <v>116</v>
      </c>
      <c r="D3" s="45" t="s">
        <v>117</v>
      </c>
      <c r="E3" s="43" t="s">
        <v>114</v>
      </c>
      <c r="F3" s="46">
        <v>1</v>
      </c>
      <c r="G3" s="37"/>
      <c r="H3" s="47">
        <f t="shared" si="0"/>
        <v>0</v>
      </c>
    </row>
    <row r="4" spans="1:8" ht="15">
      <c r="A4" s="43" t="s">
        <v>118</v>
      </c>
      <c r="B4" s="43" t="s">
        <v>111</v>
      </c>
      <c r="C4" s="44" t="s">
        <v>119</v>
      </c>
      <c r="D4" s="45" t="s">
        <v>120</v>
      </c>
      <c r="E4" s="43" t="s">
        <v>114</v>
      </c>
      <c r="F4" s="46">
        <v>1</v>
      </c>
      <c r="G4" s="37"/>
      <c r="H4" s="47">
        <f t="shared" si="0"/>
        <v>0</v>
      </c>
    </row>
    <row r="5" spans="1:8" ht="22.8">
      <c r="A5" s="48" t="s">
        <v>121</v>
      </c>
      <c r="B5" s="48" t="s">
        <v>122</v>
      </c>
      <c r="C5" s="49" t="s">
        <v>123</v>
      </c>
      <c r="D5" s="50" t="s">
        <v>124</v>
      </c>
      <c r="E5" s="48" t="s">
        <v>53</v>
      </c>
      <c r="F5" s="51">
        <v>1</v>
      </c>
      <c r="G5" s="38"/>
      <c r="H5" s="52">
        <f t="shared" si="0"/>
        <v>0</v>
      </c>
    </row>
    <row r="6" spans="1:8" ht="15">
      <c r="A6" s="48" t="s">
        <v>125</v>
      </c>
      <c r="B6" s="48" t="s">
        <v>122</v>
      </c>
      <c r="C6" s="49" t="s">
        <v>126</v>
      </c>
      <c r="D6" s="50" t="s">
        <v>127</v>
      </c>
      <c r="E6" s="48" t="s">
        <v>53</v>
      </c>
      <c r="F6" s="51">
        <v>1</v>
      </c>
      <c r="G6" s="38"/>
      <c r="H6" s="52">
        <f t="shared" si="0"/>
        <v>0</v>
      </c>
    </row>
    <row r="7" spans="1:8" ht="68.4">
      <c r="A7" s="48" t="s">
        <v>128</v>
      </c>
      <c r="B7" s="48" t="s">
        <v>122</v>
      </c>
      <c r="C7" s="49" t="s">
        <v>129</v>
      </c>
      <c r="D7" s="50" t="s">
        <v>130</v>
      </c>
      <c r="E7" s="48" t="s">
        <v>53</v>
      </c>
      <c r="F7" s="51">
        <v>1</v>
      </c>
      <c r="G7" s="38"/>
      <c r="H7" s="52">
        <f t="shared" si="0"/>
        <v>0</v>
      </c>
    </row>
    <row r="8" spans="1:8" ht="22.8">
      <c r="A8" s="48" t="s">
        <v>131</v>
      </c>
      <c r="B8" s="48" t="s">
        <v>122</v>
      </c>
      <c r="C8" s="49" t="s">
        <v>132</v>
      </c>
      <c r="D8" s="50" t="s">
        <v>133</v>
      </c>
      <c r="E8" s="48" t="s">
        <v>53</v>
      </c>
      <c r="F8" s="51">
        <v>1</v>
      </c>
      <c r="G8" s="38"/>
      <c r="H8" s="52">
        <f t="shared" si="0"/>
        <v>0</v>
      </c>
    </row>
    <row r="9" spans="1:8" ht="15">
      <c r="A9" s="48" t="s">
        <v>134</v>
      </c>
      <c r="B9" s="48" t="s">
        <v>122</v>
      </c>
      <c r="C9" s="49" t="s">
        <v>135</v>
      </c>
      <c r="D9" s="50" t="s">
        <v>136</v>
      </c>
      <c r="E9" s="48" t="s">
        <v>53</v>
      </c>
      <c r="F9" s="51">
        <v>1</v>
      </c>
      <c r="G9" s="38"/>
      <c r="H9" s="52">
        <f t="shared" si="0"/>
        <v>0</v>
      </c>
    </row>
    <row r="10" spans="1:8" ht="45.6">
      <c r="A10" s="48" t="s">
        <v>137</v>
      </c>
      <c r="B10" s="48" t="s">
        <v>122</v>
      </c>
      <c r="C10" s="49" t="s">
        <v>138</v>
      </c>
      <c r="D10" s="50" t="s">
        <v>139</v>
      </c>
      <c r="E10" s="48" t="s">
        <v>53</v>
      </c>
      <c r="F10" s="51">
        <v>1</v>
      </c>
      <c r="G10" s="38"/>
      <c r="H10" s="52">
        <f t="shared" si="0"/>
        <v>0</v>
      </c>
    </row>
    <row r="11" spans="1:8" ht="15">
      <c r="A11" s="48" t="s">
        <v>140</v>
      </c>
      <c r="B11" s="48" t="s">
        <v>122</v>
      </c>
      <c r="C11" s="49" t="s">
        <v>141</v>
      </c>
      <c r="D11" s="50" t="s">
        <v>142</v>
      </c>
      <c r="E11" s="48" t="s">
        <v>53</v>
      </c>
      <c r="F11" s="51">
        <v>1</v>
      </c>
      <c r="G11" s="38"/>
      <c r="H11" s="52">
        <f t="shared" si="0"/>
        <v>0</v>
      </c>
    </row>
    <row r="12" spans="1:8" ht="15">
      <c r="A12" s="48" t="s">
        <v>143</v>
      </c>
      <c r="B12" s="48" t="s">
        <v>122</v>
      </c>
      <c r="C12" s="49" t="s">
        <v>144</v>
      </c>
      <c r="D12" s="50" t="s">
        <v>145</v>
      </c>
      <c r="E12" s="48" t="s">
        <v>53</v>
      </c>
      <c r="F12" s="51">
        <v>1</v>
      </c>
      <c r="G12" s="38"/>
      <c r="H12" s="52">
        <f t="shared" si="0"/>
        <v>0</v>
      </c>
    </row>
    <row r="13" spans="1:8" ht="34.2">
      <c r="A13" s="48" t="s">
        <v>146</v>
      </c>
      <c r="B13" s="48" t="s">
        <v>122</v>
      </c>
      <c r="C13" s="49" t="s">
        <v>147</v>
      </c>
      <c r="D13" s="50" t="s">
        <v>148</v>
      </c>
      <c r="E13" s="48" t="s">
        <v>53</v>
      </c>
      <c r="F13" s="51">
        <v>1</v>
      </c>
      <c r="G13" s="38"/>
      <c r="H13" s="52">
        <f t="shared" si="0"/>
        <v>0</v>
      </c>
    </row>
    <row r="14" spans="1:8" ht="22.8">
      <c r="A14" s="48" t="s">
        <v>149</v>
      </c>
      <c r="B14" s="48" t="s">
        <v>122</v>
      </c>
      <c r="C14" s="49" t="s">
        <v>150</v>
      </c>
      <c r="D14" s="50" t="s">
        <v>151</v>
      </c>
      <c r="E14" s="48" t="s">
        <v>53</v>
      </c>
      <c r="F14" s="51">
        <v>1</v>
      </c>
      <c r="G14" s="38"/>
      <c r="H14" s="52">
        <f t="shared" si="0"/>
        <v>0</v>
      </c>
    </row>
    <row r="15" spans="1:8" ht="34.2">
      <c r="A15" s="48" t="s">
        <v>152</v>
      </c>
      <c r="B15" s="48" t="s">
        <v>122</v>
      </c>
      <c r="C15" s="49" t="s">
        <v>153</v>
      </c>
      <c r="D15" s="50" t="s">
        <v>154</v>
      </c>
      <c r="E15" s="48" t="s">
        <v>53</v>
      </c>
      <c r="F15" s="51">
        <v>1</v>
      </c>
      <c r="G15" s="38"/>
      <c r="H15" s="52">
        <f t="shared" si="0"/>
        <v>0</v>
      </c>
    </row>
    <row r="16" spans="1:8" ht="57">
      <c r="A16" s="48" t="s">
        <v>155</v>
      </c>
      <c r="B16" s="48" t="s">
        <v>122</v>
      </c>
      <c r="C16" s="49" t="s">
        <v>156</v>
      </c>
      <c r="D16" s="50" t="s">
        <v>157</v>
      </c>
      <c r="E16" s="48" t="s">
        <v>53</v>
      </c>
      <c r="F16" s="51">
        <v>1</v>
      </c>
      <c r="G16" s="38"/>
      <c r="H16" s="52">
        <f t="shared" si="0"/>
        <v>0</v>
      </c>
    </row>
    <row r="17" spans="1:8" ht="22.8">
      <c r="A17" s="48" t="s">
        <v>158</v>
      </c>
      <c r="B17" s="48" t="s">
        <v>122</v>
      </c>
      <c r="C17" s="49" t="s">
        <v>159</v>
      </c>
      <c r="D17" s="50" t="s">
        <v>160</v>
      </c>
      <c r="E17" s="48" t="s">
        <v>53</v>
      </c>
      <c r="F17" s="51">
        <v>1</v>
      </c>
      <c r="G17" s="38"/>
      <c r="H17" s="52">
        <f t="shared" si="0"/>
        <v>0</v>
      </c>
    </row>
    <row r="18" spans="1:8" ht="45.6">
      <c r="A18" s="48" t="s">
        <v>161</v>
      </c>
      <c r="B18" s="48" t="s">
        <v>122</v>
      </c>
      <c r="C18" s="49" t="s">
        <v>162</v>
      </c>
      <c r="D18" s="50" t="s">
        <v>163</v>
      </c>
      <c r="E18" s="48" t="s">
        <v>53</v>
      </c>
      <c r="F18" s="51">
        <v>1</v>
      </c>
      <c r="G18" s="38"/>
      <c r="H18" s="52">
        <f t="shared" si="0"/>
        <v>0</v>
      </c>
    </row>
    <row r="19" spans="1:8" ht="22.8">
      <c r="A19" s="48" t="s">
        <v>164</v>
      </c>
      <c r="B19" s="48" t="s">
        <v>122</v>
      </c>
      <c r="C19" s="49" t="s">
        <v>165</v>
      </c>
      <c r="D19" s="50" t="s">
        <v>166</v>
      </c>
      <c r="E19" s="48" t="s">
        <v>53</v>
      </c>
      <c r="F19" s="51">
        <v>1</v>
      </c>
      <c r="G19" s="38"/>
      <c r="H19" s="52">
        <f t="shared" si="0"/>
        <v>0</v>
      </c>
    </row>
    <row r="20" spans="1:8" ht="34.2">
      <c r="A20" s="48" t="s">
        <v>167</v>
      </c>
      <c r="B20" s="48" t="s">
        <v>122</v>
      </c>
      <c r="C20" s="49" t="s">
        <v>168</v>
      </c>
      <c r="D20" s="50" t="s">
        <v>169</v>
      </c>
      <c r="E20" s="48" t="s">
        <v>53</v>
      </c>
      <c r="F20" s="51">
        <v>1</v>
      </c>
      <c r="G20" s="38"/>
      <c r="H20" s="52">
        <f t="shared" si="0"/>
        <v>0</v>
      </c>
    </row>
    <row r="21" spans="1:8" ht="22.8">
      <c r="A21" s="48" t="s">
        <v>170</v>
      </c>
      <c r="B21" s="48" t="s">
        <v>122</v>
      </c>
      <c r="C21" s="49" t="s">
        <v>171</v>
      </c>
      <c r="D21" s="50" t="s">
        <v>172</v>
      </c>
      <c r="E21" s="48" t="s">
        <v>53</v>
      </c>
      <c r="F21" s="51">
        <v>1</v>
      </c>
      <c r="G21" s="38"/>
      <c r="H21" s="52">
        <f t="shared" si="0"/>
        <v>0</v>
      </c>
    </row>
    <row r="22" spans="1:8" ht="22.8">
      <c r="A22" s="48" t="s">
        <v>173</v>
      </c>
      <c r="B22" s="48" t="s">
        <v>122</v>
      </c>
      <c r="C22" s="49" t="s">
        <v>174</v>
      </c>
      <c r="D22" s="50" t="s">
        <v>175</v>
      </c>
      <c r="E22" s="48" t="s">
        <v>53</v>
      </c>
      <c r="F22" s="51">
        <v>1</v>
      </c>
      <c r="G22" s="38"/>
      <c r="H22" s="52">
        <f t="shared" si="0"/>
        <v>0</v>
      </c>
    </row>
    <row r="23" spans="1:8" ht="15">
      <c r="A23" s="53" t="s">
        <v>38</v>
      </c>
      <c r="B23" s="54"/>
      <c r="C23" s="54"/>
      <c r="D23" s="54"/>
      <c r="E23" s="55"/>
      <c r="F23" s="55"/>
      <c r="G23" s="55"/>
      <c r="H23" s="55">
        <f>SUM(H2:H22)</f>
        <v>0</v>
      </c>
    </row>
  </sheetData>
  <sheetProtection algorithmName="SHA-512" hashValue="yJqDMQCVOsTdi3GPhBH4IPSnkvWUzh7wxyMZaF5azk956ugIqpF4T6AYBFptcfRU5atCHapiMKM/q3vlC+GiuQ==" saltValue="LadCII3m08c4JT8U9Ydh/Q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 topLeftCell="A1">
      <selection activeCell="C3" sqref="C3"/>
    </sheetView>
  </sheetViews>
  <sheetFormatPr defaultColWidth="9.140625" defaultRowHeight="15"/>
  <cols>
    <col min="1" max="1" width="9.140625" style="0" customWidth="1"/>
    <col min="2" max="2" width="51.7109375" style="0" customWidth="1"/>
    <col min="3" max="3" width="9.28125" style="0" customWidth="1"/>
    <col min="4" max="4" width="11.7109375" style="0" customWidth="1"/>
    <col min="5" max="5" width="11.57421875" style="0" customWidth="1"/>
  </cols>
  <sheetData>
    <row r="1" spans="1:5" ht="26.4">
      <c r="A1" s="8" t="s">
        <v>0</v>
      </c>
      <c r="B1" s="6" t="s">
        <v>1</v>
      </c>
      <c r="C1" s="6" t="s">
        <v>187</v>
      </c>
      <c r="D1" s="6" t="s">
        <v>3</v>
      </c>
      <c r="E1" s="6" t="s">
        <v>4</v>
      </c>
    </row>
    <row r="2" spans="1:5" ht="15">
      <c r="A2" s="1"/>
      <c r="B2" s="2" t="s">
        <v>5</v>
      </c>
      <c r="C2" s="1"/>
      <c r="D2" s="1"/>
      <c r="E2" s="1"/>
    </row>
    <row r="3" spans="1:5" ht="39.6">
      <c r="A3" s="1"/>
      <c r="B3" s="1" t="s">
        <v>6</v>
      </c>
      <c r="C3" s="3">
        <v>1</v>
      </c>
      <c r="D3" s="57"/>
      <c r="E3" s="34">
        <f aca="true" t="shared" si="0" ref="E3:E32">C3*D3</f>
        <v>0</v>
      </c>
    </row>
    <row r="4" spans="1:5" ht="26.4">
      <c r="A4" s="1"/>
      <c r="B4" s="1" t="s">
        <v>7</v>
      </c>
      <c r="C4" s="4">
        <v>1</v>
      </c>
      <c r="D4" s="57"/>
      <c r="E4" s="34">
        <f t="shared" si="0"/>
        <v>0</v>
      </c>
    </row>
    <row r="5" spans="1:5" ht="26.4">
      <c r="A5" s="1"/>
      <c r="B5" s="1" t="s">
        <v>8</v>
      </c>
      <c r="C5" s="4">
        <v>1</v>
      </c>
      <c r="D5" s="57"/>
      <c r="E5" s="34">
        <f t="shared" si="0"/>
        <v>0</v>
      </c>
    </row>
    <row r="6" spans="1:5" ht="26.4">
      <c r="A6" s="1"/>
      <c r="B6" s="1" t="s">
        <v>9</v>
      </c>
      <c r="C6" s="4">
        <v>8</v>
      </c>
      <c r="D6" s="57"/>
      <c r="E6" s="34">
        <f t="shared" si="0"/>
        <v>0</v>
      </c>
    </row>
    <row r="7" spans="1:5" ht="26.4">
      <c r="A7" s="1"/>
      <c r="B7" s="1" t="s">
        <v>10</v>
      </c>
      <c r="C7" s="4">
        <v>26</v>
      </c>
      <c r="D7" s="57"/>
      <c r="E7" s="34">
        <f t="shared" si="0"/>
        <v>0</v>
      </c>
    </row>
    <row r="8" spans="1:5" ht="26.4">
      <c r="A8" s="1"/>
      <c r="B8" s="1" t="s">
        <v>11</v>
      </c>
      <c r="C8" s="4">
        <v>3</v>
      </c>
      <c r="D8" s="57"/>
      <c r="E8" s="34">
        <f t="shared" si="0"/>
        <v>0</v>
      </c>
    </row>
    <row r="9" spans="1:5" ht="15">
      <c r="A9" s="1"/>
      <c r="B9" s="1" t="s">
        <v>12</v>
      </c>
      <c r="C9" s="4">
        <v>2</v>
      </c>
      <c r="D9" s="57"/>
      <c r="E9" s="34">
        <f t="shared" si="0"/>
        <v>0</v>
      </c>
    </row>
    <row r="10" spans="1:5" ht="26.4">
      <c r="A10" s="1"/>
      <c r="B10" s="1" t="s">
        <v>13</v>
      </c>
      <c r="C10" s="4">
        <v>2</v>
      </c>
      <c r="D10" s="57"/>
      <c r="E10" s="34">
        <f t="shared" si="0"/>
        <v>0</v>
      </c>
    </row>
    <row r="11" spans="1:5" ht="26.4">
      <c r="A11" s="1"/>
      <c r="B11" s="1" t="s">
        <v>14</v>
      </c>
      <c r="C11" s="4">
        <v>2</v>
      </c>
      <c r="D11" s="57"/>
      <c r="E11" s="34">
        <f t="shared" si="0"/>
        <v>0</v>
      </c>
    </row>
    <row r="12" spans="1:5" ht="39.6">
      <c r="A12" s="1"/>
      <c r="B12" s="1" t="s">
        <v>15</v>
      </c>
      <c r="C12" s="4">
        <v>2</v>
      </c>
      <c r="D12" s="57"/>
      <c r="E12" s="34">
        <f t="shared" si="0"/>
        <v>0</v>
      </c>
    </row>
    <row r="13" spans="1:5" ht="26.4">
      <c r="A13" s="1"/>
      <c r="B13" s="1" t="s">
        <v>16</v>
      </c>
      <c r="C13" s="4">
        <v>2</v>
      </c>
      <c r="D13" s="57"/>
      <c r="E13" s="34">
        <f t="shared" si="0"/>
        <v>0</v>
      </c>
    </row>
    <row r="14" spans="1:5" ht="26.4">
      <c r="A14" s="1"/>
      <c r="B14" s="1" t="s">
        <v>17</v>
      </c>
      <c r="C14" s="4">
        <v>1</v>
      </c>
      <c r="D14" s="57"/>
      <c r="E14" s="34">
        <f t="shared" si="0"/>
        <v>0</v>
      </c>
    </row>
    <row r="15" spans="1:5" ht="26.4">
      <c r="A15" s="1"/>
      <c r="B15" s="1" t="s">
        <v>18</v>
      </c>
      <c r="C15" s="4">
        <v>1</v>
      </c>
      <c r="D15" s="57"/>
      <c r="E15" s="34">
        <f t="shared" si="0"/>
        <v>0</v>
      </c>
    </row>
    <row r="16" spans="1:5" ht="26.4">
      <c r="A16" s="1"/>
      <c r="B16" s="1" t="s">
        <v>19</v>
      </c>
      <c r="C16" s="4">
        <v>5</v>
      </c>
      <c r="D16" s="57"/>
      <c r="E16" s="34">
        <f t="shared" si="0"/>
        <v>0</v>
      </c>
    </row>
    <row r="17" spans="1:5" ht="26.4">
      <c r="A17" s="1"/>
      <c r="B17" s="1" t="s">
        <v>20</v>
      </c>
      <c r="C17" s="4">
        <v>10</v>
      </c>
      <c r="D17" s="57"/>
      <c r="E17" s="34">
        <f t="shared" si="0"/>
        <v>0</v>
      </c>
    </row>
    <row r="18" spans="1:5" ht="15">
      <c r="A18" s="1"/>
      <c r="B18" s="1" t="s">
        <v>21</v>
      </c>
      <c r="C18" s="4">
        <v>2</v>
      </c>
      <c r="D18" s="57"/>
      <c r="E18" s="34">
        <f t="shared" si="0"/>
        <v>0</v>
      </c>
    </row>
    <row r="19" spans="1:5" ht="15">
      <c r="A19" s="1"/>
      <c r="B19" s="1" t="s">
        <v>22</v>
      </c>
      <c r="C19" s="4">
        <v>1</v>
      </c>
      <c r="D19" s="57"/>
      <c r="E19" s="34">
        <f t="shared" si="0"/>
        <v>0</v>
      </c>
    </row>
    <row r="20" spans="1:5" ht="26.4">
      <c r="A20" s="1"/>
      <c r="B20" s="1" t="s">
        <v>36</v>
      </c>
      <c r="C20" s="4">
        <v>1</v>
      </c>
      <c r="D20" s="57"/>
      <c r="E20" s="34">
        <f t="shared" si="0"/>
        <v>0</v>
      </c>
    </row>
    <row r="21" spans="1:5" ht="15">
      <c r="A21" s="1"/>
      <c r="B21" s="1" t="s">
        <v>86</v>
      </c>
      <c r="C21" s="4">
        <v>1</v>
      </c>
      <c r="D21" s="57"/>
      <c r="E21" s="34">
        <f t="shared" si="0"/>
        <v>0</v>
      </c>
    </row>
    <row r="22" spans="1:5" ht="27">
      <c r="A22" s="1"/>
      <c r="B22" s="30" t="s">
        <v>179</v>
      </c>
      <c r="C22" s="4">
        <v>28</v>
      </c>
      <c r="D22" s="57"/>
      <c r="E22" s="34">
        <f t="shared" si="0"/>
        <v>0</v>
      </c>
    </row>
    <row r="23" spans="1:5" ht="15">
      <c r="A23" s="1"/>
      <c r="B23" s="31" t="s">
        <v>180</v>
      </c>
      <c r="C23" s="4">
        <v>28</v>
      </c>
      <c r="D23" s="57"/>
      <c r="E23" s="34">
        <f t="shared" si="0"/>
        <v>0</v>
      </c>
    </row>
    <row r="24" spans="1:5" ht="15">
      <c r="A24" s="1"/>
      <c r="B24" s="31" t="s">
        <v>181</v>
      </c>
      <c r="C24" s="4">
        <v>28</v>
      </c>
      <c r="D24" s="57"/>
      <c r="E24" s="34">
        <f t="shared" si="0"/>
        <v>0</v>
      </c>
    </row>
    <row r="25" spans="1:5" ht="39.6">
      <c r="A25" s="1"/>
      <c r="B25" s="32" t="s">
        <v>182</v>
      </c>
      <c r="C25" s="4">
        <v>28</v>
      </c>
      <c r="D25" s="57"/>
      <c r="E25" s="34">
        <f t="shared" si="0"/>
        <v>0</v>
      </c>
    </row>
    <row r="26" spans="1:5" ht="15">
      <c r="A26" s="1"/>
      <c r="B26" s="31" t="s">
        <v>183</v>
      </c>
      <c r="C26" s="4">
        <v>28</v>
      </c>
      <c r="D26" s="57"/>
      <c r="E26" s="34">
        <f t="shared" si="0"/>
        <v>0</v>
      </c>
    </row>
    <row r="27" spans="1:5" ht="27">
      <c r="A27" s="1"/>
      <c r="B27" s="33" t="s">
        <v>177</v>
      </c>
      <c r="C27" s="4">
        <v>28</v>
      </c>
      <c r="D27" s="57"/>
      <c r="E27" s="34">
        <f t="shared" si="0"/>
        <v>0</v>
      </c>
    </row>
    <row r="28" spans="1:5" ht="26.4">
      <c r="A28" s="1"/>
      <c r="B28" s="32" t="s">
        <v>176</v>
      </c>
      <c r="C28" s="4">
        <v>2</v>
      </c>
      <c r="D28" s="57"/>
      <c r="E28" s="34">
        <f t="shared" si="0"/>
        <v>0</v>
      </c>
    </row>
    <row r="29" spans="1:5" ht="15" customHeight="1">
      <c r="A29" s="1"/>
      <c r="B29" s="33" t="s">
        <v>178</v>
      </c>
      <c r="C29" s="4">
        <v>2</v>
      </c>
      <c r="D29" s="57"/>
      <c r="E29" s="34">
        <f t="shared" si="0"/>
        <v>0</v>
      </c>
    </row>
    <row r="30" spans="1:5" ht="15">
      <c r="A30" s="1"/>
      <c r="B30" s="31" t="s">
        <v>184</v>
      </c>
      <c r="C30" s="4">
        <v>28</v>
      </c>
      <c r="D30" s="57"/>
      <c r="E30" s="34">
        <f t="shared" si="0"/>
        <v>0</v>
      </c>
    </row>
    <row r="31" spans="1:5" ht="15">
      <c r="A31" s="1"/>
      <c r="B31" s="31" t="s">
        <v>185</v>
      </c>
      <c r="C31" s="4">
        <v>28</v>
      </c>
      <c r="D31" s="57"/>
      <c r="E31" s="34">
        <f t="shared" si="0"/>
        <v>0</v>
      </c>
    </row>
    <row r="32" spans="1:5" ht="15">
      <c r="A32" s="1"/>
      <c r="B32" s="31" t="s">
        <v>186</v>
      </c>
      <c r="C32" s="4">
        <v>56</v>
      </c>
      <c r="D32" s="57"/>
      <c r="E32" s="34">
        <f t="shared" si="0"/>
        <v>0</v>
      </c>
    </row>
    <row r="33" spans="1:5" ht="15">
      <c r="A33" s="1"/>
      <c r="B33" s="1"/>
      <c r="C33" s="4"/>
      <c r="D33" s="34"/>
      <c r="E33" s="34"/>
    </row>
    <row r="34" spans="1:5" ht="15">
      <c r="A34" s="1"/>
      <c r="B34" s="5" t="s">
        <v>37</v>
      </c>
      <c r="C34" s="4"/>
      <c r="D34" s="34"/>
      <c r="E34" s="34"/>
    </row>
    <row r="35" spans="1:5" ht="15">
      <c r="A35" s="1"/>
      <c r="B35" s="5"/>
      <c r="C35" s="4"/>
      <c r="D35" s="34"/>
      <c r="E35" s="34"/>
    </row>
    <row r="36" spans="1:5" ht="15">
      <c r="A36" s="6" t="s">
        <v>38</v>
      </c>
      <c r="B36" s="8" t="s">
        <v>188</v>
      </c>
      <c r="C36" s="7"/>
      <c r="D36" s="35"/>
      <c r="E36" s="36">
        <f>SUM(E3:E34)</f>
        <v>0</v>
      </c>
    </row>
  </sheetData>
  <sheetProtection algorithmName="SHA-512" hashValue="ocvU5fAOaFbarbnvdP4Hiod/dEjdtMdZLKHu+DoKH0xp+mAL2YKd2zdlyQHBGlpvyBMDgbbtz5KOt4/GttYY0A==" saltValue="sHIpxCzpIRSv/BlY3d+4Bw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 topLeftCell="A1">
      <selection activeCell="C8" sqref="C8"/>
    </sheetView>
  </sheetViews>
  <sheetFormatPr defaultColWidth="9.140625" defaultRowHeight="15"/>
  <cols>
    <col min="1" max="1" width="10.8515625" style="0" customWidth="1"/>
    <col min="2" max="2" width="46.00390625" style="0" customWidth="1"/>
    <col min="4" max="4" width="10.57421875" style="0" customWidth="1"/>
    <col min="5" max="5" width="12.7109375" style="0" customWidth="1"/>
  </cols>
  <sheetData>
    <row r="1" spans="1:5" ht="26.4">
      <c r="A1" s="8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ht="39.6">
      <c r="A2" s="1"/>
      <c r="B2" s="5" t="s">
        <v>39</v>
      </c>
      <c r="C2" s="4">
        <v>1</v>
      </c>
      <c r="D2" s="57"/>
      <c r="E2" s="34">
        <f aca="true" t="shared" si="0" ref="E2:E17">C2*D2</f>
        <v>0</v>
      </c>
    </row>
    <row r="3" spans="1:5" ht="15">
      <c r="A3" s="1"/>
      <c r="B3" s="1" t="s">
        <v>23</v>
      </c>
      <c r="C3" s="4">
        <v>1</v>
      </c>
      <c r="D3" s="57"/>
      <c r="E3" s="34">
        <f t="shared" si="0"/>
        <v>0</v>
      </c>
    </row>
    <row r="4" spans="1:5" ht="39.6">
      <c r="A4" s="1"/>
      <c r="B4" s="1" t="s">
        <v>24</v>
      </c>
      <c r="C4" s="4">
        <v>1</v>
      </c>
      <c r="D4" s="57"/>
      <c r="E4" s="34">
        <f t="shared" si="0"/>
        <v>0</v>
      </c>
    </row>
    <row r="5" spans="1:5" ht="15">
      <c r="A5" s="1"/>
      <c r="B5" s="1" t="s">
        <v>25</v>
      </c>
      <c r="C5" s="4">
        <v>1</v>
      </c>
      <c r="D5" s="57"/>
      <c r="E5" s="34">
        <f t="shared" si="0"/>
        <v>0</v>
      </c>
    </row>
    <row r="6" spans="1:5" ht="15">
      <c r="A6" s="1"/>
      <c r="B6" s="1" t="s">
        <v>26</v>
      </c>
      <c r="C6" s="4">
        <v>1</v>
      </c>
      <c r="D6" s="57"/>
      <c r="E6" s="34">
        <f t="shared" si="0"/>
        <v>0</v>
      </c>
    </row>
    <row r="7" spans="1:5" ht="15">
      <c r="A7" s="1"/>
      <c r="B7" s="1" t="s">
        <v>27</v>
      </c>
      <c r="C7" s="4">
        <v>1</v>
      </c>
      <c r="D7" s="57"/>
      <c r="E7" s="34">
        <f t="shared" si="0"/>
        <v>0</v>
      </c>
    </row>
    <row r="8" spans="1:5" ht="15">
      <c r="A8" s="1"/>
      <c r="B8" s="1" t="s">
        <v>28</v>
      </c>
      <c r="C8" s="4">
        <v>1</v>
      </c>
      <c r="D8" s="57"/>
      <c r="E8" s="34">
        <f t="shared" si="0"/>
        <v>0</v>
      </c>
    </row>
    <row r="9" spans="1:5" ht="26.4">
      <c r="A9" s="1"/>
      <c r="B9" s="1" t="s">
        <v>40</v>
      </c>
      <c r="C9" s="4">
        <v>1</v>
      </c>
      <c r="D9" s="57"/>
      <c r="E9" s="34">
        <f t="shared" si="0"/>
        <v>0</v>
      </c>
    </row>
    <row r="10" spans="1:5" ht="15">
      <c r="A10" s="1"/>
      <c r="B10" s="1" t="s">
        <v>29</v>
      </c>
      <c r="C10" s="4">
        <v>1</v>
      </c>
      <c r="D10" s="57"/>
      <c r="E10" s="34">
        <f t="shared" si="0"/>
        <v>0</v>
      </c>
    </row>
    <row r="11" spans="1:5" ht="26.4">
      <c r="A11" s="1"/>
      <c r="B11" s="1" t="s">
        <v>30</v>
      </c>
      <c r="C11" s="4">
        <v>1</v>
      </c>
      <c r="D11" s="57"/>
      <c r="E11" s="34">
        <f t="shared" si="0"/>
        <v>0</v>
      </c>
    </row>
    <row r="12" spans="1:5" ht="26.4">
      <c r="A12" s="1"/>
      <c r="B12" s="1" t="s">
        <v>41</v>
      </c>
      <c r="C12" s="4">
        <v>1</v>
      </c>
      <c r="D12" s="57"/>
      <c r="E12" s="34">
        <f t="shared" si="0"/>
        <v>0</v>
      </c>
    </row>
    <row r="13" spans="1:5" ht="15">
      <c r="A13" s="1"/>
      <c r="B13" s="1" t="s">
        <v>31</v>
      </c>
      <c r="C13" s="4">
        <v>1</v>
      </c>
      <c r="D13" s="57"/>
      <c r="E13" s="34">
        <f t="shared" si="0"/>
        <v>0</v>
      </c>
    </row>
    <row r="14" spans="1:5" ht="15">
      <c r="A14" s="1"/>
      <c r="B14" s="1" t="s">
        <v>32</v>
      </c>
      <c r="C14" s="4">
        <v>1</v>
      </c>
      <c r="D14" s="57"/>
      <c r="E14" s="34">
        <f t="shared" si="0"/>
        <v>0</v>
      </c>
    </row>
    <row r="15" spans="1:5" ht="15">
      <c r="A15" s="1"/>
      <c r="B15" s="1" t="s">
        <v>33</v>
      </c>
      <c r="C15" s="4">
        <v>1</v>
      </c>
      <c r="D15" s="57"/>
      <c r="E15" s="34">
        <f t="shared" si="0"/>
        <v>0</v>
      </c>
    </row>
    <row r="16" spans="1:5" ht="15">
      <c r="A16" s="1"/>
      <c r="B16" s="1" t="s">
        <v>34</v>
      </c>
      <c r="C16" s="4">
        <v>2</v>
      </c>
      <c r="D16" s="57"/>
      <c r="E16" s="34">
        <f t="shared" si="0"/>
        <v>0</v>
      </c>
    </row>
    <row r="17" spans="1:5" ht="26.4">
      <c r="A17" s="1"/>
      <c r="B17" s="1" t="s">
        <v>35</v>
      </c>
      <c r="C17" s="4">
        <v>1</v>
      </c>
      <c r="D17" s="57"/>
      <c r="E17" s="34">
        <f t="shared" si="0"/>
        <v>0</v>
      </c>
    </row>
    <row r="18" spans="1:5" ht="15">
      <c r="A18" s="6" t="s">
        <v>38</v>
      </c>
      <c r="B18" s="7"/>
      <c r="C18" s="7"/>
      <c r="D18" s="35"/>
      <c r="E18" s="58">
        <f>SUM(E2:E17)</f>
        <v>0</v>
      </c>
    </row>
  </sheetData>
  <sheetProtection algorithmName="SHA-512" hashValue="HtDTip/Pxz/ZIScdAmrU0sVfjrwtcQ99WZ7QcTLwpLBh+nTd+zb79JZzHCalgY1gqKh3W65wK5B0gCRlVlNsNA==" saltValue="xuuiKEhDBkWAN5dKBvFCIg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 topLeftCell="A1">
      <selection activeCell="E4" sqref="E4"/>
    </sheetView>
  </sheetViews>
  <sheetFormatPr defaultColWidth="9.140625" defaultRowHeight="15"/>
  <cols>
    <col min="1" max="1" width="8.8515625" style="56" customWidth="1"/>
    <col min="2" max="2" width="19.8515625" style="56" customWidth="1"/>
    <col min="3" max="3" width="49.8515625" style="56" customWidth="1"/>
    <col min="4" max="5" width="8.8515625" style="56" customWidth="1"/>
    <col min="6" max="6" width="31.7109375" style="56" customWidth="1"/>
    <col min="7" max="7" width="8.8515625" style="56" customWidth="1"/>
    <col min="8" max="8" width="11.8515625" style="56" customWidth="1"/>
    <col min="9" max="9" width="23.00390625" style="56" customWidth="1"/>
  </cols>
  <sheetData>
    <row r="1" spans="1:9" ht="27">
      <c r="A1" s="17" t="s">
        <v>42</v>
      </c>
      <c r="B1" s="18" t="s">
        <v>43</v>
      </c>
      <c r="C1" s="18" t="s">
        <v>44</v>
      </c>
      <c r="D1" s="18" t="s">
        <v>45</v>
      </c>
      <c r="E1" s="18" t="s">
        <v>2</v>
      </c>
      <c r="F1" s="18"/>
      <c r="G1" s="18" t="s">
        <v>46</v>
      </c>
      <c r="H1" s="19" t="s">
        <v>47</v>
      </c>
      <c r="I1" s="20" t="s">
        <v>48</v>
      </c>
    </row>
    <row r="2" spans="1:9" ht="15">
      <c r="A2" s="9" t="s">
        <v>49</v>
      </c>
      <c r="B2" s="10"/>
      <c r="C2" s="11" t="s">
        <v>50</v>
      </c>
      <c r="D2" s="12"/>
      <c r="E2" s="13"/>
      <c r="F2" s="13"/>
      <c r="G2" s="14"/>
      <c r="H2" s="61"/>
      <c r="I2" s="62"/>
    </row>
    <row r="3" spans="1:9" ht="79.2">
      <c r="A3" s="21">
        <v>1</v>
      </c>
      <c r="B3" s="22" t="s">
        <v>51</v>
      </c>
      <c r="C3" s="22" t="s">
        <v>52</v>
      </c>
      <c r="D3" s="23" t="s">
        <v>53</v>
      </c>
      <c r="E3" s="63">
        <v>1</v>
      </c>
      <c r="F3" s="63"/>
      <c r="G3" s="59"/>
      <c r="H3" s="64">
        <f aca="true" t="shared" si="0" ref="H3:H18">E3*G3</f>
        <v>0</v>
      </c>
      <c r="I3" s="65" t="s">
        <v>54</v>
      </c>
    </row>
    <row r="4" spans="1:9" ht="79.2">
      <c r="A4" s="21">
        <v>2</v>
      </c>
      <c r="B4" s="22" t="s">
        <v>55</v>
      </c>
      <c r="C4" s="22" t="s">
        <v>56</v>
      </c>
      <c r="D4" s="23" t="s">
        <v>53</v>
      </c>
      <c r="E4" s="63">
        <v>1</v>
      </c>
      <c r="F4" s="63"/>
      <c r="G4" s="59"/>
      <c r="H4" s="64">
        <f t="shared" si="0"/>
        <v>0</v>
      </c>
      <c r="I4" s="65" t="s">
        <v>54</v>
      </c>
    </row>
    <row r="5" spans="1:9" ht="79.2">
      <c r="A5" s="21">
        <v>3</v>
      </c>
      <c r="B5" s="22" t="s">
        <v>57</v>
      </c>
      <c r="C5" s="22" t="s">
        <v>58</v>
      </c>
      <c r="D5" s="23" t="s">
        <v>53</v>
      </c>
      <c r="E5" s="63">
        <v>1</v>
      </c>
      <c r="F5" s="63"/>
      <c r="G5" s="59"/>
      <c r="H5" s="64">
        <f t="shared" si="0"/>
        <v>0</v>
      </c>
      <c r="I5" s="65" t="s">
        <v>54</v>
      </c>
    </row>
    <row r="6" spans="1:9" ht="79.2">
      <c r="A6" s="21">
        <v>4</v>
      </c>
      <c r="B6" s="22" t="s">
        <v>59</v>
      </c>
      <c r="C6" s="22" t="s">
        <v>60</v>
      </c>
      <c r="D6" s="23" t="s">
        <v>53</v>
      </c>
      <c r="E6" s="63">
        <v>1</v>
      </c>
      <c r="F6" s="63"/>
      <c r="G6" s="59"/>
      <c r="H6" s="64">
        <f t="shared" si="0"/>
        <v>0</v>
      </c>
      <c r="I6" s="65" t="s">
        <v>54</v>
      </c>
    </row>
    <row r="7" spans="1:9" ht="52.8">
      <c r="A7" s="21">
        <v>5</v>
      </c>
      <c r="B7" s="22" t="s">
        <v>61</v>
      </c>
      <c r="C7" s="22" t="s">
        <v>62</v>
      </c>
      <c r="D7" s="23" t="s">
        <v>53</v>
      </c>
      <c r="E7" s="63">
        <v>5</v>
      </c>
      <c r="F7" s="63"/>
      <c r="G7" s="59"/>
      <c r="H7" s="64">
        <f t="shared" si="0"/>
        <v>0</v>
      </c>
      <c r="I7" s="65" t="s">
        <v>54</v>
      </c>
    </row>
    <row r="8" spans="1:9" ht="52.8">
      <c r="A8" s="21">
        <v>6</v>
      </c>
      <c r="B8" s="22" t="s">
        <v>63</v>
      </c>
      <c r="C8" s="22" t="s">
        <v>64</v>
      </c>
      <c r="D8" s="23" t="s">
        <v>53</v>
      </c>
      <c r="E8" s="63">
        <v>5</v>
      </c>
      <c r="F8" s="63"/>
      <c r="G8" s="60"/>
      <c r="H8" s="64">
        <f t="shared" si="0"/>
        <v>0</v>
      </c>
      <c r="I8" s="65" t="s">
        <v>65</v>
      </c>
    </row>
    <row r="9" spans="1:9" ht="52.8">
      <c r="A9" s="21">
        <v>7</v>
      </c>
      <c r="B9" s="22" t="s">
        <v>66</v>
      </c>
      <c r="C9" s="22" t="s">
        <v>67</v>
      </c>
      <c r="D9" s="23" t="s">
        <v>53</v>
      </c>
      <c r="E9" s="63">
        <v>1</v>
      </c>
      <c r="F9" s="63"/>
      <c r="G9" s="60"/>
      <c r="H9" s="64">
        <f t="shared" si="0"/>
        <v>0</v>
      </c>
      <c r="I9" s="65" t="s">
        <v>65</v>
      </c>
    </row>
    <row r="10" spans="1:9" ht="52.8">
      <c r="A10" s="21">
        <v>8</v>
      </c>
      <c r="B10" s="22" t="s">
        <v>68</v>
      </c>
      <c r="C10" s="22" t="s">
        <v>69</v>
      </c>
      <c r="D10" s="23" t="s">
        <v>53</v>
      </c>
      <c r="E10" s="63">
        <v>1</v>
      </c>
      <c r="F10" s="63"/>
      <c r="G10" s="60"/>
      <c r="H10" s="64">
        <f t="shared" si="0"/>
        <v>0</v>
      </c>
      <c r="I10" s="65" t="s">
        <v>65</v>
      </c>
    </row>
    <row r="11" spans="1:9" ht="15">
      <c r="A11" s="15" t="s">
        <v>49</v>
      </c>
      <c r="B11" s="22"/>
      <c r="C11" s="16" t="s">
        <v>70</v>
      </c>
      <c r="D11" s="23"/>
      <c r="E11" s="63"/>
      <c r="F11" s="63"/>
      <c r="G11" s="24"/>
      <c r="H11" s="64"/>
      <c r="I11" s="62"/>
    </row>
    <row r="12" spans="1:9" ht="105.6">
      <c r="A12" s="21">
        <v>1</v>
      </c>
      <c r="B12" s="22" t="s">
        <v>71</v>
      </c>
      <c r="C12" s="22" t="s">
        <v>72</v>
      </c>
      <c r="D12" s="23" t="s">
        <v>53</v>
      </c>
      <c r="E12" s="63">
        <v>4</v>
      </c>
      <c r="F12" s="63"/>
      <c r="G12" s="59"/>
      <c r="H12" s="64">
        <f t="shared" si="0"/>
        <v>0</v>
      </c>
      <c r="I12" s="65" t="s">
        <v>73</v>
      </c>
    </row>
    <row r="13" spans="1:9" ht="105.6">
      <c r="A13" s="21">
        <v>2</v>
      </c>
      <c r="B13" s="22" t="s">
        <v>74</v>
      </c>
      <c r="C13" s="22" t="s">
        <v>75</v>
      </c>
      <c r="D13" s="23" t="s">
        <v>53</v>
      </c>
      <c r="E13" s="63">
        <v>4</v>
      </c>
      <c r="F13" s="63"/>
      <c r="G13" s="59"/>
      <c r="H13" s="64">
        <f t="shared" si="0"/>
        <v>0</v>
      </c>
      <c r="I13" s="65" t="s">
        <v>73</v>
      </c>
    </row>
    <row r="14" spans="1:9" ht="15">
      <c r="A14" s="15" t="s">
        <v>49</v>
      </c>
      <c r="B14" s="22"/>
      <c r="C14" s="16" t="s">
        <v>76</v>
      </c>
      <c r="D14" s="23"/>
      <c r="E14" s="63"/>
      <c r="F14" s="63"/>
      <c r="G14" s="66"/>
      <c r="H14" s="64"/>
      <c r="I14" s="62"/>
    </row>
    <row r="15" spans="1:9" ht="79.2">
      <c r="A15" s="21">
        <v>3</v>
      </c>
      <c r="B15" s="22" t="s">
        <v>77</v>
      </c>
      <c r="C15" s="22" t="s">
        <v>78</v>
      </c>
      <c r="D15" s="23" t="s">
        <v>53</v>
      </c>
      <c r="E15" s="63">
        <v>1</v>
      </c>
      <c r="F15" s="63"/>
      <c r="G15" s="59"/>
      <c r="H15" s="64">
        <f t="shared" si="0"/>
        <v>0</v>
      </c>
      <c r="I15" s="65" t="s">
        <v>79</v>
      </c>
    </row>
    <row r="16" spans="1:9" ht="15">
      <c r="A16" s="15" t="s">
        <v>49</v>
      </c>
      <c r="B16" s="22"/>
      <c r="C16" s="16" t="s">
        <v>80</v>
      </c>
      <c r="D16" s="23"/>
      <c r="E16" s="63"/>
      <c r="F16" s="63"/>
      <c r="G16" s="24"/>
      <c r="H16" s="64"/>
      <c r="I16" s="62"/>
    </row>
    <row r="17" spans="1:9" ht="92.25" customHeight="1">
      <c r="A17" s="21">
        <v>4</v>
      </c>
      <c r="B17" s="22" t="s">
        <v>81</v>
      </c>
      <c r="C17" s="22" t="s">
        <v>82</v>
      </c>
      <c r="D17" s="23" t="s">
        <v>53</v>
      </c>
      <c r="E17" s="63">
        <v>1</v>
      </c>
      <c r="F17" s="63"/>
      <c r="G17" s="60"/>
      <c r="H17" s="64">
        <f t="shared" si="0"/>
        <v>0</v>
      </c>
      <c r="I17" s="65" t="s">
        <v>83</v>
      </c>
    </row>
    <row r="18" spans="1:9" ht="79.5" customHeight="1">
      <c r="A18" s="21">
        <v>5</v>
      </c>
      <c r="B18" s="22" t="s">
        <v>84</v>
      </c>
      <c r="C18" s="22" t="s">
        <v>85</v>
      </c>
      <c r="D18" s="23" t="s">
        <v>53</v>
      </c>
      <c r="E18" s="63">
        <v>1</v>
      </c>
      <c r="F18" s="63"/>
      <c r="G18" s="60"/>
      <c r="H18" s="64">
        <f t="shared" si="0"/>
        <v>0</v>
      </c>
      <c r="I18" s="65" t="s">
        <v>83</v>
      </c>
    </row>
    <row r="19" spans="1:9" ht="15">
      <c r="A19" s="53" t="s">
        <v>38</v>
      </c>
      <c r="B19" s="54"/>
      <c r="C19" s="54"/>
      <c r="D19" s="54"/>
      <c r="E19" s="55"/>
      <c r="F19" s="55"/>
      <c r="G19" s="55"/>
      <c r="H19" s="55">
        <f>SUM(H3:H18)</f>
        <v>0</v>
      </c>
      <c r="I19" s="55"/>
    </row>
  </sheetData>
  <sheetProtection algorithmName="SHA-512" hashValue="zXg0yfb4Fag/QbvY7oCInbvgJXOAii4qKdRL8ajMO4jQahORz+c6voDlMXAlgtilyaRIM2XfQL2R3utBe/IPFw==" saltValue="MmQ6Utzqm1Lc4oLe4rj1kA==" spinCount="100000" sheet="1" objects="1" scenarios="1"/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workbookViewId="0" topLeftCell="A1">
      <selection activeCell="E8" sqref="E8"/>
    </sheetView>
  </sheetViews>
  <sheetFormatPr defaultColWidth="9.140625" defaultRowHeight="15"/>
  <cols>
    <col min="1" max="1" width="8.8515625" style="56" customWidth="1"/>
    <col min="2" max="2" width="59.7109375" style="56" customWidth="1"/>
    <col min="3" max="4" width="8.8515625" style="56" customWidth="1"/>
    <col min="5" max="5" width="13.8515625" style="56" customWidth="1"/>
    <col min="6" max="6" width="13.140625" style="56" customWidth="1"/>
  </cols>
  <sheetData>
    <row r="2" spans="2:6" ht="102.6">
      <c r="B2" s="45" t="s">
        <v>97</v>
      </c>
      <c r="C2" s="43" t="s">
        <v>53</v>
      </c>
      <c r="D2" s="69">
        <v>1</v>
      </c>
      <c r="E2" s="67"/>
      <c r="F2" s="70">
        <f aca="true" t="shared" si="0" ref="F2:F8">ROUND(E2*D2,2)</f>
        <v>0</v>
      </c>
    </row>
    <row r="3" spans="2:6" ht="15">
      <c r="B3" s="45" t="s">
        <v>98</v>
      </c>
      <c r="C3" s="43" t="s">
        <v>99</v>
      </c>
      <c r="D3" s="69">
        <v>45</v>
      </c>
      <c r="E3" s="67"/>
      <c r="F3" s="70">
        <f t="shared" si="0"/>
        <v>0</v>
      </c>
    </row>
    <row r="4" spans="2:6" ht="15">
      <c r="B4" s="50" t="s">
        <v>100</v>
      </c>
      <c r="C4" s="48" t="s">
        <v>99</v>
      </c>
      <c r="D4" s="71">
        <v>45</v>
      </c>
      <c r="E4" s="68"/>
      <c r="F4" s="72">
        <f t="shared" si="0"/>
        <v>0</v>
      </c>
    </row>
    <row r="5" spans="2:6" ht="15">
      <c r="B5" s="45" t="s">
        <v>101</v>
      </c>
      <c r="C5" s="43" t="s">
        <v>99</v>
      </c>
      <c r="D5" s="69">
        <v>45</v>
      </c>
      <c r="E5" s="67"/>
      <c r="F5" s="70">
        <f t="shared" si="0"/>
        <v>0</v>
      </c>
    </row>
    <row r="6" spans="2:6" ht="15">
      <c r="B6" s="50" t="s">
        <v>102</v>
      </c>
      <c r="C6" s="48" t="s">
        <v>103</v>
      </c>
      <c r="D6" s="71">
        <v>14.175</v>
      </c>
      <c r="E6" s="68"/>
      <c r="F6" s="72">
        <f t="shared" si="0"/>
        <v>0</v>
      </c>
    </row>
    <row r="7" spans="2:6" ht="22.8">
      <c r="B7" s="45" t="s">
        <v>104</v>
      </c>
      <c r="C7" s="43" t="s">
        <v>105</v>
      </c>
      <c r="D7" s="69">
        <v>26</v>
      </c>
      <c r="E7" s="67"/>
      <c r="F7" s="70">
        <f t="shared" si="0"/>
        <v>0</v>
      </c>
    </row>
    <row r="8" spans="2:6" ht="15">
      <c r="B8" s="50" t="s">
        <v>106</v>
      </c>
      <c r="C8" s="48" t="s">
        <v>105</v>
      </c>
      <c r="D8" s="71">
        <v>145.2</v>
      </c>
      <c r="E8" s="68"/>
      <c r="F8" s="72">
        <f t="shared" si="0"/>
        <v>0</v>
      </c>
    </row>
    <row r="9" spans="2:6" ht="15">
      <c r="B9" s="53" t="s">
        <v>38</v>
      </c>
      <c r="C9" s="54"/>
      <c r="D9" s="54"/>
      <c r="E9" s="54"/>
      <c r="F9" s="55">
        <f>SUM(F2:F8)</f>
        <v>0</v>
      </c>
    </row>
  </sheetData>
  <sheetProtection algorithmName="SHA-512" hashValue="YzLfoARw5/ZJjFWUeh/tkOIaS/yBlMAXf6Eo/ANIGMu8nmR+M21Xk0oBC0b3EM8+HI+Al8WArBvmFRuqFgpPyw==" saltValue="iqu3dKmWzb/S2/2ndeXIMg==" spinCount="100000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Chalupski Martin</cp:lastModifiedBy>
  <dcterms:created xsi:type="dcterms:W3CDTF">2023-05-17T04:12:18Z</dcterms:created>
  <dcterms:modified xsi:type="dcterms:W3CDTF">2023-07-10T06:40:36Z</dcterms:modified>
  <cp:category/>
  <cp:version/>
  <cp:contentType/>
  <cp:contentStatus/>
</cp:coreProperties>
</file>