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40" windowWidth="16380" windowHeight="7656" tabRatio="333" activeTab="1"/>
  </bookViews>
  <sheets>
    <sheet name="práce a materiál" sheetId="1" r:id="rId1"/>
    <sheet name="rozvojová péče" sheetId="2" r:id="rId2"/>
    <sheet name="Souhrn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<sst xmlns="http://schemas.openxmlformats.org/spreadsheetml/2006/main" count="349" uniqueCount="178">
  <si>
    <t>Akce: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</si>
  <si>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</si>
  <si>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</si>
  <si>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</si>
  <si>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</si>
  <si>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</si>
  <si>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</si>
  <si>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</si>
  <si>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</si>
  <si>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-</t>
  </si>
  <si>
    <t>ks</t>
  </si>
  <si>
    <t>t</t>
  </si>
  <si>
    <t>m</t>
  </si>
  <si>
    <t>Celkem za</t>
  </si>
  <si>
    <t>VÝSADBA ZELENĚ (ceny bez DPH) - pracovní operace</t>
  </si>
  <si>
    <t xml:space="preserve">PŘÍPRAVA ÚZEMÍ </t>
  </si>
  <si>
    <t xml:space="preserve">VÝSADBA ZELENĚ </t>
  </si>
  <si>
    <t xml:space="preserve">VÝSADBA ZELENĚ (ceny bez DPH) – materiál </t>
  </si>
  <si>
    <t>Vytýčení dle osazovacího plánu</t>
  </si>
  <si>
    <t>Realizační výdaje</t>
  </si>
  <si>
    <t>Cena za pracovní operace</t>
  </si>
  <si>
    <t>Cena za materiál</t>
  </si>
  <si>
    <t>1.rok</t>
  </si>
  <si>
    <t>2.rok</t>
  </si>
  <si>
    <t>3.rok</t>
  </si>
  <si>
    <t>Ceny obsahují veškeré náklady nutné k realizaci díla včetně dopravy!</t>
  </si>
  <si>
    <t>Před započetím realizace je nutné vytýčení sítí!</t>
  </si>
  <si>
    <r>
      <t xml:space="preserve">Příloha Plánu biotechniky krajinářských úprav Městských sadů v Opavě
</t>
    </r>
    <r>
      <rPr>
        <b/>
        <sz val="8"/>
        <rFont val="Arial"/>
        <family val="2"/>
      </rPr>
      <t>Podklady k žádosti o dotaci 1.3.1.4.1.085_07 
Zakládání a obnova veřejné sídelní zeleně</t>
    </r>
    <r>
      <rPr>
        <b/>
        <sz val="11"/>
        <rFont val="Arial"/>
        <family val="2"/>
      </rPr>
      <t xml:space="preserve">
</t>
    </r>
  </si>
  <si>
    <t>Výsadba stromů</t>
  </si>
  <si>
    <t>m3</t>
  </si>
  <si>
    <t>Stromy – bal d500, sol.</t>
  </si>
  <si>
    <t>Stromy – bal d600, VKS</t>
  </si>
  <si>
    <t>Stromy – bal d800</t>
  </si>
  <si>
    <t>Ostatní materiál</t>
  </si>
  <si>
    <t>Rozvojová péče</t>
  </si>
  <si>
    <t>162751117</t>
  </si>
  <si>
    <t>94621007</t>
  </si>
  <si>
    <t>185851121</t>
  </si>
  <si>
    <t>Dovoz vody pro zálivku rostlin na vzdálenost do 1000 m</t>
  </si>
  <si>
    <t>185804311</t>
  </si>
  <si>
    <t>184854113</t>
  </si>
  <si>
    <t>184102114</t>
  </si>
  <si>
    <t>184102115</t>
  </si>
  <si>
    <t>Výsadba dřeviny s balem do předem vyhloubené jamky se zalitím v rovině nebo na svahu do 1:5, při průměru balu přes 400 do 500 mm (dávka vody 50l)</t>
  </si>
  <si>
    <t>Výsadba dřeviny s balem do předem vyhloubené jamky se zalitím v rovině nebo na svahu do 1:5, při průměru balu přes 500 do 600 mm (dávka vody 90l)</t>
  </si>
  <si>
    <t>Výsadba dřeviny s balem do předem vyhloubené jamky se zalitím v rovině nebo na svahu do 1:5, při průměru balu přes 600 do 800 mm (dávka vody 120l)</t>
  </si>
  <si>
    <t>184102116</t>
  </si>
  <si>
    <t>184813161</t>
  </si>
  <si>
    <t>Zřízení ochranného nátěru kmene stromu do výšky 1,8 m obvodu kmene do 18cm</t>
  </si>
  <si>
    <t>184813162</t>
  </si>
  <si>
    <t>Zřízení ochranného nátěru kmene stromu do výšky 2,2 m obvodu kmene přes 18cm do 25 cm</t>
  </si>
  <si>
    <t>184813241</t>
  </si>
  <si>
    <t>Zřízení ochrany paty kmene dřeviny perforovanou flxibilní plastovou chráničkou</t>
  </si>
  <si>
    <t xml:space="preserve">Zhotovení závlahové mísy u solitérních dřevin v rovině nebo do svahu 1:5, o průměru mísy přes 0,5 do 1 m </t>
  </si>
  <si>
    <t>184215412</t>
  </si>
  <si>
    <t xml:space="preserve">Zhotovení závlahové mísy u solitérních dřevin v rovině nebo do svahu 1:5, o průměru mísy přes 1 m </t>
  </si>
  <si>
    <t>184215413</t>
  </si>
  <si>
    <t>184911421</t>
  </si>
  <si>
    <t>Mulčování vysazených rostlin mulčovací kůrou, tl. Do 10 cm v rovině nebo na svahu do 1:5</t>
  </si>
  <si>
    <t>m2</t>
  </si>
  <si>
    <t>184215132</t>
  </si>
  <si>
    <t>Ukotvení dřeviny kůly v rovině nebo ve svahu do 1:5 třemi kůly délky přes 1 m do 2 m (kůly se uloží svisle 60 cm od kmene)</t>
  </si>
  <si>
    <t>184818112</t>
  </si>
  <si>
    <t>Vyvětvení a tvarový ořez dřevin s úpravou koruny při výšce stromu do 5 m (úprava koruny po výsadbě) - mimo Tsuga sp.</t>
  </si>
  <si>
    <t>94621008</t>
  </si>
  <si>
    <t>Poplatek za uložení odpadu rostlinných pletiv zatříděného kódem 02 01 03 na kompostárnu (větve z řezu stromů VKS a zbytky z pletí solitérních dřevin)</t>
  </si>
  <si>
    <t>185804213</t>
  </si>
  <si>
    <t>Vypletí v rovině nebo na svahu do 1:5 dřevin solitérních (vypletí 30% zálivkových mís 1x do předání díla)</t>
  </si>
  <si>
    <t>185804611</t>
  </si>
  <si>
    <t>998231311</t>
  </si>
  <si>
    <t>Přesun hmot pro krajinářské a sadovnické úpravy - strojně, dopravní vzdálenost do 5 000 m (manipulace a převoz stromů z dočasné skládky včetně manipulace s rostlinami na stavbě)</t>
  </si>
  <si>
    <t>Ukotvení dřeviny kůly v rovině nebo ve svahu do 1:5 jedním kůlem délky přes 1 m do 2 m (Tsuga sp.)</t>
  </si>
  <si>
    <t>ACA</t>
  </si>
  <si>
    <t>CBE</t>
  </si>
  <si>
    <t>LTF</t>
  </si>
  <si>
    <t>OCA</t>
  </si>
  <si>
    <t>PAV</t>
  </si>
  <si>
    <t>TCA</t>
  </si>
  <si>
    <t>ABUE</t>
  </si>
  <si>
    <t>AFABL</t>
  </si>
  <si>
    <t>APL</t>
  </si>
  <si>
    <t>QRO</t>
  </si>
  <si>
    <t>TIN</t>
  </si>
  <si>
    <t>QCE</t>
  </si>
  <si>
    <t>Carpinus betulus ,HABR OBECNÝ strom listnatý, dřevina s balem d500mm; počet přesaz./obal 3xv, mDb; šířka/výška (cm) š.100-150, v.300-350</t>
  </si>
  <si>
    <t>Ostrya carpinifolia ,HABROVEC HABROLISTÝ strom listnatý, dřevina s balem d500mm; počet přesaz./obal 4xv, mDb; výška (cm) v.300-350</t>
  </si>
  <si>
    <t>Tsuga canadensis ,JEDLOVEC KANADSKÝ strom jehličnatý, dřevina s balem d500mm; počet přesaz./obal 5xv, mDb; šířka/výška (cm) š.125-150, v.200-250</t>
  </si>
  <si>
    <t>Acer freemanii 'Autumn Blaze' ,JAVOR FREEMANŮV ´AUTUMN BLAZE´ strom listnatý, dřevina s balem d600mm; počet přesaz./obal 3xv, mDb; obvod kmene (cm) ok16-18</t>
  </si>
  <si>
    <t>Acer platanoides ,JAVOR MLÉČ strom listnatý, dřevina s balem d600mm; počet přesaz./obal 3xv, mDb; obvod kmene (cm) ok16-18</t>
  </si>
  <si>
    <t>Quercus robur ,DUB LETNÍ strom listnatý, dřevina s balem d600mm; počet přesaz./obal 3xv, mDb; obvod kmene (cm) ok16-18</t>
  </si>
  <si>
    <t>VÝSADBY ZELENĚ – rostlinný a ostatní materiál</t>
  </si>
  <si>
    <t>Acer buergerianum ,JAVOR BUERGERIANUV strom listnatý, dřevina s balem d600mm; počet přesaz./obal 3xv, mDb; obvod kmene (cm) ok16-18</t>
  </si>
  <si>
    <t>08113910</t>
  </si>
  <si>
    <t>Voda povrchová pro jinou potřebu průmyslu a služeb - zálivka do jam před výsadbou</t>
  </si>
  <si>
    <t>10321100</t>
  </si>
  <si>
    <t>Zahradní substrát pro výsadbu VI., kompost nebo umělý substrát pro vylepšení ornice 1:4, součást horní vrstvy do jam</t>
  </si>
  <si>
    <t>25191155</t>
  </si>
  <si>
    <t>kg</t>
  </si>
  <si>
    <t>M</t>
  </si>
  <si>
    <t>Přípravek pro nátěr kmenů proti abiotickým škodám na listnatých stromech,M - bude provedeno mechanické očištění kmene a základový a svrchní nátěr. Základový nátěr tvoří 20% objemu svrchního nátěru, svrchní nátěr 0,3-0,5kg/1 strom, nátěr se provede u listnotých stromů VSK a sol.</t>
  </si>
  <si>
    <t>100</t>
  </si>
  <si>
    <t>Orchana paty kmene do výšky 21 cm,odolná pro ti UV záření, min. délka 35cm</t>
  </si>
  <si>
    <t>10391100</t>
  </si>
  <si>
    <t>Kůra mulčovací VI. (na kruhovou zálivkovou mísu s lemem o výšce 15 cm), mulčováno do výšky 10 cm</t>
  </si>
  <si>
    <t>60591253</t>
  </si>
  <si>
    <t>Kůl vyvazovací dřevěný impregnovaný D 8 cm dl. 2 m</t>
  </si>
  <si>
    <t>Materiál ke kotvení ke kůlům, polypropylen, šířka 35 mm, barva černá - stromy na tři kůly 5,2m, stromy s jedním kůlem 1,8 m</t>
  </si>
  <si>
    <t>R - položka</t>
  </si>
  <si>
    <t>Výživa pro rostliny - pomalu rozpustné minerální hnojivo - dávkování 2kg/1m3 výsadbového substrátu horní vrstvy dosypu jámy, plná hnojiva s vysokým obsahem živin uvolňující se po dobu min 2 let</t>
  </si>
  <si>
    <t>HZS4232</t>
  </si>
  <si>
    <t>hod</t>
  </si>
  <si>
    <t>Hodinová zúčtovací sazba technik odborný, kontrola svatu výsadeb 4x ročně (6hod)</t>
  </si>
  <si>
    <t>Vypletí záhonu dřevin soliterních s naložením a odvozem odpadu do 20 km v rovině a svahu do 1:5, 1x ročně</t>
  </si>
  <si>
    <t>R.položka_2</t>
  </si>
  <si>
    <t>kus</t>
  </si>
  <si>
    <t>Obnova závlahové mísy dřevin D přes 0,5 do 1,0 m v rovině nebo na svahu do 1:5, 1x ročně, 30% z původní pracnosti na provedení závlahové másy</t>
  </si>
  <si>
    <t>R.položka_3</t>
  </si>
  <si>
    <t>Obnova závlahové mísy u solitérních dřevin v rovině nebo na svahu do 1:5, o průměru mísy přes 1 m, 1x ročně, 30% z původní pracnosti na provedení závlahové mísy</t>
  </si>
  <si>
    <t>Dovoz vody pro zálivku rostlin  na vzdálenost do 1000 m</t>
  </si>
  <si>
    <t>184911111</t>
  </si>
  <si>
    <t>Znovuuvázání dřeviny jedním úvazkem ke stávajícímu kůlu, předpokládá se u 20% z celkového kotvení stromů</t>
  </si>
  <si>
    <t>Materiál pro kotvení ke kůlům, polypropylen, šířka 35mm, barva čern, předpokládá se spotřeba 2 m na 20% celkového počtu kotvení</t>
  </si>
  <si>
    <t>Poplatek za uložení odpadu rostlinných pletiv zatříděného kódem 02 01 03 na kompostárnu, zbytky z pletí spolitérních dřevina zbytky z řezu</t>
  </si>
  <si>
    <t>Voda povrchová pro jinou potřebu průmyslu a služeb, jednotlivá dávka: strom listnatý ostatní 70l, strom alejový 80l, strom jehličnatý 80l.</t>
  </si>
  <si>
    <t>185802113</t>
  </si>
  <si>
    <t>Poplatek za uložení odpadu rostlinných pletiv zatříděného kódem 02 01 03 na kompostárnu, zbytky z pletí spolitérních dřevina zbytky z řezu po zvyšování nasazení koruny vysokokmenů</t>
  </si>
  <si>
    <t>Zvyšování kmene odstraňováním spodních větví u vyskokmenů, 1x ročně</t>
  </si>
  <si>
    <t>ÚDRŽBA - 2. rok (ceny bez DPH) - prac. operace a materiál</t>
  </si>
  <si>
    <t>ÚDRŽBA - 3. rok (ceny bez DPH) - prac. operace a materiál</t>
  </si>
  <si>
    <t>ÚDRŽBA - 1. rok (ceny bez DPH) - prac. operace a materiál</t>
  </si>
  <si>
    <t>ÚDRŽBA  - 1. rok (ceny bez DPH) – prac.operace a materiál</t>
  </si>
  <si>
    <t>ÚDRŽBA  - 2. rok (ceny bez DPH) – prac.operace a materiál</t>
  </si>
  <si>
    <t>ÚDRŽBA  - 3. rok (ceny bez DPH) – prac.operace a materiál</t>
  </si>
  <si>
    <t>Celkem za výsadbu zeleně - pracovní operace</t>
  </si>
  <si>
    <t>Zalití rostlin vodou plocha do 20 m2, zalití se v 1. roce předpokládá v tomto rozsahu: všechny stromy listnaté 8x ročně, stromy jehličnaté 12 x ročně, termín zalití určí dodavatel dle aktuální situace,  jednotlivá dávka: strom listnatý ostatní 70l, strom alejový 80l, strom jehličnatý 80l.</t>
  </si>
  <si>
    <t>Celkem za realizaci bez DPH</t>
  </si>
  <si>
    <t>Celkem za realizaci s DPH</t>
  </si>
  <si>
    <t>Hnojivo průmyslové, kombinované hnojivo bez obsahu vápníku, dávkování 40g/m2</t>
  </si>
  <si>
    <t>Hnojení půdy umělým hnojivem na široko v rovině a svahu do 1:5, dávkování 40g/m2</t>
  </si>
  <si>
    <t>Souhrn nákladů</t>
  </si>
  <si>
    <t>Celkem za rozvojovou péči bez DPH</t>
  </si>
  <si>
    <t>Celkem za rozvojovou péči s DPH</t>
  </si>
  <si>
    <t>Celkem za realizaci a pětiletou rovojovou péči</t>
  </si>
  <si>
    <t>bez DPH</t>
  </si>
  <si>
    <t>s DPH</t>
  </si>
  <si>
    <t>172</t>
  </si>
  <si>
    <t>NSY</t>
  </si>
  <si>
    <t>BPE</t>
  </si>
  <si>
    <t>APS</t>
  </si>
  <si>
    <t>FREX</t>
  </si>
  <si>
    <t>AGL</t>
  </si>
  <si>
    <t>Alnus glutinosa ,OLŠE LEPKAVÁ strom listnatý, dřevina s balem d600mm; počet přesaz./obal 3xv, mDb; obvod kmene (cm) ok14-16</t>
  </si>
  <si>
    <t>Betula pendula ,BŘÍZA BĚLOKORÁ strom listnatý, dřevina s balem d500mm; počet přesaz./obal 3xv, mDb; obvod kmene (cm) ok16-18</t>
  </si>
  <si>
    <t>Acer pseudoplatanus ,JAVOR KLEN strom listnatý, dřevina s balem d600mm; počet přesaz./obal 3xv, mDb; obvod kmene (cm) ok16-18</t>
  </si>
  <si>
    <t>Nakládání výkopku z hornin třídy těžitelnosti I, skupiny 1 až 3 (jedna pětina horní vrstvy výkopku)</t>
  </si>
  <si>
    <t>Vodorovné přemístění výkopku/sypaniny do 10 000 m (jedna pětina horní vrstvy výkopku)</t>
  </si>
  <si>
    <t>Vodorovné přemístění výkopku z horniny kolečkem do 10 m (jedna pětina horní vrstvy výkopku)</t>
  </si>
  <si>
    <t>Míchání vegetačních substrátů strojně v homogenizačním zařízení (horní vrstva výkopku jam)</t>
  </si>
  <si>
    <t>Voda povrchová pro jinou potřebu průmyslu a služeb - zálivka do jam po výsadbě,  listnatých ok20-25cm 80 l, jehličnatých 80 l, ostatních listnatých 70 l)</t>
  </si>
  <si>
    <t>Poplatek za uložení stavebního odpadu zeminy a kamení zatříděného kódem 17 05 04 na recyklační skládku (jedna pětina horní vrstvy výkopku),  měrná hmotnost zeminy 1,8t/m3</t>
  </si>
  <si>
    <t>Zalití rostlin vodou jednotlivě do 20 m2 (do jam před výsadbou), listnatých ok 20-25cm 120 l, jehličnatých a listnatých ok 16-18cm 90 l, ostatních listnatých 50l</t>
  </si>
  <si>
    <t>Zalití rostlin vodou jednotlivě do 20 m2 (do jam po výsadbě), listnatých ok 20-25cm 120 l, jehličnatých a listnatých ok 16-18cm 90 l, ostatních listnatých 50l</t>
  </si>
  <si>
    <t>Hloubení jamek pro vysazování rostlin v zemině skupiny 1 až 4 s výměnou půdy z 10% v rovině nebo na svahu do 1:5 , objemu přes 0,125 do 0,4 m3 (strom s balem d500mm a 600mm)</t>
  </si>
  <si>
    <t>Hloubení jamek pro vysazování rostlin v zemině skupiny 1 až 4 s výměnou půdy z 10% v rovině nebo na svahu do 1:5 , objemu přes 0,4 do 1 m3 (strom s balem d800mm)</t>
  </si>
  <si>
    <t>Zalití rostlin vodou plocha do 20 m2, zalití se v 2. roce předpokládá v tomto rozsahu: všechny stromy listnaté 8x ročně, stromy jehličnaté 12 x ročně, termín zalití určí dodavatel dle aktuální situace,  jednotlivá dávka: strom listnatý ostatní 70l, strom alejový 80l, strom jehličnatý 80l.</t>
  </si>
  <si>
    <t>Zalití rostlin vodou plocha do 20 m2, zalití se v 3. roce předpokládá v tomto rozsahu: všechny stromy listnaté 6x ročně, stromy jehličnaté 10x ročně, termín zalití určí dodavatel dle aktuální situace,  jednotlivá dávka: strom listnatý ostatní 70l, strom alejový 80l, strom jehličnatý 80l.</t>
  </si>
  <si>
    <t>Acer campestre - KTS ,JAVOR BABYKA strom listnatý, dřevina s balem d500mm; počet přesaz./obal 4xv, mDb; šířka/výška (cm) š.150-200, v.300-350</t>
  </si>
  <si>
    <t>Prunus avium ,TŘEŠEŇ PTAČÍ strom listnatý, dřevina s balem d500mm; počet přesaz./obal 3xv, mDb; výška (cm) v.250-300</t>
  </si>
  <si>
    <t>Liriodendron tulipifera 'Fastigiatum' ,LILIOVNÍK ´FASTIGIATA´ strom listnatý, dřevina s balem d500mm; počet přesaz./obal 4xv, mDb; výška (cm) v.300-350</t>
  </si>
  <si>
    <t>Nyssa sylvatica ,TUPELA LESNÍ, strom listnatý, dřevina s balem d500mm; počet přesaz./obal 4xv, mDb; šířka 100-150 cm, výška 200-250 cm</t>
  </si>
  <si>
    <t>Acer campestre - VSK ,JAVOR BABYKA strom listnatý, dřevina s balem d600mm; počet přesaz./obal 3xv, mDb; obvod kmene (cm) ok16-18</t>
  </si>
  <si>
    <t>Tilia intermedia - alejový, LÍPA EVROPSKÁ strom listnatý, dřevina s balem d600mm; počet přesaz./obal 3xv, mDb, obvod kmene (cm) ok16-18</t>
  </si>
  <si>
    <t>Fraxinus excelsior - alejový, JASAN ZTEPILÝ strom listnatý, dřevina s balem d600mm; počet přesaz./obal 3xv, mDb; obvod kmene (cm) ok16-18</t>
  </si>
  <si>
    <t>Stromy – bal d600, KTS, sol.</t>
  </si>
  <si>
    <t>PPA</t>
  </si>
  <si>
    <t>Prunus padus,STŘEMCHA OBECNÁ strom listnatý, dřevina s balem d500mm; počet přesaz./obal 3xv, mDb; výška (cm) v.300-350</t>
  </si>
  <si>
    <t>Tilia intermedia - solitéra, LÍPA EVROPSKÁ strom listnatý, dřevina s balem d600mm; počet přesaz./obal 4xv, mDb,š.150-200, ok20-25, v.400-500</t>
  </si>
  <si>
    <t>Quercus cerris ,DUB CER strom listnatý, dřevina s balem d800mm; počet přesaz./obal 4xv, mDb; š.150-200, ok20-25, v.400-500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</si>
</sst>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  <numFmt numFmtId="172" formatCode="#,##0.00\ _K_č"/>
    <numFmt numFmtId="173" formatCode="#,##0.000"/>
  </numFmts>
  <fonts count="56">
    <font>
      <sz val="10"/>
      <name val="Arial"/>
      <family val="2"/>
    </font>
    <font>
      <sz val="10"/>
      <name val="Arial CE"/>
      <family val="2"/>
    </font>
    <font>
      <b/>
      <i/>
      <sz val="10"/>
      <name val="Arial CE"/>
      <family val="2"/>
    </font>
    <font>
      <sz val="9"/>
      <color indexed="57"/>
      <name val="Arial CE"/>
      <family val="2"/>
    </font>
    <font>
      <sz val="10"/>
      <color indexed="57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 CE"/>
      <family val="2"/>
    </font>
    <font>
      <b/>
      <sz val="9"/>
      <name val="Arial CE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9"/>
      <name val="Arial CE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9"/>
      <color rgb="FF0000FF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double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 style="double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 style="thin"/>
      <right style="double"/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double"/>
      <right style="thin"/>
      <top style="thin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71" fontId="7" fillId="0" borderId="14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7" fillId="0" borderId="10" xfId="0" applyNumberFormat="1" applyFont="1" applyBorder="1" applyAlignment="1">
      <alignment/>
    </xf>
    <xf numFmtId="171" fontId="7" fillId="0" borderId="10" xfId="46" applyNumberFormat="1" applyFont="1" applyFill="1" applyBorder="1" applyAlignment="1">
      <alignment/>
      <protection/>
    </xf>
    <xf numFmtId="171" fontId="7" fillId="0" borderId="16" xfId="0" applyNumberFormat="1" applyFont="1" applyBorder="1" applyAlignment="1">
      <alignment/>
    </xf>
    <xf numFmtId="171" fontId="7" fillId="33" borderId="17" xfId="0" applyNumberFormat="1" applyFont="1" applyFill="1" applyBorder="1" applyAlignment="1">
      <alignment/>
    </xf>
    <xf numFmtId="171" fontId="7" fillId="33" borderId="18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171" fontId="6" fillId="0" borderId="20" xfId="45" applyNumberFormat="1" applyFont="1" applyFill="1" applyBorder="1" applyAlignment="1">
      <alignment vertical="top"/>
      <protection/>
    </xf>
    <xf numFmtId="0" fontId="7" fillId="0" borderId="21" xfId="0" applyFont="1" applyBorder="1" applyAlignment="1">
      <alignment/>
    </xf>
    <xf numFmtId="171" fontId="0" fillId="0" borderId="22" xfId="0" applyNumberFormat="1" applyBorder="1" applyAlignment="1">
      <alignment/>
    </xf>
    <xf numFmtId="0" fontId="7" fillId="0" borderId="23" xfId="0" applyFont="1" applyBorder="1" applyAlignment="1">
      <alignment/>
    </xf>
    <xf numFmtId="171" fontId="0" fillId="0" borderId="24" xfId="0" applyNumberFormat="1" applyBorder="1" applyAlignment="1">
      <alignment/>
    </xf>
    <xf numFmtId="0" fontId="0" fillId="0" borderId="25" xfId="0" applyFont="1" applyBorder="1" applyAlignment="1">
      <alignment/>
    </xf>
    <xf numFmtId="171" fontId="6" fillId="0" borderId="26" xfId="45" applyNumberFormat="1" applyFont="1" applyFill="1" applyBorder="1" applyAlignment="1">
      <alignment vertical="top"/>
      <protection/>
    </xf>
    <xf numFmtId="0" fontId="0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Font="1" applyBorder="1" applyAlignment="1">
      <alignment/>
    </xf>
    <xf numFmtId="171" fontId="7" fillId="0" borderId="30" xfId="0" applyNumberFormat="1" applyFont="1" applyBorder="1" applyAlignment="1">
      <alignment/>
    </xf>
    <xf numFmtId="171" fontId="7" fillId="0" borderId="31" xfId="0" applyNumberFormat="1" applyFont="1" applyBorder="1" applyAlignment="1">
      <alignment/>
    </xf>
    <xf numFmtId="171" fontId="7" fillId="33" borderId="18" xfId="0" applyNumberFormat="1" applyFont="1" applyFill="1" applyBorder="1" applyAlignment="1">
      <alignment horizontal="right"/>
    </xf>
    <xf numFmtId="171" fontId="7" fillId="33" borderId="32" xfId="0" applyNumberFormat="1" applyFont="1" applyFill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171" fontId="19" fillId="0" borderId="34" xfId="0" applyNumberFormat="1" applyFont="1" applyBorder="1" applyAlignment="1">
      <alignment/>
    </xf>
    <xf numFmtId="171" fontId="19" fillId="0" borderId="35" xfId="0" applyNumberFormat="1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171" fontId="6" fillId="0" borderId="22" xfId="45" applyNumberFormat="1" applyFont="1" applyFill="1" applyBorder="1" applyAlignment="1">
      <alignment vertical="top"/>
      <protection/>
    </xf>
    <xf numFmtId="171" fontId="7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171" fontId="7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7" fillId="0" borderId="43" xfId="0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7" fillId="0" borderId="45" xfId="0" applyFont="1" applyBorder="1" applyAlignment="1">
      <alignment/>
    </xf>
    <xf numFmtId="171" fontId="6" fillId="0" borderId="46" xfId="45" applyNumberFormat="1" applyFont="1" applyFill="1" applyBorder="1" applyAlignment="1">
      <alignment vertical="top"/>
      <protection/>
    </xf>
    <xf numFmtId="171" fontId="6" fillId="0" borderId="44" xfId="45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 locked="0"/>
    </xf>
    <xf numFmtId="4" fontId="11" fillId="0" borderId="47" xfId="46" applyNumberFormat="1" applyFont="1" applyFill="1" applyBorder="1" applyProtection="1">
      <alignment/>
      <protection locked="0"/>
    </xf>
    <xf numFmtId="4" fontId="11" fillId="0" borderId="48" xfId="46" applyNumberFormat="1" applyFont="1" applyFill="1" applyBorder="1" applyAlignment="1" applyProtection="1">
      <alignment horizontal="left" shrinkToFit="1"/>
      <protection locked="0"/>
    </xf>
    <xf numFmtId="4" fontId="11" fillId="0" borderId="0" xfId="46" applyNumberFormat="1" applyFont="1" applyFill="1" applyBorder="1" applyProtection="1">
      <alignment/>
      <protection locked="0"/>
    </xf>
    <xf numFmtId="4" fontId="11" fillId="0" borderId="49" xfId="46" applyNumberFormat="1" applyFont="1" applyFill="1" applyBorder="1" applyAlignment="1" applyProtection="1">
      <alignment horizontal="left" shrinkToFit="1"/>
      <protection locked="0"/>
    </xf>
    <xf numFmtId="4" fontId="8" fillId="34" borderId="50" xfId="46" applyNumberFormat="1" applyFont="1" applyFill="1" applyBorder="1" applyAlignment="1" applyProtection="1">
      <alignment horizontal="center"/>
      <protection locked="0"/>
    </xf>
    <xf numFmtId="4" fontId="8" fillId="34" borderId="51" xfId="46" applyNumberFormat="1" applyFont="1" applyFill="1" applyBorder="1" applyAlignment="1" applyProtection="1">
      <alignment horizontal="center"/>
      <protection locked="0"/>
    </xf>
    <xf numFmtId="4" fontId="5" fillId="0" borderId="50" xfId="0" applyNumberFormat="1" applyFont="1" applyBorder="1" applyAlignment="1" applyProtection="1">
      <alignment vertical="center"/>
      <protection locked="0"/>
    </xf>
    <xf numFmtId="4" fontId="5" fillId="0" borderId="51" xfId="46" applyNumberFormat="1" applyFont="1" applyFill="1" applyBorder="1" applyAlignment="1" applyProtection="1">
      <alignment vertical="center"/>
      <protection locked="0"/>
    </xf>
    <xf numFmtId="4" fontId="18" fillId="0" borderId="50" xfId="0" applyNumberFormat="1" applyFont="1" applyBorder="1" applyAlignment="1" applyProtection="1">
      <alignment vertical="center"/>
      <protection locked="0"/>
    </xf>
    <xf numFmtId="4" fontId="5" fillId="0" borderId="51" xfId="46" applyNumberFormat="1" applyFont="1" applyFill="1" applyBorder="1" applyAlignment="1" applyProtection="1">
      <alignment vertical="center"/>
      <protection locked="0"/>
    </xf>
    <xf numFmtId="4" fontId="1" fillId="34" borderId="52" xfId="46" applyNumberFormat="1" applyFont="1" applyFill="1" applyBorder="1" applyAlignment="1" applyProtection="1">
      <alignment/>
      <protection locked="0"/>
    </xf>
    <xf numFmtId="4" fontId="10" fillId="34" borderId="53" xfId="46" applyNumberFormat="1" applyFont="1" applyFill="1" applyBorder="1" applyAlignment="1" applyProtection="1">
      <alignment/>
      <protection locked="0"/>
    </xf>
    <xf numFmtId="0" fontId="1" fillId="0" borderId="0" xfId="46" applyFont="1" applyFill="1" applyBorder="1" applyAlignment="1" applyProtection="1">
      <alignment horizontal="center"/>
      <protection locked="0"/>
    </xf>
    <xf numFmtId="49" fontId="2" fillId="0" borderId="0" xfId="46" applyNumberFormat="1" applyFont="1" applyFill="1" applyBorder="1" applyAlignment="1" applyProtection="1">
      <alignment horizontal="center"/>
      <protection locked="0"/>
    </xf>
    <xf numFmtId="0" fontId="2" fillId="0" borderId="0" xfId="46" applyFont="1" applyFill="1" applyBorder="1" applyAlignment="1" applyProtection="1">
      <alignment/>
      <protection locked="0"/>
    </xf>
    <xf numFmtId="0" fontId="1" fillId="0" borderId="0" xfId="46" applyFont="1" applyFill="1" applyBorder="1" applyAlignment="1" applyProtection="1">
      <alignment/>
      <protection locked="0"/>
    </xf>
    <xf numFmtId="4" fontId="1" fillId="0" borderId="0" xfId="46" applyNumberFormat="1" applyFont="1" applyFill="1" applyBorder="1" applyAlignment="1" applyProtection="1">
      <alignment/>
      <protection locked="0"/>
    </xf>
    <xf numFmtId="4" fontId="10" fillId="0" borderId="0" xfId="46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8" fillId="34" borderId="10" xfId="46" applyNumberFormat="1" applyFont="1" applyFill="1" applyBorder="1" applyAlignment="1" applyProtection="1">
      <alignment horizontal="center"/>
      <protection locked="0"/>
    </xf>
    <xf numFmtId="4" fontId="8" fillId="34" borderId="54" xfId="46" applyNumberFormat="1" applyFont="1" applyFill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vertical="center"/>
      <protection locked="0"/>
    </xf>
    <xf numFmtId="4" fontId="5" fillId="0" borderId="54" xfId="46" applyNumberFormat="1" applyFont="1" applyFill="1" applyBorder="1" applyAlignment="1" applyProtection="1">
      <alignment vertical="center"/>
      <protection locked="0"/>
    </xf>
    <xf numFmtId="4" fontId="18" fillId="0" borderId="10" xfId="0" applyNumberFormat="1" applyFont="1" applyBorder="1" applyAlignment="1" applyProtection="1">
      <alignment vertical="center"/>
      <protection locked="0"/>
    </xf>
    <xf numFmtId="4" fontId="5" fillId="0" borderId="54" xfId="46" applyNumberFormat="1" applyFont="1" applyFill="1" applyBorder="1" applyAlignment="1" applyProtection="1">
      <alignment vertical="center"/>
      <protection locked="0"/>
    </xf>
    <xf numFmtId="4" fontId="5" fillId="0" borderId="54" xfId="0" applyNumberFormat="1" applyFont="1" applyBorder="1" applyAlignment="1" applyProtection="1">
      <alignment vertical="center"/>
      <protection locked="0"/>
    </xf>
    <xf numFmtId="4" fontId="18" fillId="0" borderId="54" xfId="0" applyNumberFormat="1" applyFont="1" applyBorder="1" applyAlignment="1" applyProtection="1">
      <alignment vertical="center"/>
      <protection locked="0"/>
    </xf>
    <xf numFmtId="4" fontId="1" fillId="34" borderId="55" xfId="46" applyNumberFormat="1" applyFont="1" applyFill="1" applyBorder="1" applyAlignment="1" applyProtection="1">
      <alignment/>
      <protection locked="0"/>
    </xf>
    <xf numFmtId="4" fontId="10" fillId="34" borderId="56" xfId="46" applyNumberFormat="1" applyFont="1" applyFill="1" applyBorder="1" applyAlignment="1" applyProtection="1">
      <alignment/>
      <protection locked="0"/>
    </xf>
    <xf numFmtId="0" fontId="1" fillId="0" borderId="57" xfId="46" applyFont="1" applyFill="1" applyBorder="1" applyAlignment="1" applyProtection="1">
      <alignment horizontal="center"/>
      <protection locked="0"/>
    </xf>
    <xf numFmtId="49" fontId="2" fillId="0" borderId="57" xfId="46" applyNumberFormat="1" applyFont="1" applyFill="1" applyBorder="1" applyAlignment="1" applyProtection="1">
      <alignment horizontal="center"/>
      <protection locked="0"/>
    </xf>
    <xf numFmtId="0" fontId="2" fillId="0" borderId="57" xfId="46" applyFont="1" applyFill="1" applyBorder="1" applyAlignment="1" applyProtection="1">
      <alignment/>
      <protection locked="0"/>
    </xf>
    <xf numFmtId="0" fontId="1" fillId="0" borderId="57" xfId="46" applyFont="1" applyFill="1" applyBorder="1" applyAlignment="1" applyProtection="1">
      <alignment/>
      <protection locked="0"/>
    </xf>
    <xf numFmtId="4" fontId="1" fillId="0" borderId="57" xfId="46" applyNumberFormat="1" applyFont="1" applyFill="1" applyBorder="1" applyAlignment="1" applyProtection="1">
      <alignment/>
      <protection locked="0"/>
    </xf>
    <xf numFmtId="4" fontId="10" fillId="0" borderId="57" xfId="46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11" fillId="0" borderId="58" xfId="46" applyNumberFormat="1" applyFont="1" applyFill="1" applyBorder="1" applyAlignment="1" applyProtection="1">
      <alignment horizontal="left" shrinkToFit="1"/>
      <protection locked="0"/>
    </xf>
    <xf numFmtId="4" fontId="11" fillId="0" borderId="59" xfId="46" applyNumberFormat="1" applyFont="1" applyFill="1" applyBorder="1" applyAlignment="1" applyProtection="1">
      <alignment horizontal="left" shrinkToFit="1"/>
      <protection locked="0"/>
    </xf>
    <xf numFmtId="4" fontId="1" fillId="0" borderId="47" xfId="45" applyNumberFormat="1" applyFont="1" applyBorder="1" applyProtection="1">
      <alignment/>
      <protection locked="0"/>
    </xf>
    <xf numFmtId="4" fontId="1" fillId="0" borderId="58" xfId="45" applyNumberFormat="1" applyFont="1" applyBorder="1" applyAlignment="1" applyProtection="1">
      <alignment horizontal="left" shrinkToFit="1"/>
      <protection locked="0"/>
    </xf>
    <xf numFmtId="4" fontId="1" fillId="0" borderId="0" xfId="45" applyNumberFormat="1" applyFont="1" applyBorder="1" applyProtection="1">
      <alignment/>
      <protection locked="0"/>
    </xf>
    <xf numFmtId="4" fontId="1" fillId="0" borderId="59" xfId="45" applyNumberFormat="1" applyFont="1" applyBorder="1" applyAlignment="1" applyProtection="1">
      <alignment horizontal="left" shrinkToFit="1"/>
      <protection locked="0"/>
    </xf>
    <xf numFmtId="4" fontId="8" fillId="34" borderId="60" xfId="45" applyNumberFormat="1" applyFont="1" applyFill="1" applyBorder="1" applyAlignment="1" applyProtection="1">
      <alignment horizontal="center"/>
      <protection locked="0"/>
    </xf>
    <xf numFmtId="4" fontId="8" fillId="34" borderId="61" xfId="45" applyNumberFormat="1" applyFont="1" applyFill="1" applyBorder="1" applyAlignment="1" applyProtection="1">
      <alignment horizontal="center"/>
      <protection locked="0"/>
    </xf>
    <xf numFmtId="4" fontId="1" fillId="0" borderId="10" xfId="45" applyNumberFormat="1" applyFont="1" applyBorder="1" applyAlignment="1" applyProtection="1">
      <alignment horizontal="right"/>
      <protection locked="0"/>
    </xf>
    <xf numFmtId="4" fontId="1" fillId="0" borderId="54" xfId="45" applyNumberFormat="1" applyFont="1" applyBorder="1" applyProtection="1">
      <alignment/>
      <protection locked="0"/>
    </xf>
    <xf numFmtId="4" fontId="5" fillId="0" borderId="10" xfId="45" applyNumberFormat="1" applyFont="1" applyFill="1" applyBorder="1" applyAlignment="1" applyProtection="1">
      <alignment horizontal="right" vertical="top"/>
      <protection locked="0"/>
    </xf>
    <xf numFmtId="4" fontId="5" fillId="0" borderId="54" xfId="45" applyNumberFormat="1" applyFont="1" applyFill="1" applyBorder="1" applyAlignment="1" applyProtection="1">
      <alignment vertical="top"/>
      <protection locked="0"/>
    </xf>
    <xf numFmtId="4" fontId="1" fillId="35" borderId="10" xfId="45" applyNumberFormat="1" applyFont="1" applyFill="1" applyBorder="1" applyAlignment="1" applyProtection="1">
      <alignment horizontal="right"/>
      <protection locked="0"/>
    </xf>
    <xf numFmtId="4" fontId="1" fillId="35" borderId="54" xfId="45" applyNumberFormat="1" applyFont="1" applyFill="1" applyBorder="1" applyProtection="1">
      <alignment/>
      <protection locked="0"/>
    </xf>
    <xf numFmtId="4" fontId="5" fillId="0" borderId="54" xfId="46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10" xfId="46" applyNumberFormat="1" applyFont="1" applyFill="1" applyBorder="1" applyAlignment="1" applyProtection="1">
      <alignment horizontal="right" vertical="top"/>
      <protection locked="0"/>
    </xf>
    <xf numFmtId="4" fontId="8" fillId="0" borderId="54" xfId="46" applyNumberFormat="1" applyFont="1" applyFill="1" applyBorder="1" applyAlignment="1" applyProtection="1">
      <alignment vertical="top"/>
      <protection locked="0"/>
    </xf>
    <xf numFmtId="4" fontId="5" fillId="0" borderId="10" xfId="46" applyNumberFormat="1" applyFont="1" applyFill="1" applyBorder="1" applyAlignment="1" applyProtection="1">
      <alignment horizontal="right" vertical="top"/>
      <protection locked="0"/>
    </xf>
    <xf numFmtId="0" fontId="0" fillId="36" borderId="62" xfId="0" applyFill="1" applyBorder="1" applyAlignment="1" applyProtection="1">
      <alignment horizontal="left"/>
      <protection locked="0"/>
    </xf>
    <xf numFmtId="4" fontId="10" fillId="34" borderId="63" xfId="45" applyNumberFormat="1" applyFont="1" applyFill="1" applyBorder="1" applyAlignment="1" applyProtection="1">
      <alignment vertical="top"/>
      <protection locked="0"/>
    </xf>
    <xf numFmtId="0" fontId="1" fillId="0" borderId="57" xfId="45" applyFont="1" applyFill="1" applyBorder="1" applyAlignment="1" applyProtection="1">
      <alignment horizontal="center"/>
      <protection locked="0"/>
    </xf>
    <xf numFmtId="49" fontId="2" fillId="0" borderId="57" xfId="45" applyNumberFormat="1" applyFont="1" applyFill="1" applyBorder="1" applyAlignment="1" applyProtection="1">
      <alignment horizontal="center"/>
      <protection locked="0"/>
    </xf>
    <xf numFmtId="0" fontId="2" fillId="0" borderId="57" xfId="45" applyFont="1" applyFill="1" applyBorder="1" applyProtection="1">
      <alignment/>
      <protection locked="0"/>
    </xf>
    <xf numFmtId="4" fontId="1" fillId="0" borderId="57" xfId="45" applyNumberFormat="1" applyFont="1" applyFill="1" applyBorder="1" applyAlignment="1" applyProtection="1">
      <alignment horizontal="right"/>
      <protection locked="0"/>
    </xf>
    <xf numFmtId="4" fontId="10" fillId="0" borderId="57" xfId="45" applyNumberFormat="1" applyFont="1" applyFill="1" applyBorder="1" applyAlignment="1" applyProtection="1">
      <alignment vertical="top"/>
      <protection locked="0"/>
    </xf>
    <xf numFmtId="0" fontId="1" fillId="0" borderId="47" xfId="45" applyFont="1" applyFill="1" applyBorder="1" applyAlignment="1" applyProtection="1">
      <alignment horizontal="center"/>
      <protection locked="0"/>
    </xf>
    <xf numFmtId="49" fontId="2" fillId="0" borderId="47" xfId="45" applyNumberFormat="1" applyFont="1" applyFill="1" applyBorder="1" applyAlignment="1" applyProtection="1">
      <alignment horizontal="center"/>
      <protection locked="0"/>
    </xf>
    <xf numFmtId="0" fontId="2" fillId="0" borderId="47" xfId="45" applyFont="1" applyFill="1" applyBorder="1" applyProtection="1">
      <alignment/>
      <protection locked="0"/>
    </xf>
    <xf numFmtId="4" fontId="1" fillId="0" borderId="47" xfId="45" applyNumberFormat="1" applyFont="1" applyFill="1" applyBorder="1" applyAlignment="1" applyProtection="1">
      <alignment horizontal="right"/>
      <protection locked="0"/>
    </xf>
    <xf numFmtId="4" fontId="10" fillId="0" borderId="47" xfId="45" applyNumberFormat="1" applyFont="1" applyFill="1" applyBorder="1" applyAlignment="1" applyProtection="1">
      <alignment vertical="top"/>
      <protection locked="0"/>
    </xf>
    <xf numFmtId="4" fontId="1" fillId="0" borderId="64" xfId="45" applyNumberFormat="1" applyFont="1" applyBorder="1" applyProtection="1">
      <alignment/>
      <protection locked="0"/>
    </xf>
    <xf numFmtId="4" fontId="1" fillId="0" borderId="65" xfId="45" applyNumberFormat="1" applyFont="1" applyBorder="1" applyAlignment="1" applyProtection="1">
      <alignment horizontal="left" shrinkToFit="1"/>
      <protection locked="0"/>
    </xf>
    <xf numFmtId="4" fontId="3" fillId="0" borderId="0" xfId="45" applyNumberFormat="1" applyFont="1" applyFill="1" applyBorder="1" applyAlignment="1" applyProtection="1">
      <alignment horizontal="right" vertical="top"/>
      <protection locked="0"/>
    </xf>
    <xf numFmtId="4" fontId="3" fillId="0" borderId="59" xfId="45" applyNumberFormat="1" applyFont="1" applyFill="1" applyBorder="1" applyAlignment="1" applyProtection="1">
      <alignment vertical="top"/>
      <protection locked="0"/>
    </xf>
    <xf numFmtId="4" fontId="8" fillId="34" borderId="10" xfId="45" applyNumberFormat="1" applyFont="1" applyFill="1" applyBorder="1" applyAlignment="1" applyProtection="1">
      <alignment horizontal="center"/>
      <protection locked="0"/>
    </xf>
    <xf numFmtId="4" fontId="8" fillId="34" borderId="54" xfId="45" applyNumberFormat="1" applyFont="1" applyFill="1" applyBorder="1" applyAlignment="1" applyProtection="1">
      <alignment horizontal="center"/>
      <protection locked="0"/>
    </xf>
    <xf numFmtId="4" fontId="4" fillId="0" borderId="10" xfId="45" applyNumberFormat="1" applyFont="1" applyFill="1" applyBorder="1" applyProtection="1">
      <alignment/>
      <protection locked="0"/>
    </xf>
    <xf numFmtId="4" fontId="4" fillId="0" borderId="54" xfId="45" applyNumberFormat="1" applyFont="1" applyFill="1" applyBorder="1" applyAlignment="1" applyProtection="1">
      <alignment/>
      <protection locked="0"/>
    </xf>
    <xf numFmtId="4" fontId="5" fillId="0" borderId="54" xfId="45" applyNumberFormat="1" applyFont="1" applyFill="1" applyBorder="1" applyAlignment="1" applyProtection="1">
      <alignment horizontal="right" vertical="top"/>
      <protection locked="0"/>
    </xf>
    <xf numFmtId="4" fontId="8" fillId="0" borderId="10" xfId="45" applyNumberFormat="1" applyFont="1" applyFill="1" applyBorder="1" applyAlignment="1" applyProtection="1">
      <alignment horizontal="right" vertical="top"/>
      <protection locked="0"/>
    </xf>
    <xf numFmtId="4" fontId="8" fillId="0" borderId="10" xfId="46" applyNumberFormat="1" applyFont="1" applyFill="1" applyBorder="1" applyAlignment="1" applyProtection="1">
      <alignment horizontal="right" vertical="top"/>
      <protection locked="0"/>
    </xf>
    <xf numFmtId="4" fontId="5" fillId="0" borderId="54" xfId="46" applyNumberFormat="1" applyFont="1" applyFill="1" applyBorder="1" applyAlignment="1" applyProtection="1">
      <alignment horizontal="right" vertical="top"/>
      <protection locked="0"/>
    </xf>
    <xf numFmtId="4" fontId="8" fillId="0" borderId="10" xfId="45" applyNumberFormat="1" applyFont="1" applyFill="1" applyBorder="1" applyAlignment="1" applyProtection="1">
      <alignment horizontal="right" vertical="top"/>
      <protection locked="0"/>
    </xf>
    <xf numFmtId="4" fontId="5" fillId="0" borderId="10" xfId="45" applyNumberFormat="1" applyFont="1" applyFill="1" applyBorder="1" applyAlignment="1" applyProtection="1">
      <alignment vertical="top"/>
      <protection locked="0"/>
    </xf>
    <xf numFmtId="4" fontId="1" fillId="37" borderId="55" xfId="45" applyNumberFormat="1" applyFont="1" applyFill="1" applyBorder="1" applyAlignment="1" applyProtection="1">
      <alignment/>
      <protection locked="0"/>
    </xf>
    <xf numFmtId="4" fontId="10" fillId="37" borderId="56" xfId="45" applyNumberFormat="1" applyFont="1" applyFill="1" applyBorder="1" applyAlignment="1" applyProtection="1">
      <alignment/>
      <protection locked="0"/>
    </xf>
    <xf numFmtId="0" fontId="2" fillId="0" borderId="64" xfId="45" applyFont="1" applyBorder="1" applyProtection="1">
      <alignment/>
      <protection/>
    </xf>
    <xf numFmtId="0" fontId="1" fillId="0" borderId="64" xfId="45" applyFont="1" applyBorder="1" applyProtection="1">
      <alignment/>
      <protection/>
    </xf>
    <xf numFmtId="4" fontId="1" fillId="0" borderId="64" xfId="45" applyNumberFormat="1" applyFont="1" applyBorder="1" applyAlignment="1" applyProtection="1">
      <alignment horizontal="right"/>
      <protection/>
    </xf>
    <xf numFmtId="0" fontId="3" fillId="0" borderId="66" xfId="45" applyFont="1" applyFill="1" applyBorder="1" applyAlignment="1" applyProtection="1">
      <alignment horizontal="center" vertical="top"/>
      <protection/>
    </xf>
    <xf numFmtId="49" fontId="3" fillId="0" borderId="0" xfId="45" applyNumberFormat="1" applyFont="1" applyFill="1" applyBorder="1" applyAlignment="1" applyProtection="1">
      <alignment horizontal="center" vertical="top"/>
      <protection/>
    </xf>
    <xf numFmtId="0" fontId="3" fillId="0" borderId="0" xfId="45" applyFont="1" applyFill="1" applyBorder="1" applyAlignment="1" applyProtection="1">
      <alignment vertical="top" wrapText="1"/>
      <protection/>
    </xf>
    <xf numFmtId="49" fontId="3" fillId="0" borderId="0" xfId="45" applyNumberFormat="1" applyFont="1" applyFill="1" applyBorder="1" applyAlignment="1" applyProtection="1">
      <alignment horizontal="center" vertical="top" shrinkToFit="1"/>
      <protection/>
    </xf>
    <xf numFmtId="4" fontId="3" fillId="0" borderId="0" xfId="45" applyNumberFormat="1" applyFont="1" applyFill="1" applyBorder="1" applyAlignment="1" applyProtection="1">
      <alignment horizontal="right" vertical="top"/>
      <protection/>
    </xf>
    <xf numFmtId="49" fontId="8" fillId="34" borderId="67" xfId="45" applyNumberFormat="1" applyFont="1" applyFill="1" applyBorder="1" applyProtection="1">
      <alignment/>
      <protection/>
    </xf>
    <xf numFmtId="0" fontId="5" fillId="34" borderId="10" xfId="45" applyFont="1" applyFill="1" applyBorder="1" applyAlignment="1" applyProtection="1">
      <alignment horizontal="center"/>
      <protection/>
    </xf>
    <xf numFmtId="0" fontId="8" fillId="34" borderId="10" xfId="45" applyFont="1" applyFill="1" applyBorder="1" applyAlignment="1" applyProtection="1">
      <alignment horizontal="center"/>
      <protection/>
    </xf>
    <xf numFmtId="4" fontId="8" fillId="34" borderId="10" xfId="45" applyNumberFormat="1" applyFont="1" applyFill="1" applyBorder="1" applyAlignment="1" applyProtection="1">
      <alignment horizontal="center"/>
      <protection/>
    </xf>
    <xf numFmtId="0" fontId="6" fillId="35" borderId="67" xfId="45" applyFont="1" applyFill="1" applyBorder="1" applyAlignment="1" applyProtection="1">
      <alignment horizontal="center"/>
      <protection/>
    </xf>
    <xf numFmtId="49" fontId="6" fillId="35" borderId="10" xfId="45" applyNumberFormat="1" applyFont="1" applyFill="1" applyBorder="1" applyAlignment="1" applyProtection="1">
      <alignment horizontal="center"/>
      <protection/>
    </xf>
    <xf numFmtId="0" fontId="6" fillId="35" borderId="10" xfId="45" applyFont="1" applyFill="1" applyBorder="1" applyProtection="1">
      <alignment/>
      <protection/>
    </xf>
    <xf numFmtId="0" fontId="1" fillId="35" borderId="10" xfId="45" applyFont="1" applyFill="1" applyBorder="1" applyAlignment="1" applyProtection="1">
      <alignment horizontal="center"/>
      <protection/>
    </xf>
    <xf numFmtId="4" fontId="1" fillId="35" borderId="10" xfId="45" applyNumberFormat="1" applyFont="1" applyFill="1" applyBorder="1" applyAlignment="1" applyProtection="1">
      <alignment horizontal="right"/>
      <protection/>
    </xf>
    <xf numFmtId="0" fontId="5" fillId="0" borderId="67" xfId="45" applyFont="1" applyFill="1" applyBorder="1" applyAlignment="1" applyProtection="1">
      <alignment horizontal="center"/>
      <protection/>
    </xf>
    <xf numFmtId="49" fontId="5" fillId="0" borderId="10" xfId="45" applyNumberFormat="1" applyFont="1" applyBorder="1" applyAlignment="1" applyProtection="1">
      <alignment horizontal="center" vertical="top"/>
      <protection/>
    </xf>
    <xf numFmtId="0" fontId="6" fillId="0" borderId="10" xfId="45" applyFont="1" applyFill="1" applyBorder="1" applyProtection="1">
      <alignment/>
      <protection/>
    </xf>
    <xf numFmtId="0" fontId="4" fillId="0" borderId="10" xfId="45" applyFont="1" applyFill="1" applyBorder="1" applyProtection="1">
      <alignment/>
      <protection/>
    </xf>
    <xf numFmtId="4" fontId="4" fillId="0" borderId="10" xfId="45" applyNumberFormat="1" applyFont="1" applyFill="1" applyBorder="1" applyAlignment="1" applyProtection="1">
      <alignment horizontal="right"/>
      <protection/>
    </xf>
    <xf numFmtId="0" fontId="5" fillId="0" borderId="67" xfId="45" applyFont="1" applyFill="1" applyBorder="1" applyAlignment="1" applyProtection="1">
      <alignment horizontal="center" vertical="top"/>
      <protection/>
    </xf>
    <xf numFmtId="49" fontId="5" fillId="0" borderId="10" xfId="45" applyNumberFormat="1" applyFont="1" applyFill="1" applyBorder="1" applyAlignment="1" applyProtection="1">
      <alignment horizontal="center" vertical="top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2" fontId="8" fillId="0" borderId="10" xfId="0" applyNumberFormat="1" applyFont="1" applyBorder="1" applyAlignment="1" applyProtection="1">
      <alignment horizontal="right" vertical="top"/>
      <protection/>
    </xf>
    <xf numFmtId="0" fontId="16" fillId="0" borderId="10" xfId="0" applyFont="1" applyBorder="1" applyAlignment="1" applyProtection="1">
      <alignment/>
      <protection/>
    </xf>
    <xf numFmtId="49" fontId="8" fillId="0" borderId="10" xfId="45" applyNumberFormat="1" applyFont="1" applyFill="1" applyBorder="1" applyAlignment="1" applyProtection="1">
      <alignment horizontal="center" vertical="top" shrinkToFi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4" fontId="5" fillId="0" borderId="10" xfId="45" applyNumberFormat="1" applyFont="1" applyFill="1" applyBorder="1" applyAlignment="1" applyProtection="1">
      <alignment horizontal="right" vertical="top"/>
      <protection/>
    </xf>
    <xf numFmtId="49" fontId="5" fillId="0" borderId="10" xfId="46" applyNumberFormat="1" applyFont="1" applyFill="1" applyBorder="1" applyAlignment="1" applyProtection="1">
      <alignment horizontal="center" vertical="top"/>
      <protection/>
    </xf>
    <xf numFmtId="4" fontId="8" fillId="0" borderId="10" xfId="46" applyNumberFormat="1" applyFont="1" applyFill="1" applyBorder="1" applyAlignment="1" applyProtection="1">
      <alignment horizontal="right" vertical="top"/>
      <protection/>
    </xf>
    <xf numFmtId="4" fontId="8" fillId="0" borderId="10" xfId="45" applyNumberFormat="1" applyFont="1" applyFill="1" applyBorder="1" applyAlignment="1" applyProtection="1">
      <alignment horizontal="right" vertical="top"/>
      <protection/>
    </xf>
    <xf numFmtId="0" fontId="18" fillId="0" borderId="68" xfId="0" applyFont="1" applyBorder="1" applyAlignment="1" applyProtection="1">
      <alignment horizontal="left" vertical="center" wrapText="1"/>
      <protection/>
    </xf>
    <xf numFmtId="2" fontId="5" fillId="0" borderId="10" xfId="45" applyNumberFormat="1" applyFont="1" applyFill="1" applyBorder="1" applyAlignment="1" applyProtection="1">
      <alignment horizontal="right" vertical="top"/>
      <protection/>
    </xf>
    <xf numFmtId="0" fontId="5" fillId="0" borderId="69" xfId="45" applyFont="1" applyFill="1" applyBorder="1" applyAlignment="1" applyProtection="1">
      <alignment horizontal="center" vertical="top"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 horizontal="left"/>
      <protection/>
    </xf>
    <xf numFmtId="49" fontId="7" fillId="0" borderId="10" xfId="0" applyNumberFormat="1" applyFont="1" applyFill="1" applyBorder="1" applyAlignment="1" applyProtection="1">
      <alignment horizontal="left"/>
      <protection/>
    </xf>
    <xf numFmtId="49" fontId="5" fillId="0" borderId="10" xfId="45" applyNumberFormat="1" applyFont="1" applyFill="1" applyBorder="1" applyAlignment="1" applyProtection="1">
      <alignment horizontal="center" vertical="top" shrinkToFit="1"/>
      <protection/>
    </xf>
    <xf numFmtId="49" fontId="8" fillId="0" borderId="10" xfId="0" applyNumberFormat="1" applyFont="1" applyFill="1" applyBorder="1" applyAlignment="1" applyProtection="1">
      <alignment horizontal="left" wrapText="1"/>
      <protection/>
    </xf>
    <xf numFmtId="0" fontId="1" fillId="37" borderId="70" xfId="45" applyFont="1" applyFill="1" applyBorder="1" applyAlignment="1" applyProtection="1">
      <alignment horizontal="center"/>
      <protection/>
    </xf>
    <xf numFmtId="49" fontId="2" fillId="37" borderId="55" xfId="45" applyNumberFormat="1" applyFont="1" applyFill="1" applyBorder="1" applyAlignment="1" applyProtection="1">
      <alignment horizontal="center"/>
      <protection/>
    </xf>
    <xf numFmtId="0" fontId="2" fillId="37" borderId="55" xfId="45" applyFont="1" applyFill="1" applyBorder="1" applyAlignment="1" applyProtection="1">
      <alignment/>
      <protection/>
    </xf>
    <xf numFmtId="0" fontId="1" fillId="37" borderId="55" xfId="45" applyFont="1" applyFill="1" applyBorder="1" applyAlignment="1" applyProtection="1">
      <alignment/>
      <protection/>
    </xf>
    <xf numFmtId="4" fontId="1" fillId="37" borderId="55" xfId="45" applyNumberFormat="1" applyFont="1" applyFill="1" applyBorder="1" applyAlignment="1" applyProtection="1">
      <alignment/>
      <protection/>
    </xf>
    <xf numFmtId="0" fontId="5" fillId="0" borderId="67" xfId="46" applyFont="1" applyFill="1" applyBorder="1" applyAlignment="1" applyProtection="1">
      <alignment horizontal="center" vertical="top"/>
      <protection/>
    </xf>
    <xf numFmtId="0" fontId="5" fillId="0" borderId="10" xfId="45" applyFont="1" applyFill="1" applyBorder="1" applyAlignment="1" applyProtection="1">
      <alignment vertical="top" wrapText="1"/>
      <protection/>
    </xf>
    <xf numFmtId="49" fontId="9" fillId="0" borderId="10" xfId="45" applyNumberFormat="1" applyFont="1" applyFill="1" applyBorder="1" applyAlignment="1" applyProtection="1">
      <alignment horizontal="center" vertical="top" shrinkToFit="1"/>
      <protection/>
    </xf>
    <xf numFmtId="49" fontId="2" fillId="34" borderId="71" xfId="45" applyNumberFormat="1" applyFont="1" applyFill="1" applyBorder="1" applyAlignment="1" applyProtection="1">
      <alignment horizontal="left"/>
      <protection/>
    </xf>
    <xf numFmtId="0" fontId="7" fillId="36" borderId="72" xfId="0" applyFont="1" applyFill="1" applyBorder="1" applyAlignment="1" applyProtection="1">
      <alignment horizontal="left"/>
      <protection/>
    </xf>
    <xf numFmtId="0" fontId="0" fillId="36" borderId="72" xfId="0" applyFill="1" applyBorder="1" applyAlignment="1" applyProtection="1">
      <alignment horizontal="left"/>
      <protection/>
    </xf>
    <xf numFmtId="0" fontId="2" fillId="0" borderId="73" xfId="45" applyFont="1" applyBorder="1" applyProtection="1">
      <alignment/>
      <protection/>
    </xf>
    <xf numFmtId="0" fontId="1" fillId="0" borderId="47" xfId="45" applyFont="1" applyBorder="1" applyProtection="1">
      <alignment/>
      <protection/>
    </xf>
    <xf numFmtId="4" fontId="1" fillId="0" borderId="47" xfId="45" applyNumberFormat="1" applyFont="1" applyBorder="1" applyAlignment="1" applyProtection="1">
      <alignment horizontal="right"/>
      <protection/>
    </xf>
    <xf numFmtId="49" fontId="1" fillId="0" borderId="66" xfId="45" applyNumberFormat="1" applyFont="1" applyBorder="1" applyAlignment="1" applyProtection="1">
      <alignment vertical="top"/>
      <protection/>
    </xf>
    <xf numFmtId="49" fontId="1" fillId="0" borderId="0" xfId="45" applyNumberFormat="1" applyFont="1" applyBorder="1" applyAlignment="1" applyProtection="1">
      <alignment vertical="top"/>
      <protection/>
    </xf>
    <xf numFmtId="0" fontId="2" fillId="0" borderId="0" xfId="45" applyFont="1" applyBorder="1" applyProtection="1">
      <alignment/>
      <protection/>
    </xf>
    <xf numFmtId="0" fontId="1" fillId="0" borderId="0" xfId="45" applyFont="1" applyBorder="1" applyProtection="1">
      <alignment/>
      <protection/>
    </xf>
    <xf numFmtId="4" fontId="1" fillId="0" borderId="0" xfId="45" applyNumberFormat="1" applyFont="1" applyBorder="1" applyAlignment="1" applyProtection="1">
      <alignment horizontal="right"/>
      <protection/>
    </xf>
    <xf numFmtId="49" fontId="8" fillId="34" borderId="74" xfId="45" applyNumberFormat="1" applyFont="1" applyFill="1" applyBorder="1" applyProtection="1">
      <alignment/>
      <protection/>
    </xf>
    <xf numFmtId="0" fontId="5" fillId="34" borderId="60" xfId="45" applyFont="1" applyFill="1" applyBorder="1" applyAlignment="1" applyProtection="1">
      <alignment horizontal="center"/>
      <protection/>
    </xf>
    <xf numFmtId="0" fontId="8" fillId="34" borderId="60" xfId="45" applyFont="1" applyFill="1" applyBorder="1" applyAlignment="1" applyProtection="1">
      <alignment horizontal="center"/>
      <protection/>
    </xf>
    <xf numFmtId="4" fontId="8" fillId="34" borderId="60" xfId="45" applyNumberFormat="1" applyFont="1" applyFill="1" applyBorder="1" applyAlignment="1" applyProtection="1">
      <alignment horizontal="center"/>
      <protection/>
    </xf>
    <xf numFmtId="0" fontId="6" fillId="0" borderId="67" xfId="45" applyFont="1" applyBorder="1" applyAlignment="1" applyProtection="1">
      <alignment horizontal="center"/>
      <protection/>
    </xf>
    <xf numFmtId="49" fontId="6" fillId="0" borderId="10" xfId="45" applyNumberFormat="1" applyFont="1" applyBorder="1" applyAlignment="1" applyProtection="1">
      <alignment horizontal="center"/>
      <protection/>
    </xf>
    <xf numFmtId="0" fontId="6" fillId="0" borderId="10" xfId="45" applyFont="1" applyBorder="1" applyProtection="1">
      <alignment/>
      <protection/>
    </xf>
    <xf numFmtId="0" fontId="1" fillId="0" borderId="10" xfId="45" applyFont="1" applyBorder="1" applyAlignment="1" applyProtection="1">
      <alignment horizontal="center"/>
      <protection/>
    </xf>
    <xf numFmtId="4" fontId="1" fillId="0" borderId="10" xfId="45" applyNumberFormat="1" applyFont="1" applyFill="1" applyBorder="1" applyAlignment="1" applyProtection="1">
      <alignment horizontal="right"/>
      <protection/>
    </xf>
    <xf numFmtId="0" fontId="5" fillId="38" borderId="67" xfId="45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45" applyFont="1" applyFill="1" applyBorder="1" applyAlignment="1" applyProtection="1">
      <alignment vertical="top" wrapText="1"/>
      <protection/>
    </xf>
    <xf numFmtId="0" fontId="7" fillId="35" borderId="10" xfId="0" applyFont="1" applyFill="1" applyBorder="1" applyAlignment="1" applyProtection="1">
      <alignment wrapText="1"/>
      <protection/>
    </xf>
    <xf numFmtId="0" fontId="8" fillId="0" borderId="10" xfId="46" applyFont="1" applyFill="1" applyBorder="1" applyAlignment="1" applyProtection="1">
      <alignment horizontal="center" vertical="top"/>
      <protection/>
    </xf>
    <xf numFmtId="0" fontId="8" fillId="0" borderId="10" xfId="46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5" fillId="0" borderId="10" xfId="46" applyFont="1" applyFill="1" applyBorder="1" applyAlignment="1" applyProtection="1">
      <alignment vertical="top" wrapText="1"/>
      <protection/>
    </xf>
    <xf numFmtId="49" fontId="5" fillId="0" borderId="10" xfId="46" applyNumberFormat="1" applyFont="1" applyBorder="1" applyAlignment="1" applyProtection="1">
      <alignment horizontal="center" vertical="top"/>
      <protection/>
    </xf>
    <xf numFmtId="49" fontId="5" fillId="0" borderId="10" xfId="46" applyNumberFormat="1" applyFont="1" applyBorder="1" applyAlignment="1" applyProtection="1">
      <alignment horizontal="left" vertical="top" wrapText="1"/>
      <protection/>
    </xf>
    <xf numFmtId="49" fontId="8" fillId="0" borderId="10" xfId="46" applyNumberFormat="1" applyFont="1" applyFill="1" applyBorder="1" applyAlignment="1" applyProtection="1">
      <alignment horizontal="center" vertical="top" shrinkToFit="1"/>
      <protection/>
    </xf>
    <xf numFmtId="4" fontId="8" fillId="0" borderId="1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vertical="top" wrapText="1"/>
      <protection/>
    </xf>
    <xf numFmtId="49" fontId="8" fillId="0" borderId="10" xfId="46" applyNumberFormat="1" applyFont="1" applyBorder="1" applyAlignment="1" applyProtection="1">
      <alignment horizontal="center" vertical="top"/>
      <protection/>
    </xf>
    <xf numFmtId="49" fontId="8" fillId="0" borderId="10" xfId="46" applyNumberFormat="1" applyFont="1" applyBorder="1" applyAlignment="1" applyProtection="1">
      <alignment horizontal="left" vertical="top" wrapText="1"/>
      <protection/>
    </xf>
    <xf numFmtId="49" fontId="8" fillId="0" borderId="10" xfId="46" applyNumberFormat="1" applyFont="1" applyFill="1" applyBorder="1" applyAlignment="1" applyProtection="1">
      <alignment horizontal="center" vertical="top" shrinkToFit="1"/>
      <protection/>
    </xf>
    <xf numFmtId="2" fontId="5" fillId="0" borderId="10" xfId="46" applyNumberFormat="1" applyFont="1" applyFill="1" applyBorder="1" applyAlignment="1" applyProtection="1">
      <alignment horizontal="right" vertical="top"/>
      <protection/>
    </xf>
    <xf numFmtId="49" fontId="11" fillId="0" borderId="75" xfId="46" applyNumberFormat="1" applyFont="1" applyFill="1" applyBorder="1" applyAlignment="1" applyProtection="1">
      <alignment horizontal="center"/>
      <protection/>
    </xf>
    <xf numFmtId="49" fontId="11" fillId="0" borderId="47" xfId="46" applyNumberFormat="1" applyFont="1" applyFill="1" applyBorder="1" applyAlignment="1" applyProtection="1">
      <alignment horizontal="center" vertical="top"/>
      <protection/>
    </xf>
    <xf numFmtId="0" fontId="12" fillId="0" borderId="47" xfId="46" applyFont="1" applyFill="1" applyBorder="1" applyProtection="1">
      <alignment/>
      <protection/>
    </xf>
    <xf numFmtId="0" fontId="11" fillId="0" borderId="47" xfId="46" applyFont="1" applyFill="1" applyBorder="1" applyProtection="1">
      <alignment/>
      <protection/>
    </xf>
    <xf numFmtId="4" fontId="11" fillId="0" borderId="47" xfId="46" applyNumberFormat="1" applyFont="1" applyFill="1" applyBorder="1" applyAlignment="1" applyProtection="1">
      <alignment horizontal="right"/>
      <protection/>
    </xf>
    <xf numFmtId="49" fontId="11" fillId="0" borderId="66" xfId="46" applyNumberFormat="1" applyFont="1" applyFill="1" applyBorder="1" applyAlignment="1" applyProtection="1">
      <alignment horizontal="center"/>
      <protection/>
    </xf>
    <xf numFmtId="49" fontId="11" fillId="0" borderId="0" xfId="46" applyNumberFormat="1" applyFont="1" applyFill="1" applyBorder="1" applyAlignment="1" applyProtection="1">
      <alignment horizontal="center" vertical="top"/>
      <protection/>
    </xf>
    <xf numFmtId="0" fontId="12" fillId="0" borderId="0" xfId="46" applyFont="1" applyFill="1" applyBorder="1" applyProtection="1">
      <alignment/>
      <protection/>
    </xf>
    <xf numFmtId="0" fontId="11" fillId="0" borderId="0" xfId="46" applyFont="1" applyFill="1" applyBorder="1" applyProtection="1">
      <alignment/>
      <protection/>
    </xf>
    <xf numFmtId="4" fontId="11" fillId="0" borderId="0" xfId="46" applyNumberFormat="1" applyFont="1" applyFill="1" applyBorder="1" applyAlignment="1" applyProtection="1">
      <alignment horizontal="right"/>
      <protection/>
    </xf>
    <xf numFmtId="49" fontId="8" fillId="34" borderId="67" xfId="46" applyNumberFormat="1" applyFont="1" applyFill="1" applyBorder="1" applyProtection="1">
      <alignment/>
      <protection/>
    </xf>
    <xf numFmtId="0" fontId="5" fillId="34" borderId="10" xfId="46" applyFont="1" applyFill="1" applyBorder="1" applyAlignment="1" applyProtection="1">
      <alignment horizontal="center"/>
      <protection/>
    </xf>
    <xf numFmtId="0" fontId="8" fillId="34" borderId="10" xfId="46" applyFont="1" applyFill="1" applyBorder="1" applyAlignment="1" applyProtection="1">
      <alignment horizontal="center"/>
      <protection/>
    </xf>
    <xf numFmtId="4" fontId="8" fillId="34" borderId="10" xfId="46" applyNumberFormat="1" applyFont="1" applyFill="1" applyBorder="1" applyAlignment="1" applyProtection="1">
      <alignment horizontal="center"/>
      <protection/>
    </xf>
    <xf numFmtId="0" fontId="8" fillId="0" borderId="67" xfId="46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3" fontId="5" fillId="0" borderId="10" xfId="0" applyNumberFormat="1" applyFont="1" applyBorder="1" applyAlignment="1" applyProtection="1">
      <alignment vertical="center"/>
      <protection/>
    </xf>
    <xf numFmtId="173" fontId="5" fillId="0" borderId="50" xfId="0" applyNumberFormat="1" applyFont="1" applyFill="1" applyBorder="1" applyAlignment="1" applyProtection="1">
      <alignment vertical="center"/>
      <protection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173" fontId="18" fillId="0" borderId="50" xfId="0" applyNumberFormat="1" applyFont="1" applyFill="1" applyBorder="1" applyAlignment="1" applyProtection="1">
      <alignment vertical="center"/>
      <protection/>
    </xf>
    <xf numFmtId="173" fontId="5" fillId="0" borderId="50" xfId="0" applyNumberFormat="1" applyFont="1" applyBorder="1" applyAlignment="1" applyProtection="1">
      <alignment vertical="center"/>
      <protection/>
    </xf>
    <xf numFmtId="173" fontId="5" fillId="0" borderId="10" xfId="0" applyNumberFormat="1" applyFont="1" applyFill="1" applyBorder="1" applyAlignment="1" applyProtection="1">
      <alignment vertical="center"/>
      <protection/>
    </xf>
    <xf numFmtId="173" fontId="18" fillId="0" borderId="50" xfId="0" applyNumberFormat="1" applyFont="1" applyBorder="1" applyAlignment="1" applyProtection="1">
      <alignment vertical="center"/>
      <protection/>
    </xf>
    <xf numFmtId="0" fontId="1" fillId="34" borderId="70" xfId="46" applyFont="1" applyFill="1" applyBorder="1" applyAlignment="1" applyProtection="1">
      <alignment horizontal="center"/>
      <protection/>
    </xf>
    <xf numFmtId="49" fontId="2" fillId="34" borderId="55" xfId="46" applyNumberFormat="1" applyFont="1" applyFill="1" applyBorder="1" applyAlignment="1" applyProtection="1">
      <alignment horizontal="center"/>
      <protection/>
    </xf>
    <xf numFmtId="0" fontId="2" fillId="34" borderId="55" xfId="46" applyFont="1" applyFill="1" applyBorder="1" applyAlignment="1" applyProtection="1">
      <alignment/>
      <protection/>
    </xf>
    <xf numFmtId="0" fontId="1" fillId="34" borderId="55" xfId="46" applyFont="1" applyFill="1" applyBorder="1" applyAlignment="1" applyProtection="1">
      <alignment/>
      <protection/>
    </xf>
    <xf numFmtId="4" fontId="1" fillId="34" borderId="55" xfId="46" applyNumberFormat="1" applyFont="1" applyFill="1" applyBorder="1" applyAlignment="1" applyProtection="1">
      <alignment/>
      <protection/>
    </xf>
    <xf numFmtId="0" fontId="11" fillId="0" borderId="76" xfId="46" applyFont="1" applyFill="1" applyBorder="1" applyAlignment="1" applyProtection="1">
      <alignment horizontal="center"/>
      <protection/>
    </xf>
    <xf numFmtId="0" fontId="11" fillId="0" borderId="57" xfId="46" applyFont="1" applyFill="1" applyBorder="1" applyAlignment="1" applyProtection="1">
      <alignment horizontal="center"/>
      <protection/>
    </xf>
    <xf numFmtId="49" fontId="11" fillId="0" borderId="77" xfId="46" applyNumberFormat="1" applyFont="1" applyFill="1" applyBorder="1" applyAlignment="1" applyProtection="1">
      <alignment horizontal="center"/>
      <protection/>
    </xf>
    <xf numFmtId="0" fontId="12" fillId="0" borderId="73" xfId="46" applyFont="1" applyFill="1" applyBorder="1" applyProtection="1">
      <alignment/>
      <protection/>
    </xf>
    <xf numFmtId="49" fontId="11" fillId="0" borderId="78" xfId="46" applyNumberFormat="1" applyFont="1" applyFill="1" applyBorder="1" applyAlignment="1" applyProtection="1">
      <alignment horizontal="center"/>
      <protection/>
    </xf>
    <xf numFmtId="173" fontId="18" fillId="0" borderId="10" xfId="0" applyNumberFormat="1" applyFont="1" applyFill="1" applyBorder="1" applyAlignment="1" applyProtection="1">
      <alignment vertical="center"/>
      <protection/>
    </xf>
    <xf numFmtId="49" fontId="55" fillId="0" borderId="10" xfId="0" applyNumberFormat="1" applyFont="1" applyBorder="1" applyAlignment="1" applyProtection="1">
      <alignment horizontal="center" vertical="center" wrapText="1"/>
      <protection/>
    </xf>
    <xf numFmtId="173" fontId="18" fillId="0" borderId="10" xfId="0" applyNumberFormat="1" applyFont="1" applyBorder="1" applyAlignment="1" applyProtection="1">
      <alignment vertical="center"/>
      <protection/>
    </xf>
    <xf numFmtId="0" fontId="11" fillId="0" borderId="79" xfId="46" applyFont="1" applyFill="1" applyBorder="1" applyAlignment="1" applyProtection="1">
      <alignment horizontal="center"/>
      <protection/>
    </xf>
    <xf numFmtId="0" fontId="11" fillId="0" borderId="80" xfId="46" applyFont="1" applyFill="1" applyBorder="1" applyAlignment="1" applyProtection="1">
      <alignment horizontal="center"/>
      <protection/>
    </xf>
    <xf numFmtId="49" fontId="8" fillId="34" borderId="81" xfId="46" applyNumberFormat="1" applyFont="1" applyFill="1" applyBorder="1" applyProtection="1">
      <alignment/>
      <protection/>
    </xf>
    <xf numFmtId="0" fontId="5" fillId="34" borderId="50" xfId="46" applyFont="1" applyFill="1" applyBorder="1" applyAlignment="1" applyProtection="1">
      <alignment horizontal="center"/>
      <protection/>
    </xf>
    <xf numFmtId="0" fontId="8" fillId="34" borderId="50" xfId="46" applyFont="1" applyFill="1" applyBorder="1" applyAlignment="1" applyProtection="1">
      <alignment horizontal="center"/>
      <protection/>
    </xf>
    <xf numFmtId="4" fontId="8" fillId="34" borderId="50" xfId="46" applyNumberFormat="1" applyFont="1" applyFill="1" applyBorder="1" applyAlignment="1" applyProtection="1">
      <alignment horizontal="center"/>
      <protection/>
    </xf>
    <xf numFmtId="0" fontId="8" fillId="0" borderId="81" xfId="46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left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49" fontId="18" fillId="0" borderId="50" xfId="0" applyNumberFormat="1" applyFont="1" applyBorder="1" applyAlignment="1" applyProtection="1">
      <alignment horizontal="center" vertical="center" wrapText="1"/>
      <protection/>
    </xf>
    <xf numFmtId="0" fontId="18" fillId="0" borderId="50" xfId="0" applyFont="1" applyBorder="1" applyAlignment="1" applyProtection="1">
      <alignment horizontal="left" vertical="center" wrapText="1"/>
      <protection/>
    </xf>
    <xf numFmtId="0" fontId="18" fillId="0" borderId="50" xfId="0" applyFont="1" applyBorder="1" applyAlignment="1" applyProtection="1">
      <alignment horizontal="center" vertical="center" wrapText="1"/>
      <protection/>
    </xf>
    <xf numFmtId="0" fontId="1" fillId="34" borderId="82" xfId="46" applyFont="1" applyFill="1" applyBorder="1" applyAlignment="1" applyProtection="1">
      <alignment horizontal="center"/>
      <protection/>
    </xf>
    <xf numFmtId="49" fontId="2" fillId="34" borderId="52" xfId="46" applyNumberFormat="1" applyFont="1" applyFill="1" applyBorder="1" applyAlignment="1" applyProtection="1">
      <alignment horizontal="center"/>
      <protection/>
    </xf>
    <xf numFmtId="0" fontId="2" fillId="34" borderId="52" xfId="46" applyFont="1" applyFill="1" applyBorder="1" applyAlignment="1" applyProtection="1">
      <alignment/>
      <protection/>
    </xf>
    <xf numFmtId="0" fontId="1" fillId="34" borderId="52" xfId="46" applyFont="1" applyFill="1" applyBorder="1" applyAlignment="1" applyProtection="1">
      <alignment/>
      <protection/>
    </xf>
    <xf numFmtId="4" fontId="1" fillId="34" borderId="52" xfId="46" applyNumberFormat="1" applyFont="1" applyFill="1" applyBorder="1" applyAlignment="1" applyProtection="1">
      <alignment/>
      <protection/>
    </xf>
    <xf numFmtId="0" fontId="1" fillId="0" borderId="83" xfId="45" applyFont="1" applyBorder="1" applyAlignment="1" applyProtection="1">
      <alignment horizontal="center" vertical="top" wrapText="1"/>
      <protection locked="0"/>
    </xf>
    <xf numFmtId="0" fontId="13" fillId="0" borderId="84" xfId="0" applyFont="1" applyFill="1" applyBorder="1" applyAlignment="1" applyProtection="1">
      <alignment horizontal="left" vertical="center" wrapText="1"/>
      <protection locked="0"/>
    </xf>
    <xf numFmtId="49" fontId="1" fillId="0" borderId="75" xfId="45" applyNumberFormat="1" applyFont="1" applyBorder="1" applyAlignment="1" applyProtection="1">
      <alignment horizontal="center" vertical="top" wrapText="1"/>
      <protection/>
    </xf>
    <xf numFmtId="0" fontId="1" fillId="0" borderId="83" xfId="45" applyFont="1" applyBorder="1" applyAlignment="1" applyProtection="1">
      <alignment horizontal="center" vertical="top"/>
      <protection locked="0"/>
    </xf>
    <xf numFmtId="0" fontId="1" fillId="0" borderId="85" xfId="45" applyFont="1" applyBorder="1" applyAlignment="1" applyProtection="1">
      <alignment horizontal="center" vertical="top"/>
      <protection locked="0"/>
    </xf>
    <xf numFmtId="0" fontId="13" fillId="0" borderId="85" xfId="0" applyFont="1" applyFill="1" applyBorder="1" applyAlignment="1" applyProtection="1">
      <alignment horizontal="left" vertical="center" wrapText="1"/>
      <protection locked="0"/>
    </xf>
    <xf numFmtId="0" fontId="13" fillId="0" borderId="86" xfId="0" applyFont="1" applyFill="1" applyBorder="1" applyAlignment="1" applyProtection="1">
      <alignment horizontal="left" vertical="center" wrapText="1"/>
      <protection locked="0"/>
    </xf>
    <xf numFmtId="49" fontId="1" fillId="0" borderId="87" xfId="45" applyNumberFormat="1" applyFont="1" applyBorder="1" applyAlignment="1" applyProtection="1">
      <alignment horizontal="center" vertical="top"/>
      <protection/>
    </xf>
    <xf numFmtId="49" fontId="1" fillId="0" borderId="64" xfId="45" applyNumberFormat="1" applyFont="1" applyBorder="1" applyAlignment="1" applyProtection="1">
      <alignment horizontal="center" vertical="top"/>
      <protection/>
    </xf>
    <xf numFmtId="0" fontId="13" fillId="0" borderId="88" xfId="0" applyFont="1" applyFill="1" applyBorder="1" applyAlignment="1" applyProtection="1">
      <alignment horizontal="left" vertical="center" wrapText="1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0" fontId="13" fillId="0" borderId="57" xfId="0" applyFont="1" applyFill="1" applyBorder="1" applyAlignment="1" applyProtection="1">
      <alignment horizontal="left" vertical="center" wrapText="1"/>
      <protection/>
    </xf>
    <xf numFmtId="0" fontId="13" fillId="0" borderId="90" xfId="0" applyFont="1" applyFill="1" applyBorder="1" applyAlignment="1" applyProtection="1">
      <alignment horizontal="left" vertical="center" wrapText="1"/>
      <protection/>
    </xf>
    <xf numFmtId="0" fontId="14" fillId="36" borderId="78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0" fillId="0" borderId="49" xfId="0" applyBorder="1" applyAlignment="1">
      <alignment/>
    </xf>
    <xf numFmtId="0" fontId="13" fillId="0" borderId="79" xfId="0" applyFont="1" applyFill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normální_POL.XLS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zoomScale="115" zoomScaleNormal="115" zoomScalePageLayoutView="0" workbookViewId="0" topLeftCell="A35">
      <selection activeCell="G41" sqref="G41"/>
    </sheetView>
  </sheetViews>
  <sheetFormatPr defaultColWidth="9.140625" defaultRowHeight="12.75"/>
  <cols>
    <col min="1" max="1" width="4.421875" style="52" customWidth="1"/>
    <col min="2" max="2" width="10.57421875" style="52" customWidth="1"/>
    <col min="3" max="3" width="49.7109375" style="52" customWidth="1"/>
    <col min="4" max="4" width="5.28125" style="52" customWidth="1"/>
    <col min="5" max="6" width="8.8515625" style="52" customWidth="1"/>
    <col min="7" max="7" width="12.8515625" style="52" customWidth="1"/>
    <col min="8" max="16384" width="8.8515625" style="52" customWidth="1"/>
  </cols>
  <sheetData>
    <row r="1" spans="1:7" ht="60.75" customHeight="1" thickTop="1">
      <c r="A1" s="280" t="s">
        <v>0</v>
      </c>
      <c r="B1" s="280"/>
      <c r="C1" s="281" t="s">
        <v>27</v>
      </c>
      <c r="D1" s="281"/>
      <c r="E1" s="281"/>
      <c r="F1" s="281"/>
      <c r="G1" s="281"/>
    </row>
    <row r="2" spans="1:7" ht="12.75" customHeight="1" thickBot="1">
      <c r="A2" s="282" t="s">
        <v>1</v>
      </c>
      <c r="B2" s="282"/>
      <c r="C2" s="189" t="s">
        <v>14</v>
      </c>
      <c r="D2" s="190"/>
      <c r="E2" s="191"/>
      <c r="F2" s="91"/>
      <c r="G2" s="92"/>
    </row>
    <row r="3" spans="1:7" ht="13.5" thickTop="1">
      <c r="A3" s="192"/>
      <c r="B3" s="193"/>
      <c r="C3" s="194"/>
      <c r="D3" s="195"/>
      <c r="E3" s="196"/>
      <c r="F3" s="93"/>
      <c r="G3" s="94"/>
    </row>
    <row r="4" spans="1:7" ht="12.75">
      <c r="A4" s="197" t="s">
        <v>2</v>
      </c>
      <c r="B4" s="198" t="s">
        <v>3</v>
      </c>
      <c r="C4" s="199" t="s">
        <v>4</v>
      </c>
      <c r="D4" s="199" t="s">
        <v>5</v>
      </c>
      <c r="E4" s="200" t="s">
        <v>6</v>
      </c>
      <c r="F4" s="95" t="s">
        <v>7</v>
      </c>
      <c r="G4" s="96" t="s">
        <v>8</v>
      </c>
    </row>
    <row r="5" spans="1:7" ht="12.75">
      <c r="A5" s="201"/>
      <c r="B5" s="202"/>
      <c r="C5" s="203" t="s">
        <v>15</v>
      </c>
      <c r="D5" s="204"/>
      <c r="E5" s="205"/>
      <c r="F5" s="97"/>
      <c r="G5" s="98"/>
    </row>
    <row r="6" spans="1:7" ht="12.75">
      <c r="A6" s="206">
        <v>1</v>
      </c>
      <c r="B6" s="207" t="s">
        <v>9</v>
      </c>
      <c r="C6" s="208" t="s">
        <v>18</v>
      </c>
      <c r="D6" s="176" t="s">
        <v>145</v>
      </c>
      <c r="E6" s="166">
        <v>172</v>
      </c>
      <c r="F6" s="99"/>
      <c r="G6" s="100">
        <f>E6*F6</f>
        <v>0</v>
      </c>
    </row>
    <row r="7" spans="1:7" ht="12.75">
      <c r="A7" s="201"/>
      <c r="B7" s="202"/>
      <c r="C7" s="203" t="s">
        <v>16</v>
      </c>
      <c r="D7" s="204"/>
      <c r="E7" s="205"/>
      <c r="F7" s="97"/>
      <c r="G7" s="98"/>
    </row>
    <row r="8" spans="1:7" ht="14.25" customHeight="1">
      <c r="A8" s="148"/>
      <c r="B8" s="149"/>
      <c r="C8" s="209" t="s">
        <v>28</v>
      </c>
      <c r="D8" s="151"/>
      <c r="E8" s="152"/>
      <c r="F8" s="101"/>
      <c r="G8" s="102"/>
    </row>
    <row r="9" spans="1:7" ht="22.5">
      <c r="A9" s="183">
        <v>1</v>
      </c>
      <c r="B9" s="210">
        <v>167151111</v>
      </c>
      <c r="C9" s="211" t="s">
        <v>154</v>
      </c>
      <c r="D9" s="212" t="s">
        <v>29</v>
      </c>
      <c r="E9" s="171">
        <v>1.494</v>
      </c>
      <c r="F9" s="99"/>
      <c r="G9" s="103">
        <f aca="true" t="shared" si="0" ref="G9:G33">E9*F9</f>
        <v>0</v>
      </c>
    </row>
    <row r="10" spans="1:7" ht="22.5">
      <c r="A10" s="183">
        <v>2</v>
      </c>
      <c r="B10" s="167" t="s">
        <v>35</v>
      </c>
      <c r="C10" s="213" t="s">
        <v>155</v>
      </c>
      <c r="D10" s="212" t="s">
        <v>29</v>
      </c>
      <c r="E10" s="171">
        <v>1.494</v>
      </c>
      <c r="F10" s="99"/>
      <c r="G10" s="103">
        <f t="shared" si="0"/>
        <v>0</v>
      </c>
    </row>
    <row r="11" spans="1:7" ht="33.75">
      <c r="A11" s="183">
        <v>3</v>
      </c>
      <c r="B11" s="159" t="s">
        <v>36</v>
      </c>
      <c r="C11" s="184" t="s">
        <v>159</v>
      </c>
      <c r="D11" s="161" t="s">
        <v>11</v>
      </c>
      <c r="E11" s="171">
        <v>2.689</v>
      </c>
      <c r="F11" s="99"/>
      <c r="G11" s="100">
        <f t="shared" si="0"/>
        <v>0</v>
      </c>
    </row>
    <row r="12" spans="1:7" ht="12.75">
      <c r="A12" s="183">
        <v>4</v>
      </c>
      <c r="B12" s="167" t="s">
        <v>37</v>
      </c>
      <c r="C12" s="213" t="s">
        <v>38</v>
      </c>
      <c r="D12" s="212" t="s">
        <v>29</v>
      </c>
      <c r="E12" s="171">
        <v>13.66</v>
      </c>
      <c r="F12" s="99"/>
      <c r="G12" s="100">
        <f t="shared" si="0"/>
        <v>0</v>
      </c>
    </row>
    <row r="13" spans="1:7" ht="36" customHeight="1">
      <c r="A13" s="183">
        <v>5</v>
      </c>
      <c r="B13" s="214" t="s">
        <v>39</v>
      </c>
      <c r="C13" s="215" t="s">
        <v>160</v>
      </c>
      <c r="D13" s="216" t="s">
        <v>29</v>
      </c>
      <c r="E13" s="217">
        <v>13.66</v>
      </c>
      <c r="F13" s="104"/>
      <c r="G13" s="103">
        <f t="shared" si="0"/>
        <v>0</v>
      </c>
    </row>
    <row r="14" spans="1:7" ht="22.5">
      <c r="A14" s="183">
        <v>6</v>
      </c>
      <c r="B14" s="207">
        <v>162211311</v>
      </c>
      <c r="C14" s="218" t="s">
        <v>156</v>
      </c>
      <c r="D14" s="216" t="s">
        <v>29</v>
      </c>
      <c r="E14" s="171">
        <v>1.49</v>
      </c>
      <c r="F14" s="105"/>
      <c r="G14" s="106">
        <f t="shared" si="0"/>
        <v>0</v>
      </c>
    </row>
    <row r="15" spans="1:7" ht="22.5">
      <c r="A15" s="183">
        <v>7</v>
      </c>
      <c r="B15" s="219" t="s">
        <v>40</v>
      </c>
      <c r="C15" s="220" t="s">
        <v>157</v>
      </c>
      <c r="D15" s="221" t="s">
        <v>29</v>
      </c>
      <c r="E15" s="222">
        <v>7.47</v>
      </c>
      <c r="F15" s="107"/>
      <c r="G15" s="103">
        <f t="shared" si="0"/>
        <v>0</v>
      </c>
    </row>
    <row r="16" spans="1:7" ht="33.75">
      <c r="A16" s="183">
        <v>8</v>
      </c>
      <c r="B16" s="159"/>
      <c r="C16" s="184" t="s">
        <v>162</v>
      </c>
      <c r="D16" s="185" t="s">
        <v>10</v>
      </c>
      <c r="E16" s="166">
        <v>170</v>
      </c>
      <c r="F16" s="99"/>
      <c r="G16" s="100">
        <f t="shared" si="0"/>
        <v>0</v>
      </c>
    </row>
    <row r="17" spans="1:7" ht="33.75">
      <c r="A17" s="183">
        <v>9</v>
      </c>
      <c r="B17" s="159"/>
      <c r="C17" s="184" t="s">
        <v>163</v>
      </c>
      <c r="D17" s="185" t="s">
        <v>10</v>
      </c>
      <c r="E17" s="166">
        <v>2</v>
      </c>
      <c r="F17" s="99"/>
      <c r="G17" s="100">
        <f t="shared" si="0"/>
        <v>0</v>
      </c>
    </row>
    <row r="18" spans="1:7" ht="33.75">
      <c r="A18" s="183">
        <v>11</v>
      </c>
      <c r="B18" s="159" t="s">
        <v>41</v>
      </c>
      <c r="C18" s="184" t="s">
        <v>43</v>
      </c>
      <c r="D18" s="185" t="s">
        <v>10</v>
      </c>
      <c r="E18" s="166">
        <v>53</v>
      </c>
      <c r="F18" s="99"/>
      <c r="G18" s="100">
        <f t="shared" si="0"/>
        <v>0</v>
      </c>
    </row>
    <row r="19" spans="1:7" ht="33.75">
      <c r="A19" s="183">
        <v>12</v>
      </c>
      <c r="B19" s="159" t="s">
        <v>42</v>
      </c>
      <c r="C19" s="184" t="s">
        <v>44</v>
      </c>
      <c r="D19" s="185" t="s">
        <v>10</v>
      </c>
      <c r="E19" s="166">
        <v>117</v>
      </c>
      <c r="F19" s="99"/>
      <c r="G19" s="100">
        <f t="shared" si="0"/>
        <v>0</v>
      </c>
    </row>
    <row r="20" spans="1:7" ht="33.75">
      <c r="A20" s="183">
        <v>13</v>
      </c>
      <c r="B20" s="159" t="s">
        <v>46</v>
      </c>
      <c r="C20" s="184" t="s">
        <v>45</v>
      </c>
      <c r="D20" s="185" t="s">
        <v>10</v>
      </c>
      <c r="E20" s="166">
        <v>2</v>
      </c>
      <c r="F20" s="99"/>
      <c r="G20" s="100">
        <f t="shared" si="0"/>
        <v>0</v>
      </c>
    </row>
    <row r="21" spans="1:7" ht="22.5">
      <c r="A21" s="183">
        <v>14</v>
      </c>
      <c r="B21" s="159" t="s">
        <v>47</v>
      </c>
      <c r="C21" s="184" t="s">
        <v>48</v>
      </c>
      <c r="D21" s="185" t="s">
        <v>10</v>
      </c>
      <c r="E21" s="166">
        <v>115</v>
      </c>
      <c r="F21" s="99"/>
      <c r="G21" s="100">
        <f t="shared" si="0"/>
        <v>0</v>
      </c>
    </row>
    <row r="22" spans="1:7" ht="22.5">
      <c r="A22" s="183">
        <v>15</v>
      </c>
      <c r="B22" s="159" t="s">
        <v>49</v>
      </c>
      <c r="C22" s="184" t="s">
        <v>50</v>
      </c>
      <c r="D22" s="185" t="s">
        <v>10</v>
      </c>
      <c r="E22" s="166">
        <v>2</v>
      </c>
      <c r="F22" s="99"/>
      <c r="G22" s="100">
        <f t="shared" si="0"/>
        <v>0</v>
      </c>
    </row>
    <row r="23" spans="1:7" ht="22.5">
      <c r="A23" s="183">
        <v>16</v>
      </c>
      <c r="B23" s="159" t="s">
        <v>51</v>
      </c>
      <c r="C23" s="184" t="s">
        <v>52</v>
      </c>
      <c r="D23" s="185" t="s">
        <v>10</v>
      </c>
      <c r="E23" s="166">
        <v>172</v>
      </c>
      <c r="F23" s="99"/>
      <c r="G23" s="100">
        <f t="shared" si="0"/>
        <v>0</v>
      </c>
    </row>
    <row r="24" spans="1:7" ht="22.5">
      <c r="A24" s="183">
        <v>17</v>
      </c>
      <c r="B24" s="159" t="s">
        <v>54</v>
      </c>
      <c r="C24" s="184" t="s">
        <v>53</v>
      </c>
      <c r="D24" s="185" t="s">
        <v>10</v>
      </c>
      <c r="E24" s="166">
        <v>170</v>
      </c>
      <c r="F24" s="99"/>
      <c r="G24" s="100">
        <f t="shared" si="0"/>
        <v>0</v>
      </c>
    </row>
    <row r="25" spans="1:7" ht="22.5">
      <c r="A25" s="183">
        <v>18</v>
      </c>
      <c r="B25" s="159" t="s">
        <v>56</v>
      </c>
      <c r="C25" s="184" t="s">
        <v>55</v>
      </c>
      <c r="D25" s="185" t="s">
        <v>10</v>
      </c>
      <c r="E25" s="166">
        <v>2</v>
      </c>
      <c r="F25" s="99"/>
      <c r="G25" s="100">
        <f t="shared" si="0"/>
        <v>0</v>
      </c>
    </row>
    <row r="26" spans="1:7" ht="22.5">
      <c r="A26" s="183">
        <v>19</v>
      </c>
      <c r="B26" s="159" t="s">
        <v>57</v>
      </c>
      <c r="C26" s="184" t="s">
        <v>58</v>
      </c>
      <c r="D26" s="185" t="s">
        <v>59</v>
      </c>
      <c r="E26" s="166">
        <v>100.058</v>
      </c>
      <c r="F26" s="99"/>
      <c r="G26" s="100">
        <f t="shared" si="0"/>
        <v>0</v>
      </c>
    </row>
    <row r="27" spans="1:7" ht="22.5">
      <c r="A27" s="183">
        <v>20</v>
      </c>
      <c r="B27" s="159"/>
      <c r="C27" s="184" t="s">
        <v>71</v>
      </c>
      <c r="D27" s="185" t="s">
        <v>10</v>
      </c>
      <c r="E27" s="166">
        <v>6</v>
      </c>
      <c r="F27" s="99"/>
      <c r="G27" s="100">
        <f t="shared" si="0"/>
        <v>0</v>
      </c>
    </row>
    <row r="28" spans="1:7" ht="22.5">
      <c r="A28" s="183">
        <v>21</v>
      </c>
      <c r="B28" s="159" t="s">
        <v>60</v>
      </c>
      <c r="C28" s="184" t="s">
        <v>61</v>
      </c>
      <c r="D28" s="185" t="s">
        <v>10</v>
      </c>
      <c r="E28" s="166">
        <v>166</v>
      </c>
      <c r="F28" s="99"/>
      <c r="G28" s="100">
        <f t="shared" si="0"/>
        <v>0</v>
      </c>
    </row>
    <row r="29" spans="1:7" ht="22.5">
      <c r="A29" s="183">
        <v>22</v>
      </c>
      <c r="B29" s="159" t="s">
        <v>62</v>
      </c>
      <c r="C29" s="184" t="s">
        <v>63</v>
      </c>
      <c r="D29" s="185" t="s">
        <v>10</v>
      </c>
      <c r="E29" s="166">
        <v>166</v>
      </c>
      <c r="F29" s="99"/>
      <c r="G29" s="100">
        <f t="shared" si="0"/>
        <v>0</v>
      </c>
    </row>
    <row r="30" spans="1:7" ht="33.75">
      <c r="A30" s="183">
        <v>23</v>
      </c>
      <c r="B30" s="159" t="s">
        <v>64</v>
      </c>
      <c r="C30" s="184" t="s">
        <v>65</v>
      </c>
      <c r="D30" s="185" t="s">
        <v>11</v>
      </c>
      <c r="E30" s="166">
        <v>1.26</v>
      </c>
      <c r="F30" s="99"/>
      <c r="G30" s="100">
        <f t="shared" si="0"/>
        <v>0</v>
      </c>
    </row>
    <row r="31" spans="1:7" ht="22.5">
      <c r="A31" s="183">
        <v>24</v>
      </c>
      <c r="B31" s="159" t="s">
        <v>66</v>
      </c>
      <c r="C31" s="184" t="s">
        <v>67</v>
      </c>
      <c r="D31" s="185" t="s">
        <v>59</v>
      </c>
      <c r="E31" s="166">
        <v>100.058</v>
      </c>
      <c r="F31" s="99"/>
      <c r="G31" s="100">
        <f t="shared" si="0"/>
        <v>0</v>
      </c>
    </row>
    <row r="32" spans="1:7" ht="12.75">
      <c r="A32" s="183">
        <v>25</v>
      </c>
      <c r="B32" s="159" t="s">
        <v>37</v>
      </c>
      <c r="C32" s="184" t="s">
        <v>38</v>
      </c>
      <c r="D32" s="185" t="s">
        <v>29</v>
      </c>
      <c r="E32" s="166">
        <v>13.66</v>
      </c>
      <c r="F32" s="99"/>
      <c r="G32" s="100">
        <f t="shared" si="0"/>
        <v>0</v>
      </c>
    </row>
    <row r="33" spans="1:7" ht="33.75">
      <c r="A33" s="183">
        <v>26</v>
      </c>
      <c r="B33" s="159" t="s">
        <v>68</v>
      </c>
      <c r="C33" s="184" t="s">
        <v>161</v>
      </c>
      <c r="D33" s="185" t="s">
        <v>29</v>
      </c>
      <c r="E33" s="166">
        <v>13.66</v>
      </c>
      <c r="F33" s="99"/>
      <c r="G33" s="100">
        <f t="shared" si="0"/>
        <v>0</v>
      </c>
    </row>
    <row r="34" spans="1:7" ht="36.75" customHeight="1">
      <c r="A34" s="183">
        <v>27</v>
      </c>
      <c r="B34" s="159" t="s">
        <v>69</v>
      </c>
      <c r="C34" s="184" t="s">
        <v>70</v>
      </c>
      <c r="D34" s="176" t="s">
        <v>11</v>
      </c>
      <c r="E34" s="166">
        <v>25.2</v>
      </c>
      <c r="F34" s="99"/>
      <c r="G34" s="100">
        <f>E34*F34</f>
        <v>0</v>
      </c>
    </row>
    <row r="35" spans="1:7" ht="13.5" thickBot="1">
      <c r="A35" s="186"/>
      <c r="B35" s="187" t="s">
        <v>133</v>
      </c>
      <c r="C35" s="188"/>
      <c r="D35" s="188"/>
      <c r="E35" s="188"/>
      <c r="F35" s="108"/>
      <c r="G35" s="109">
        <f>SUM(G5:G34)</f>
        <v>0</v>
      </c>
    </row>
    <row r="36" spans="1:7" ht="13.5" thickTop="1">
      <c r="A36" s="110"/>
      <c r="B36" s="111"/>
      <c r="C36" s="112"/>
      <c r="D36" s="110"/>
      <c r="E36" s="113"/>
      <c r="F36" s="113"/>
      <c r="G36" s="114"/>
    </row>
    <row r="37" spans="1:7" ht="132.75" customHeight="1" thickBot="1">
      <c r="A37" s="115"/>
      <c r="B37" s="116"/>
      <c r="C37" s="117"/>
      <c r="D37" s="115"/>
      <c r="E37" s="118"/>
      <c r="F37" s="118"/>
      <c r="G37" s="119"/>
    </row>
    <row r="38" spans="1:7" ht="53.25" customHeight="1" thickTop="1">
      <c r="A38" s="283" t="s">
        <v>0</v>
      </c>
      <c r="B38" s="284"/>
      <c r="C38" s="285" t="s">
        <v>27</v>
      </c>
      <c r="D38" s="285"/>
      <c r="E38" s="285"/>
      <c r="F38" s="285"/>
      <c r="G38" s="286"/>
    </row>
    <row r="39" spans="1:7" ht="13.5" thickBot="1">
      <c r="A39" s="287" t="s">
        <v>1</v>
      </c>
      <c r="B39" s="288"/>
      <c r="C39" s="136" t="s">
        <v>17</v>
      </c>
      <c r="D39" s="137"/>
      <c r="E39" s="138"/>
      <c r="F39" s="120"/>
      <c r="G39" s="121"/>
    </row>
    <row r="40" spans="1:7" ht="13.5" thickTop="1">
      <c r="A40" s="139"/>
      <c r="B40" s="140"/>
      <c r="C40" s="141"/>
      <c r="D40" s="142"/>
      <c r="E40" s="143"/>
      <c r="F40" s="122"/>
      <c r="G40" s="123"/>
    </row>
    <row r="41" spans="1:7" ht="12.75">
      <c r="A41" s="144" t="s">
        <v>2</v>
      </c>
      <c r="B41" s="145" t="s">
        <v>3</v>
      </c>
      <c r="C41" s="146" t="s">
        <v>4</v>
      </c>
      <c r="D41" s="146" t="s">
        <v>5</v>
      </c>
      <c r="E41" s="147" t="s">
        <v>6</v>
      </c>
      <c r="F41" s="124" t="s">
        <v>7</v>
      </c>
      <c r="G41" s="125" t="s">
        <v>8</v>
      </c>
    </row>
    <row r="42" spans="1:7" ht="12.75">
      <c r="A42" s="148"/>
      <c r="B42" s="149"/>
      <c r="C42" s="150" t="s">
        <v>90</v>
      </c>
      <c r="D42" s="151"/>
      <c r="E42" s="152"/>
      <c r="F42" s="101"/>
      <c r="G42" s="102"/>
    </row>
    <row r="43" spans="1:7" ht="12.75">
      <c r="A43" s="153"/>
      <c r="B43" s="154" t="s">
        <v>9</v>
      </c>
      <c r="C43" s="155" t="s">
        <v>30</v>
      </c>
      <c r="D43" s="156"/>
      <c r="E43" s="157"/>
      <c r="F43" s="126"/>
      <c r="G43" s="127"/>
    </row>
    <row r="44" spans="1:7" ht="33.75">
      <c r="A44" s="158">
        <v>1</v>
      </c>
      <c r="B44" s="159" t="s">
        <v>72</v>
      </c>
      <c r="C44" s="160" t="s">
        <v>166</v>
      </c>
      <c r="D44" s="161" t="s">
        <v>10</v>
      </c>
      <c r="E44" s="162">
        <v>10</v>
      </c>
      <c r="F44" s="99"/>
      <c r="G44" s="128">
        <f aca="true" t="shared" si="1" ref="G44:G50">E44*F44</f>
        <v>0</v>
      </c>
    </row>
    <row r="45" spans="1:7" ht="33.75">
      <c r="A45" s="158">
        <v>2</v>
      </c>
      <c r="B45" s="159" t="s">
        <v>73</v>
      </c>
      <c r="C45" s="160" t="s">
        <v>84</v>
      </c>
      <c r="D45" s="161" t="s">
        <v>10</v>
      </c>
      <c r="E45" s="162">
        <v>8</v>
      </c>
      <c r="F45" s="99"/>
      <c r="G45" s="128">
        <f t="shared" si="1"/>
        <v>0</v>
      </c>
    </row>
    <row r="46" spans="1:7" ht="33.75">
      <c r="A46" s="158">
        <v>3</v>
      </c>
      <c r="B46" s="159" t="s">
        <v>74</v>
      </c>
      <c r="C46" s="160" t="s">
        <v>168</v>
      </c>
      <c r="D46" s="161" t="s">
        <v>10</v>
      </c>
      <c r="E46" s="162">
        <v>1</v>
      </c>
      <c r="F46" s="99"/>
      <c r="G46" s="128">
        <f t="shared" si="1"/>
        <v>0</v>
      </c>
    </row>
    <row r="47" spans="1:7" ht="33.75">
      <c r="A47" s="158">
        <v>4</v>
      </c>
      <c r="B47" s="159" t="s">
        <v>75</v>
      </c>
      <c r="C47" s="160" t="s">
        <v>85</v>
      </c>
      <c r="D47" s="161" t="s">
        <v>10</v>
      </c>
      <c r="E47" s="162">
        <v>10</v>
      </c>
      <c r="F47" s="99"/>
      <c r="G47" s="128">
        <f t="shared" si="1"/>
        <v>0</v>
      </c>
    </row>
    <row r="48" spans="1:7" ht="22.5">
      <c r="A48" s="158">
        <v>5</v>
      </c>
      <c r="B48" s="159" t="s">
        <v>76</v>
      </c>
      <c r="C48" s="160" t="s">
        <v>167</v>
      </c>
      <c r="D48" s="161" t="s">
        <v>10</v>
      </c>
      <c r="E48" s="162">
        <v>15</v>
      </c>
      <c r="F48" s="99"/>
      <c r="G48" s="128">
        <f t="shared" si="1"/>
        <v>0</v>
      </c>
    </row>
    <row r="49" spans="1:7" ht="33.75">
      <c r="A49" s="158">
        <v>6</v>
      </c>
      <c r="B49" s="159" t="s">
        <v>77</v>
      </c>
      <c r="C49" s="160" t="s">
        <v>86</v>
      </c>
      <c r="D49" s="161" t="s">
        <v>10</v>
      </c>
      <c r="E49" s="162">
        <v>6</v>
      </c>
      <c r="F49" s="99"/>
      <c r="G49" s="128">
        <f>E49*F49</f>
        <v>0</v>
      </c>
    </row>
    <row r="50" spans="1:7" ht="33.75">
      <c r="A50" s="158">
        <v>6</v>
      </c>
      <c r="B50" s="159" t="s">
        <v>146</v>
      </c>
      <c r="C50" s="160" t="s">
        <v>169</v>
      </c>
      <c r="D50" s="161" t="s">
        <v>10</v>
      </c>
      <c r="E50" s="162">
        <v>3</v>
      </c>
      <c r="F50" s="99"/>
      <c r="G50" s="128">
        <f t="shared" si="1"/>
        <v>0</v>
      </c>
    </row>
    <row r="51" spans="1:7" ht="12.75">
      <c r="A51" s="158"/>
      <c r="B51" s="154"/>
      <c r="C51" s="163"/>
      <c r="D51" s="164"/>
      <c r="E51" s="162"/>
      <c r="F51" s="99"/>
      <c r="G51" s="128"/>
    </row>
    <row r="52" spans="1:7" ht="12.75">
      <c r="A52" s="158"/>
      <c r="B52" s="154"/>
      <c r="C52" s="155" t="s">
        <v>31</v>
      </c>
      <c r="D52" s="164"/>
      <c r="E52" s="162"/>
      <c r="F52" s="99"/>
      <c r="G52" s="128"/>
    </row>
    <row r="53" spans="1:7" ht="33.75">
      <c r="A53" s="158">
        <v>7</v>
      </c>
      <c r="B53" s="159" t="s">
        <v>72</v>
      </c>
      <c r="C53" s="165" t="s">
        <v>170</v>
      </c>
      <c r="D53" s="161" t="s">
        <v>10</v>
      </c>
      <c r="E53" s="166">
        <v>6</v>
      </c>
      <c r="F53" s="99"/>
      <c r="G53" s="128">
        <f aca="true" t="shared" si="2" ref="G53:G62">E53*F53</f>
        <v>0</v>
      </c>
    </row>
    <row r="54" spans="1:7" ht="33.75">
      <c r="A54" s="158">
        <v>8</v>
      </c>
      <c r="B54" s="167" t="s">
        <v>78</v>
      </c>
      <c r="C54" s="165" t="s">
        <v>91</v>
      </c>
      <c r="D54" s="161" t="s">
        <v>10</v>
      </c>
      <c r="E54" s="166">
        <v>1</v>
      </c>
      <c r="F54" s="129"/>
      <c r="G54" s="128">
        <f t="shared" si="2"/>
        <v>0</v>
      </c>
    </row>
    <row r="55" spans="1:7" ht="33.75">
      <c r="A55" s="158">
        <v>9</v>
      </c>
      <c r="B55" s="159" t="s">
        <v>79</v>
      </c>
      <c r="C55" s="165" t="s">
        <v>87</v>
      </c>
      <c r="D55" s="161" t="s">
        <v>10</v>
      </c>
      <c r="E55" s="168">
        <v>8</v>
      </c>
      <c r="F55" s="130"/>
      <c r="G55" s="131">
        <f t="shared" si="2"/>
        <v>0</v>
      </c>
    </row>
    <row r="56" spans="1:7" ht="33.75">
      <c r="A56" s="158">
        <v>10</v>
      </c>
      <c r="B56" s="159" t="s">
        <v>80</v>
      </c>
      <c r="C56" s="165" t="s">
        <v>88</v>
      </c>
      <c r="D56" s="161" t="s">
        <v>10</v>
      </c>
      <c r="E56" s="169">
        <v>6</v>
      </c>
      <c r="F56" s="132"/>
      <c r="G56" s="128">
        <f t="shared" si="2"/>
        <v>0</v>
      </c>
    </row>
    <row r="57" spans="1:7" ht="33.75">
      <c r="A57" s="158">
        <v>11</v>
      </c>
      <c r="B57" s="159" t="s">
        <v>81</v>
      </c>
      <c r="C57" s="170" t="s">
        <v>89</v>
      </c>
      <c r="D57" s="161" t="s">
        <v>10</v>
      </c>
      <c r="E57" s="171">
        <v>7</v>
      </c>
      <c r="F57" s="99"/>
      <c r="G57" s="128">
        <f t="shared" si="2"/>
        <v>0</v>
      </c>
    </row>
    <row r="58" spans="1:7" ht="33.75">
      <c r="A58" s="158"/>
      <c r="B58" s="159" t="s">
        <v>82</v>
      </c>
      <c r="C58" s="165" t="s">
        <v>171</v>
      </c>
      <c r="D58" s="161" t="s">
        <v>10</v>
      </c>
      <c r="E58" s="171">
        <v>74</v>
      </c>
      <c r="F58" s="99"/>
      <c r="G58" s="128">
        <f t="shared" si="2"/>
        <v>0</v>
      </c>
    </row>
    <row r="59" spans="1:7" ht="33.75">
      <c r="A59" s="158"/>
      <c r="B59" s="159" t="s">
        <v>147</v>
      </c>
      <c r="C59" s="170" t="s">
        <v>152</v>
      </c>
      <c r="D59" s="161" t="s">
        <v>10</v>
      </c>
      <c r="E59" s="171">
        <v>9</v>
      </c>
      <c r="F59" s="99"/>
      <c r="G59" s="128">
        <f t="shared" si="2"/>
        <v>0</v>
      </c>
    </row>
    <row r="60" spans="1:7" ht="33.75">
      <c r="A60" s="158"/>
      <c r="B60" s="159" t="s">
        <v>148</v>
      </c>
      <c r="C60" s="165" t="s">
        <v>153</v>
      </c>
      <c r="D60" s="161" t="s">
        <v>10</v>
      </c>
      <c r="E60" s="171">
        <v>1</v>
      </c>
      <c r="F60" s="99"/>
      <c r="G60" s="128">
        <f t="shared" si="2"/>
        <v>0</v>
      </c>
    </row>
    <row r="61" spans="1:7" ht="33.75">
      <c r="A61" s="158"/>
      <c r="B61" s="159" t="s">
        <v>149</v>
      </c>
      <c r="C61" s="165" t="s">
        <v>172</v>
      </c>
      <c r="D61" s="161" t="s">
        <v>10</v>
      </c>
      <c r="E61" s="171">
        <v>1</v>
      </c>
      <c r="F61" s="99"/>
      <c r="G61" s="128">
        <f t="shared" si="2"/>
        <v>0</v>
      </c>
    </row>
    <row r="62" spans="1:7" ht="33.75">
      <c r="A62" s="172"/>
      <c r="B62" s="159" t="s">
        <v>150</v>
      </c>
      <c r="C62" s="165" t="s">
        <v>151</v>
      </c>
      <c r="D62" s="161" t="s">
        <v>10</v>
      </c>
      <c r="E62" s="171">
        <v>2</v>
      </c>
      <c r="F62" s="99"/>
      <c r="G62" s="128">
        <f t="shared" si="2"/>
        <v>0</v>
      </c>
    </row>
    <row r="63" spans="1:7" ht="12.75">
      <c r="A63" s="172"/>
      <c r="B63" s="159"/>
      <c r="C63" s="165"/>
      <c r="D63" s="161"/>
      <c r="E63" s="171"/>
      <c r="F63" s="99"/>
      <c r="G63" s="128"/>
    </row>
    <row r="64" spans="1:7" ht="12.75">
      <c r="A64" s="172"/>
      <c r="B64" s="159"/>
      <c r="C64" s="155" t="s">
        <v>173</v>
      </c>
      <c r="D64" s="161"/>
      <c r="E64" s="171"/>
      <c r="F64" s="99"/>
      <c r="G64" s="128"/>
    </row>
    <row r="65" spans="1:7" ht="33.75">
      <c r="A65" s="172"/>
      <c r="B65" s="159" t="s">
        <v>174</v>
      </c>
      <c r="C65" s="160" t="s">
        <v>175</v>
      </c>
      <c r="D65" s="161" t="s">
        <v>10</v>
      </c>
      <c r="E65" s="171">
        <v>2</v>
      </c>
      <c r="F65" s="99"/>
      <c r="G65" s="128">
        <f>E65*F65</f>
        <v>0</v>
      </c>
    </row>
    <row r="66" spans="1:7" ht="12.75">
      <c r="A66" s="172"/>
      <c r="B66" s="159"/>
      <c r="C66" s="173"/>
      <c r="D66" s="161"/>
      <c r="E66" s="171"/>
      <c r="F66" s="99"/>
      <c r="G66" s="128"/>
    </row>
    <row r="67" spans="1:7" ht="12.75">
      <c r="A67" s="172"/>
      <c r="B67" s="159"/>
      <c r="C67" s="155" t="s">
        <v>32</v>
      </c>
      <c r="D67" s="161"/>
      <c r="E67" s="162"/>
      <c r="F67" s="99"/>
      <c r="G67" s="128"/>
    </row>
    <row r="68" spans="1:7" ht="33.75">
      <c r="A68" s="172">
        <v>12</v>
      </c>
      <c r="B68" s="159" t="s">
        <v>82</v>
      </c>
      <c r="C68" s="165" t="s">
        <v>176</v>
      </c>
      <c r="D68" s="161" t="s">
        <v>10</v>
      </c>
      <c r="E68" s="166">
        <v>1</v>
      </c>
      <c r="F68" s="99"/>
      <c r="G68" s="128">
        <f>E68*F68</f>
        <v>0</v>
      </c>
    </row>
    <row r="69" spans="1:7" ht="33.75">
      <c r="A69" s="158">
        <v>13</v>
      </c>
      <c r="B69" s="159" t="s">
        <v>83</v>
      </c>
      <c r="C69" s="165" t="s">
        <v>177</v>
      </c>
      <c r="D69" s="161" t="s">
        <v>10</v>
      </c>
      <c r="E69" s="166">
        <v>1</v>
      </c>
      <c r="F69" s="129"/>
      <c r="G69" s="128">
        <f>E69*F69</f>
        <v>0</v>
      </c>
    </row>
    <row r="70" spans="1:7" ht="12.75">
      <c r="A70" s="158"/>
      <c r="B70" s="159"/>
      <c r="C70" s="174"/>
      <c r="D70" s="161"/>
      <c r="E70" s="168"/>
      <c r="F70" s="130"/>
      <c r="G70" s="103"/>
    </row>
    <row r="71" spans="1:7" ht="12.75">
      <c r="A71" s="158"/>
      <c r="B71" s="159"/>
      <c r="C71" s="175" t="s">
        <v>33</v>
      </c>
      <c r="D71" s="176"/>
      <c r="E71" s="171"/>
      <c r="F71" s="133"/>
      <c r="G71" s="100"/>
    </row>
    <row r="72" spans="1:7" ht="23.25">
      <c r="A72" s="158">
        <v>14</v>
      </c>
      <c r="B72" s="159" t="s">
        <v>92</v>
      </c>
      <c r="C72" s="177" t="s">
        <v>93</v>
      </c>
      <c r="D72" s="176" t="s">
        <v>29</v>
      </c>
      <c r="E72" s="171">
        <v>13.66</v>
      </c>
      <c r="F72" s="133"/>
      <c r="G72" s="100">
        <f>E72*F72</f>
        <v>0</v>
      </c>
    </row>
    <row r="73" spans="1:7" ht="23.25">
      <c r="A73" s="158">
        <v>16</v>
      </c>
      <c r="B73" s="159" t="s">
        <v>94</v>
      </c>
      <c r="C73" s="177" t="s">
        <v>95</v>
      </c>
      <c r="D73" s="176" t="s">
        <v>29</v>
      </c>
      <c r="E73" s="171">
        <v>1.494</v>
      </c>
      <c r="F73" s="133"/>
      <c r="G73" s="100">
        <f aca="true" t="shared" si="3" ref="G73:G80">E73*F73</f>
        <v>0</v>
      </c>
    </row>
    <row r="74" spans="1:7" ht="36" customHeight="1">
      <c r="A74" s="158">
        <v>18</v>
      </c>
      <c r="B74" s="159" t="s">
        <v>96</v>
      </c>
      <c r="C74" s="177" t="s">
        <v>108</v>
      </c>
      <c r="D74" s="176" t="s">
        <v>97</v>
      </c>
      <c r="E74" s="171">
        <v>14.94</v>
      </c>
      <c r="F74" s="133"/>
      <c r="G74" s="100">
        <f t="shared" si="3"/>
        <v>0</v>
      </c>
    </row>
    <row r="75" spans="1:7" ht="57">
      <c r="A75" s="158">
        <v>19</v>
      </c>
      <c r="B75" s="159" t="s">
        <v>98</v>
      </c>
      <c r="C75" s="177" t="s">
        <v>99</v>
      </c>
      <c r="D75" s="176" t="s">
        <v>97</v>
      </c>
      <c r="E75" s="171">
        <v>70.2</v>
      </c>
      <c r="F75" s="133"/>
      <c r="G75" s="100">
        <f t="shared" si="3"/>
        <v>0</v>
      </c>
    </row>
    <row r="76" spans="1:7" ht="23.25">
      <c r="A76" s="158">
        <v>20</v>
      </c>
      <c r="B76" s="159" t="s">
        <v>100</v>
      </c>
      <c r="C76" s="177" t="s">
        <v>101</v>
      </c>
      <c r="D76" s="176" t="s">
        <v>10</v>
      </c>
      <c r="E76" s="171">
        <v>172</v>
      </c>
      <c r="F76" s="133"/>
      <c r="G76" s="100">
        <f t="shared" si="3"/>
        <v>0</v>
      </c>
    </row>
    <row r="77" spans="1:7" ht="23.25">
      <c r="A77" s="158">
        <v>21</v>
      </c>
      <c r="B77" s="159" t="s">
        <v>102</v>
      </c>
      <c r="C77" s="177" t="s">
        <v>103</v>
      </c>
      <c r="D77" s="176" t="s">
        <v>29</v>
      </c>
      <c r="E77" s="171">
        <v>10.005</v>
      </c>
      <c r="F77" s="133"/>
      <c r="G77" s="100">
        <f t="shared" si="3"/>
        <v>0</v>
      </c>
    </row>
    <row r="78" spans="1:7" ht="12.75">
      <c r="A78" s="158">
        <v>22</v>
      </c>
      <c r="B78" s="159" t="s">
        <v>104</v>
      </c>
      <c r="C78" s="177" t="s">
        <v>105</v>
      </c>
      <c r="D78" s="176" t="s">
        <v>10</v>
      </c>
      <c r="E78" s="171">
        <v>504</v>
      </c>
      <c r="F78" s="133"/>
      <c r="G78" s="100">
        <f t="shared" si="3"/>
        <v>0</v>
      </c>
    </row>
    <row r="79" spans="1:7" ht="23.25">
      <c r="A79" s="158">
        <v>23</v>
      </c>
      <c r="B79" s="159" t="s">
        <v>107</v>
      </c>
      <c r="C79" s="177" t="s">
        <v>106</v>
      </c>
      <c r="D79" s="176" t="s">
        <v>12</v>
      </c>
      <c r="E79" s="171">
        <v>874</v>
      </c>
      <c r="F79" s="133"/>
      <c r="G79" s="100">
        <f t="shared" si="3"/>
        <v>0</v>
      </c>
    </row>
    <row r="80" spans="1:7" ht="34.5">
      <c r="A80" s="158">
        <v>24</v>
      </c>
      <c r="B80" s="159" t="s">
        <v>92</v>
      </c>
      <c r="C80" s="177" t="s">
        <v>158</v>
      </c>
      <c r="D80" s="176" t="s">
        <v>29</v>
      </c>
      <c r="E80" s="171">
        <v>13.66</v>
      </c>
      <c r="F80" s="133"/>
      <c r="G80" s="100">
        <f t="shared" si="3"/>
        <v>0</v>
      </c>
    </row>
    <row r="81" spans="1:7" ht="13.5" thickBot="1">
      <c r="A81" s="178"/>
      <c r="B81" s="179" t="s">
        <v>13</v>
      </c>
      <c r="C81" s="180" t="str">
        <f>CONCATENATE(B42," ",C42)</f>
        <v> VÝSADBY ZELENĚ – rostlinný a ostatní materiál</v>
      </c>
      <c r="D81" s="181"/>
      <c r="E81" s="182"/>
      <c r="F81" s="134"/>
      <c r="G81" s="135">
        <f>SUM(G44:G80)</f>
        <v>0</v>
      </c>
    </row>
    <row r="82" ht="13.5" thickTop="1"/>
  </sheetData>
  <sheetProtection password="CEF7" sheet="1" objects="1" scenarios="1" selectLockedCells="1"/>
  <mergeCells count="6">
    <mergeCell ref="A1:B1"/>
    <mergeCell ref="C1:G1"/>
    <mergeCell ref="A2:B2"/>
    <mergeCell ref="A38:B38"/>
    <mergeCell ref="C38:G38"/>
    <mergeCell ref="A39:B3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15" zoomScaleNormal="115" zoomScalePageLayoutView="0" workbookViewId="0" topLeftCell="A1">
      <selection activeCell="K7" sqref="K7"/>
    </sheetView>
  </sheetViews>
  <sheetFormatPr defaultColWidth="9.140625" defaultRowHeight="12.75"/>
  <cols>
    <col min="1" max="1" width="4.421875" style="52" customWidth="1"/>
    <col min="2" max="2" width="11.7109375" style="52" customWidth="1"/>
    <col min="3" max="3" width="47.28125" style="52" customWidth="1"/>
    <col min="4" max="4" width="4.57421875" style="52" customWidth="1"/>
    <col min="5" max="5" width="8.28125" style="52" customWidth="1"/>
    <col min="6" max="6" width="8.8515625" style="52" customWidth="1"/>
    <col min="7" max="7" width="9.8515625" style="52" customWidth="1"/>
    <col min="8" max="16384" width="8.8515625" style="52" customWidth="1"/>
  </cols>
  <sheetData>
    <row r="1" spans="1:7" ht="57" customHeight="1" thickTop="1">
      <c r="A1" s="262"/>
      <c r="B1" s="263" t="s">
        <v>0</v>
      </c>
      <c r="C1" s="289" t="s">
        <v>27</v>
      </c>
      <c r="D1" s="289"/>
      <c r="E1" s="289"/>
      <c r="F1" s="289"/>
      <c r="G1" s="290"/>
    </row>
    <row r="2" spans="1:7" ht="14.25" thickBot="1">
      <c r="A2" s="256"/>
      <c r="B2" s="224"/>
      <c r="C2" s="257" t="s">
        <v>130</v>
      </c>
      <c r="D2" s="226"/>
      <c r="E2" s="227"/>
      <c r="F2" s="53"/>
      <c r="G2" s="54"/>
    </row>
    <row r="3" spans="1:7" ht="14.25" thickTop="1">
      <c r="A3" s="258"/>
      <c r="B3" s="229"/>
      <c r="C3" s="230"/>
      <c r="D3" s="231"/>
      <c r="E3" s="232"/>
      <c r="F3" s="55"/>
      <c r="G3" s="56"/>
    </row>
    <row r="4" spans="1:7" ht="12.75">
      <c r="A4" s="264" t="s">
        <v>2</v>
      </c>
      <c r="B4" s="265" t="s">
        <v>3</v>
      </c>
      <c r="C4" s="266" t="s">
        <v>4</v>
      </c>
      <c r="D4" s="266" t="s">
        <v>5</v>
      </c>
      <c r="E4" s="267" t="s">
        <v>6</v>
      </c>
      <c r="F4" s="57" t="s">
        <v>7</v>
      </c>
      <c r="G4" s="58" t="s">
        <v>8</v>
      </c>
    </row>
    <row r="5" spans="1:7" ht="22.5">
      <c r="A5" s="268">
        <v>1</v>
      </c>
      <c r="B5" s="269" t="s">
        <v>109</v>
      </c>
      <c r="C5" s="270" t="s">
        <v>111</v>
      </c>
      <c r="D5" s="271" t="s">
        <v>110</v>
      </c>
      <c r="E5" s="246">
        <v>24</v>
      </c>
      <c r="F5" s="59"/>
      <c r="G5" s="60">
        <f aca="true" t="shared" si="0" ref="G5:G14">E5*F5</f>
        <v>0</v>
      </c>
    </row>
    <row r="6" spans="1:7" ht="22.5">
      <c r="A6" s="268">
        <v>2</v>
      </c>
      <c r="B6" s="269" t="s">
        <v>66</v>
      </c>
      <c r="C6" s="270" t="s">
        <v>112</v>
      </c>
      <c r="D6" s="271" t="s">
        <v>59</v>
      </c>
      <c r="E6" s="242">
        <v>100.058</v>
      </c>
      <c r="F6" s="59"/>
      <c r="G6" s="60">
        <f t="shared" si="0"/>
        <v>0</v>
      </c>
    </row>
    <row r="7" spans="1:7" ht="33.75">
      <c r="A7" s="268">
        <v>4</v>
      </c>
      <c r="B7" s="272" t="s">
        <v>64</v>
      </c>
      <c r="C7" s="273" t="s">
        <v>122</v>
      </c>
      <c r="D7" s="274" t="s">
        <v>11</v>
      </c>
      <c r="E7" s="245">
        <v>1.265</v>
      </c>
      <c r="F7" s="61"/>
      <c r="G7" s="62">
        <f t="shared" si="0"/>
        <v>0</v>
      </c>
    </row>
    <row r="8" spans="1:7" ht="33.75">
      <c r="A8" s="268">
        <v>5</v>
      </c>
      <c r="B8" s="269" t="s">
        <v>113</v>
      </c>
      <c r="C8" s="270" t="s">
        <v>115</v>
      </c>
      <c r="D8" s="271" t="s">
        <v>114</v>
      </c>
      <c r="E8" s="246">
        <v>170</v>
      </c>
      <c r="F8" s="59"/>
      <c r="G8" s="62">
        <f t="shared" si="0"/>
        <v>0</v>
      </c>
    </row>
    <row r="9" spans="1:7" ht="33.75">
      <c r="A9" s="268">
        <v>6</v>
      </c>
      <c r="B9" s="269" t="s">
        <v>116</v>
      </c>
      <c r="C9" s="270" t="s">
        <v>117</v>
      </c>
      <c r="D9" s="271" t="s">
        <v>114</v>
      </c>
      <c r="E9" s="246">
        <v>2</v>
      </c>
      <c r="F9" s="59"/>
      <c r="G9" s="62">
        <f t="shared" si="0"/>
        <v>0</v>
      </c>
    </row>
    <row r="10" spans="1:7" ht="57">
      <c r="A10" s="268">
        <v>7</v>
      </c>
      <c r="B10" s="269" t="s">
        <v>39</v>
      </c>
      <c r="C10" s="270" t="s">
        <v>134</v>
      </c>
      <c r="D10" s="271" t="s">
        <v>29</v>
      </c>
      <c r="E10" s="242">
        <v>104.88</v>
      </c>
      <c r="F10" s="59"/>
      <c r="G10" s="62">
        <f t="shared" si="0"/>
        <v>0</v>
      </c>
    </row>
    <row r="11" spans="1:7" ht="12.75">
      <c r="A11" s="268">
        <v>8</v>
      </c>
      <c r="B11" s="269" t="s">
        <v>37</v>
      </c>
      <c r="C11" s="270" t="s">
        <v>118</v>
      </c>
      <c r="D11" s="271" t="s">
        <v>29</v>
      </c>
      <c r="E11" s="242">
        <v>104.88</v>
      </c>
      <c r="F11" s="59"/>
      <c r="G11" s="62">
        <f t="shared" si="0"/>
        <v>0</v>
      </c>
    </row>
    <row r="12" spans="1:7" ht="33.75">
      <c r="A12" s="268">
        <v>9</v>
      </c>
      <c r="B12" s="272" t="s">
        <v>92</v>
      </c>
      <c r="C12" s="273" t="s">
        <v>123</v>
      </c>
      <c r="D12" s="274" t="s">
        <v>29</v>
      </c>
      <c r="E12" s="242">
        <v>104.88</v>
      </c>
      <c r="F12" s="61"/>
      <c r="G12" s="62">
        <f t="shared" si="0"/>
        <v>0</v>
      </c>
    </row>
    <row r="13" spans="1:7" ht="22.5">
      <c r="A13" s="268">
        <v>10</v>
      </c>
      <c r="B13" s="269" t="s">
        <v>119</v>
      </c>
      <c r="C13" s="270" t="s">
        <v>120</v>
      </c>
      <c r="D13" s="271" t="s">
        <v>114</v>
      </c>
      <c r="E13" s="246">
        <v>100.8</v>
      </c>
      <c r="F13" s="59"/>
      <c r="G13" s="62">
        <f t="shared" si="0"/>
        <v>0</v>
      </c>
    </row>
    <row r="14" spans="1:7" ht="33.75">
      <c r="A14" s="268">
        <v>11</v>
      </c>
      <c r="B14" s="272" t="s">
        <v>107</v>
      </c>
      <c r="C14" s="273" t="s">
        <v>121</v>
      </c>
      <c r="D14" s="274" t="s">
        <v>12</v>
      </c>
      <c r="E14" s="248">
        <v>201.6</v>
      </c>
      <c r="F14" s="61"/>
      <c r="G14" s="62">
        <f t="shared" si="0"/>
        <v>0</v>
      </c>
    </row>
    <row r="15" spans="1:7" ht="13.5" thickBot="1">
      <c r="A15" s="275"/>
      <c r="B15" s="276" t="s">
        <v>13</v>
      </c>
      <c r="C15" s="277" t="s">
        <v>129</v>
      </c>
      <c r="D15" s="278"/>
      <c r="E15" s="279"/>
      <c r="F15" s="63"/>
      <c r="G15" s="64">
        <f>SUM(G5:G14)</f>
        <v>0</v>
      </c>
    </row>
    <row r="16" spans="1:7" ht="13.5" thickTop="1">
      <c r="A16" s="65"/>
      <c r="B16" s="66"/>
      <c r="C16" s="67"/>
      <c r="D16" s="68"/>
      <c r="E16" s="69"/>
      <c r="F16" s="69"/>
      <c r="G16" s="70"/>
    </row>
    <row r="17" spans="1:7" ht="13.5" thickBot="1">
      <c r="A17" s="71"/>
      <c r="B17" s="71"/>
      <c r="C17" s="71"/>
      <c r="D17" s="71"/>
      <c r="E17" s="71"/>
      <c r="F17" s="71"/>
      <c r="G17" s="71"/>
    </row>
    <row r="18" spans="1:7" ht="52.5" customHeight="1" thickTop="1">
      <c r="A18" s="262"/>
      <c r="B18" s="263" t="s">
        <v>0</v>
      </c>
      <c r="C18" s="289" t="s">
        <v>27</v>
      </c>
      <c r="D18" s="289"/>
      <c r="E18" s="289"/>
      <c r="F18" s="289"/>
      <c r="G18" s="290"/>
    </row>
    <row r="19" spans="1:7" ht="14.25" thickBot="1">
      <c r="A19" s="256"/>
      <c r="B19" s="224"/>
      <c r="C19" s="257" t="s">
        <v>131</v>
      </c>
      <c r="D19" s="226"/>
      <c r="E19" s="227"/>
      <c r="F19" s="53"/>
      <c r="G19" s="54"/>
    </row>
    <row r="20" spans="1:7" ht="14.25" thickTop="1">
      <c r="A20" s="258"/>
      <c r="B20" s="229"/>
      <c r="C20" s="230"/>
      <c r="D20" s="231"/>
      <c r="E20" s="232"/>
      <c r="F20" s="55"/>
      <c r="G20" s="56"/>
    </row>
    <row r="21" spans="1:7" ht="12.75">
      <c r="A21" s="233" t="s">
        <v>2</v>
      </c>
      <c r="B21" s="234" t="s">
        <v>3</v>
      </c>
      <c r="C21" s="235" t="s">
        <v>4</v>
      </c>
      <c r="D21" s="235" t="s">
        <v>5</v>
      </c>
      <c r="E21" s="236" t="s">
        <v>6</v>
      </c>
      <c r="F21" s="72" t="s">
        <v>7</v>
      </c>
      <c r="G21" s="73" t="s">
        <v>8</v>
      </c>
    </row>
    <row r="22" spans="1:7" ht="22.5">
      <c r="A22" s="237">
        <v>1</v>
      </c>
      <c r="B22" s="238" t="s">
        <v>109</v>
      </c>
      <c r="C22" s="239" t="s">
        <v>111</v>
      </c>
      <c r="D22" s="240" t="s">
        <v>110</v>
      </c>
      <c r="E22" s="241">
        <v>24</v>
      </c>
      <c r="F22" s="74"/>
      <c r="G22" s="75">
        <f aca="true" t="shared" si="1" ref="G22:G31">E22*F22</f>
        <v>0</v>
      </c>
    </row>
    <row r="23" spans="1:7" ht="22.5">
      <c r="A23" s="237">
        <v>2</v>
      </c>
      <c r="B23" s="238" t="s">
        <v>66</v>
      </c>
      <c r="C23" s="239" t="s">
        <v>112</v>
      </c>
      <c r="D23" s="240" t="s">
        <v>59</v>
      </c>
      <c r="E23" s="242">
        <v>100.058</v>
      </c>
      <c r="F23" s="74"/>
      <c r="G23" s="75">
        <f t="shared" si="1"/>
        <v>0</v>
      </c>
    </row>
    <row r="24" spans="1:7" ht="45">
      <c r="A24" s="237">
        <v>4</v>
      </c>
      <c r="B24" s="243" t="s">
        <v>64</v>
      </c>
      <c r="C24" s="165" t="s">
        <v>125</v>
      </c>
      <c r="D24" s="244" t="s">
        <v>11</v>
      </c>
      <c r="E24" s="245">
        <v>1.265</v>
      </c>
      <c r="F24" s="76"/>
      <c r="G24" s="77">
        <f t="shared" si="1"/>
        <v>0</v>
      </c>
    </row>
    <row r="25" spans="1:7" ht="33.75">
      <c r="A25" s="237">
        <v>5</v>
      </c>
      <c r="B25" s="238" t="s">
        <v>113</v>
      </c>
      <c r="C25" s="239" t="s">
        <v>115</v>
      </c>
      <c r="D25" s="240" t="s">
        <v>114</v>
      </c>
      <c r="E25" s="246">
        <v>170</v>
      </c>
      <c r="F25" s="74"/>
      <c r="G25" s="77">
        <f t="shared" si="1"/>
        <v>0</v>
      </c>
    </row>
    <row r="26" spans="1:7" ht="33.75">
      <c r="A26" s="237">
        <v>6</v>
      </c>
      <c r="B26" s="238" t="s">
        <v>116</v>
      </c>
      <c r="C26" s="239" t="s">
        <v>117</v>
      </c>
      <c r="D26" s="240" t="s">
        <v>114</v>
      </c>
      <c r="E26" s="246">
        <v>2</v>
      </c>
      <c r="F26" s="74"/>
      <c r="G26" s="77">
        <f t="shared" si="1"/>
        <v>0</v>
      </c>
    </row>
    <row r="27" spans="1:7" ht="60.75" customHeight="1">
      <c r="A27" s="237">
        <v>7</v>
      </c>
      <c r="B27" s="238" t="s">
        <v>39</v>
      </c>
      <c r="C27" s="239" t="s">
        <v>164</v>
      </c>
      <c r="D27" s="240" t="s">
        <v>29</v>
      </c>
      <c r="E27" s="242">
        <v>104.88</v>
      </c>
      <c r="F27" s="74"/>
      <c r="G27" s="77">
        <f t="shared" si="1"/>
        <v>0</v>
      </c>
    </row>
    <row r="28" spans="1:7" ht="12.75">
      <c r="A28" s="237">
        <v>8</v>
      </c>
      <c r="B28" s="238" t="s">
        <v>37</v>
      </c>
      <c r="C28" s="239" t="s">
        <v>118</v>
      </c>
      <c r="D28" s="240" t="s">
        <v>29</v>
      </c>
      <c r="E28" s="242">
        <v>104.88</v>
      </c>
      <c r="F28" s="74"/>
      <c r="G28" s="77">
        <f t="shared" si="1"/>
        <v>0</v>
      </c>
    </row>
    <row r="29" spans="1:7" ht="33.75">
      <c r="A29" s="237">
        <v>9</v>
      </c>
      <c r="B29" s="243" t="s">
        <v>92</v>
      </c>
      <c r="C29" s="165" t="s">
        <v>123</v>
      </c>
      <c r="D29" s="244" t="s">
        <v>29</v>
      </c>
      <c r="E29" s="242">
        <v>104.88</v>
      </c>
      <c r="F29" s="76"/>
      <c r="G29" s="77">
        <f t="shared" si="1"/>
        <v>0</v>
      </c>
    </row>
    <row r="30" spans="1:7" ht="22.5">
      <c r="A30" s="237">
        <v>10</v>
      </c>
      <c r="B30" s="238" t="s">
        <v>119</v>
      </c>
      <c r="C30" s="239" t="s">
        <v>120</v>
      </c>
      <c r="D30" s="240" t="s">
        <v>114</v>
      </c>
      <c r="E30" s="246">
        <v>100.8</v>
      </c>
      <c r="F30" s="74"/>
      <c r="G30" s="77">
        <f t="shared" si="1"/>
        <v>0</v>
      </c>
    </row>
    <row r="31" spans="1:7" ht="33.75">
      <c r="A31" s="237">
        <v>11</v>
      </c>
      <c r="B31" s="243" t="s">
        <v>107</v>
      </c>
      <c r="C31" s="165" t="s">
        <v>121</v>
      </c>
      <c r="D31" s="244" t="s">
        <v>12</v>
      </c>
      <c r="E31" s="248">
        <v>201.6</v>
      </c>
      <c r="F31" s="76"/>
      <c r="G31" s="77">
        <f t="shared" si="1"/>
        <v>0</v>
      </c>
    </row>
    <row r="32" spans="1:7" ht="22.5">
      <c r="A32" s="237">
        <v>12</v>
      </c>
      <c r="B32" s="238" t="s">
        <v>124</v>
      </c>
      <c r="C32" s="239" t="s">
        <v>138</v>
      </c>
      <c r="D32" s="240" t="s">
        <v>11</v>
      </c>
      <c r="E32" s="247">
        <v>0.004</v>
      </c>
      <c r="F32" s="74"/>
      <c r="G32" s="78">
        <f>ROUND(F32*E32,2)</f>
        <v>0</v>
      </c>
    </row>
    <row r="33" spans="1:7" ht="22.5">
      <c r="A33" s="237">
        <v>13</v>
      </c>
      <c r="B33" s="243" t="s">
        <v>96</v>
      </c>
      <c r="C33" s="165" t="s">
        <v>137</v>
      </c>
      <c r="D33" s="244" t="s">
        <v>97</v>
      </c>
      <c r="E33" s="259">
        <v>4.002</v>
      </c>
      <c r="F33" s="76"/>
      <c r="G33" s="79">
        <f>ROUND(F33*E33,2)</f>
        <v>0</v>
      </c>
    </row>
    <row r="34" spans="1:7" ht="22.5">
      <c r="A34" s="237">
        <v>14</v>
      </c>
      <c r="B34" s="260"/>
      <c r="C34" s="165" t="s">
        <v>126</v>
      </c>
      <c r="D34" s="244" t="s">
        <v>10</v>
      </c>
      <c r="E34" s="261">
        <v>117</v>
      </c>
      <c r="F34" s="76"/>
      <c r="G34" s="77">
        <f>E34*F34</f>
        <v>0</v>
      </c>
    </row>
    <row r="35" spans="1:7" ht="13.5" thickBot="1">
      <c r="A35" s="249"/>
      <c r="B35" s="250" t="s">
        <v>13</v>
      </c>
      <c r="C35" s="251" t="s">
        <v>127</v>
      </c>
      <c r="D35" s="252"/>
      <c r="E35" s="253"/>
      <c r="F35" s="80"/>
      <c r="G35" s="81">
        <f>SUM(G22:G34)</f>
        <v>0</v>
      </c>
    </row>
    <row r="36" spans="1:7" ht="13.5" thickTop="1">
      <c r="A36" s="82"/>
      <c r="B36" s="83"/>
      <c r="C36" s="84"/>
      <c r="D36" s="85"/>
      <c r="E36" s="86"/>
      <c r="F36" s="86"/>
      <c r="G36" s="87"/>
    </row>
    <row r="37" spans="1:7" ht="13.5" thickBot="1">
      <c r="A37" s="88"/>
      <c r="B37" s="88"/>
      <c r="C37" s="88"/>
      <c r="D37" s="88"/>
      <c r="E37" s="88"/>
      <c r="F37" s="88"/>
      <c r="G37" s="88"/>
    </row>
    <row r="38" spans="1:7" ht="52.5" customHeight="1" thickTop="1">
      <c r="A38" s="254"/>
      <c r="B38" s="255" t="s">
        <v>0</v>
      </c>
      <c r="C38" s="291" t="s">
        <v>27</v>
      </c>
      <c r="D38" s="291"/>
      <c r="E38" s="291"/>
      <c r="F38" s="291"/>
      <c r="G38" s="292"/>
    </row>
    <row r="39" spans="1:7" ht="14.25" thickBot="1">
      <c r="A39" s="223"/>
      <c r="B39" s="224"/>
      <c r="C39" s="225" t="s">
        <v>132</v>
      </c>
      <c r="D39" s="226"/>
      <c r="E39" s="227"/>
      <c r="F39" s="53"/>
      <c r="G39" s="89"/>
    </row>
    <row r="40" spans="1:7" ht="14.25" thickTop="1">
      <c r="A40" s="228"/>
      <c r="B40" s="229"/>
      <c r="C40" s="230"/>
      <c r="D40" s="231"/>
      <c r="E40" s="232"/>
      <c r="F40" s="55"/>
      <c r="G40" s="90"/>
    </row>
    <row r="41" spans="1:7" ht="12.75">
      <c r="A41" s="233" t="s">
        <v>2</v>
      </c>
      <c r="B41" s="234" t="s">
        <v>3</v>
      </c>
      <c r="C41" s="235" t="s">
        <v>4</v>
      </c>
      <c r="D41" s="235" t="s">
        <v>5</v>
      </c>
      <c r="E41" s="236" t="s">
        <v>6</v>
      </c>
      <c r="F41" s="72" t="s">
        <v>7</v>
      </c>
      <c r="G41" s="73" t="s">
        <v>8</v>
      </c>
    </row>
    <row r="42" spans="1:7" ht="22.5">
      <c r="A42" s="237">
        <v>1</v>
      </c>
      <c r="B42" s="238" t="s">
        <v>109</v>
      </c>
      <c r="C42" s="239" t="s">
        <v>111</v>
      </c>
      <c r="D42" s="240" t="s">
        <v>110</v>
      </c>
      <c r="E42" s="241">
        <v>24</v>
      </c>
      <c r="F42" s="74"/>
      <c r="G42" s="75">
        <f aca="true" t="shared" si="2" ref="G42:G51">E42*F42</f>
        <v>0</v>
      </c>
    </row>
    <row r="43" spans="1:7" ht="22.5">
      <c r="A43" s="237">
        <v>2</v>
      </c>
      <c r="B43" s="238" t="s">
        <v>66</v>
      </c>
      <c r="C43" s="239" t="s">
        <v>112</v>
      </c>
      <c r="D43" s="240" t="s">
        <v>59</v>
      </c>
      <c r="E43" s="242">
        <v>100.058</v>
      </c>
      <c r="F43" s="74"/>
      <c r="G43" s="75">
        <f t="shared" si="2"/>
        <v>0</v>
      </c>
    </row>
    <row r="44" spans="1:7" ht="33.75">
      <c r="A44" s="237">
        <v>4</v>
      </c>
      <c r="B44" s="243" t="s">
        <v>64</v>
      </c>
      <c r="C44" s="165" t="s">
        <v>122</v>
      </c>
      <c r="D44" s="244" t="s">
        <v>11</v>
      </c>
      <c r="E44" s="245">
        <v>1.265</v>
      </c>
      <c r="F44" s="76"/>
      <c r="G44" s="77">
        <f t="shared" si="2"/>
        <v>0</v>
      </c>
    </row>
    <row r="45" spans="1:7" ht="33.75">
      <c r="A45" s="237">
        <v>5</v>
      </c>
      <c r="B45" s="238" t="s">
        <v>113</v>
      </c>
      <c r="C45" s="239" t="s">
        <v>115</v>
      </c>
      <c r="D45" s="240" t="s">
        <v>114</v>
      </c>
      <c r="E45" s="246">
        <v>170</v>
      </c>
      <c r="F45" s="74"/>
      <c r="G45" s="77">
        <f t="shared" si="2"/>
        <v>0</v>
      </c>
    </row>
    <row r="46" spans="1:7" ht="33.75">
      <c r="A46" s="237">
        <v>6</v>
      </c>
      <c r="B46" s="238" t="s">
        <v>116</v>
      </c>
      <c r="C46" s="239" t="s">
        <v>117</v>
      </c>
      <c r="D46" s="240" t="s">
        <v>114</v>
      </c>
      <c r="E46" s="246">
        <v>2</v>
      </c>
      <c r="F46" s="74"/>
      <c r="G46" s="77">
        <f t="shared" si="2"/>
        <v>0</v>
      </c>
    </row>
    <row r="47" spans="1:7" ht="60.75" customHeight="1">
      <c r="A47" s="237">
        <v>7</v>
      </c>
      <c r="B47" s="238" t="s">
        <v>39</v>
      </c>
      <c r="C47" s="239" t="s">
        <v>165</v>
      </c>
      <c r="D47" s="240" t="s">
        <v>29</v>
      </c>
      <c r="E47" s="247">
        <v>79.14</v>
      </c>
      <c r="F47" s="74"/>
      <c r="G47" s="77">
        <f t="shared" si="2"/>
        <v>0</v>
      </c>
    </row>
    <row r="48" spans="1:7" ht="12.75">
      <c r="A48" s="237">
        <v>8</v>
      </c>
      <c r="B48" s="238" t="s">
        <v>37</v>
      </c>
      <c r="C48" s="239" t="s">
        <v>118</v>
      </c>
      <c r="D48" s="240" t="s">
        <v>29</v>
      </c>
      <c r="E48" s="247">
        <v>79.14</v>
      </c>
      <c r="F48" s="74"/>
      <c r="G48" s="77">
        <f t="shared" si="2"/>
        <v>0</v>
      </c>
    </row>
    <row r="49" spans="1:7" ht="33.75">
      <c r="A49" s="237">
        <v>9</v>
      </c>
      <c r="B49" s="243" t="s">
        <v>92</v>
      </c>
      <c r="C49" s="165" t="s">
        <v>123</v>
      </c>
      <c r="D49" s="244" t="s">
        <v>29</v>
      </c>
      <c r="E49" s="247">
        <v>79.14</v>
      </c>
      <c r="F49" s="76"/>
      <c r="G49" s="77">
        <f t="shared" si="2"/>
        <v>0</v>
      </c>
    </row>
    <row r="50" spans="1:7" ht="22.5">
      <c r="A50" s="237">
        <v>10</v>
      </c>
      <c r="B50" s="238" t="s">
        <v>119</v>
      </c>
      <c r="C50" s="239" t="s">
        <v>120</v>
      </c>
      <c r="D50" s="240" t="s">
        <v>114</v>
      </c>
      <c r="E50" s="246">
        <v>100.8</v>
      </c>
      <c r="F50" s="74"/>
      <c r="G50" s="77">
        <f t="shared" si="2"/>
        <v>0</v>
      </c>
    </row>
    <row r="51" spans="1:7" ht="33.75">
      <c r="A51" s="237">
        <v>11</v>
      </c>
      <c r="B51" s="243" t="s">
        <v>107</v>
      </c>
      <c r="C51" s="165" t="s">
        <v>121</v>
      </c>
      <c r="D51" s="244" t="s">
        <v>12</v>
      </c>
      <c r="E51" s="248">
        <v>201.6</v>
      </c>
      <c r="F51" s="76"/>
      <c r="G51" s="77">
        <f t="shared" si="2"/>
        <v>0</v>
      </c>
    </row>
    <row r="52" spans="1:7" ht="13.5" thickBot="1">
      <c r="A52" s="249"/>
      <c r="B52" s="250" t="s">
        <v>13</v>
      </c>
      <c r="C52" s="251" t="s">
        <v>128</v>
      </c>
      <c r="D52" s="252"/>
      <c r="E52" s="253"/>
      <c r="F52" s="80"/>
      <c r="G52" s="81">
        <f>SUM(G42:G51)</f>
        <v>0</v>
      </c>
    </row>
    <row r="53" spans="1:7" ht="13.5" thickTop="1">
      <c r="A53" s="82"/>
      <c r="B53" s="83"/>
      <c r="C53" s="84"/>
      <c r="D53" s="85"/>
      <c r="E53" s="86"/>
      <c r="F53" s="86"/>
      <c r="G53" s="87"/>
    </row>
    <row r="54" spans="1:7" ht="12.75">
      <c r="A54" s="88"/>
      <c r="B54" s="88"/>
      <c r="C54" s="88"/>
      <c r="D54" s="88"/>
      <c r="E54" s="88"/>
      <c r="F54" s="88"/>
      <c r="G54" s="88"/>
    </row>
  </sheetData>
  <sheetProtection password="CEF7" sheet="1" objects="1" scenarios="1" selectLockedCells="1"/>
  <mergeCells count="3">
    <mergeCell ref="C1:G1"/>
    <mergeCell ref="C18:G18"/>
    <mergeCell ref="C38:G3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8.7109375" style="0" customWidth="1"/>
    <col min="2" max="2" width="22.28125" style="0" customWidth="1"/>
    <col min="3" max="3" width="32.421875" style="0" customWidth="1"/>
    <col min="4" max="4" width="30.28125" style="0" customWidth="1"/>
    <col min="5" max="5" width="9.140625" style="0" customWidth="1"/>
  </cols>
  <sheetData>
    <row r="1" spans="1:5" ht="55.5" customHeight="1" thickTop="1">
      <c r="A1" s="296" t="s">
        <v>27</v>
      </c>
      <c r="B1" s="297"/>
      <c r="C1" s="297"/>
      <c r="D1" s="298"/>
      <c r="E1" s="16"/>
    </row>
    <row r="2" spans="1:4" ht="15.75" thickBot="1">
      <c r="A2" s="293" t="s">
        <v>139</v>
      </c>
      <c r="B2" s="294"/>
      <c r="C2" s="294"/>
      <c r="D2" s="295"/>
    </row>
    <row r="3" spans="1:4" ht="13.5" thickBot="1">
      <c r="A3" s="45"/>
      <c r="B3" s="46"/>
      <c r="C3" s="47" t="s">
        <v>135</v>
      </c>
      <c r="D3" s="48" t="s">
        <v>136</v>
      </c>
    </row>
    <row r="4" spans="1:4" ht="12.75">
      <c r="A4" s="49" t="s">
        <v>19</v>
      </c>
      <c r="B4" s="44" t="s">
        <v>20</v>
      </c>
      <c r="C4" s="50">
        <f>'práce a materiál'!G35</f>
        <v>0</v>
      </c>
      <c r="D4" s="51">
        <f>C4*1.21</f>
        <v>0</v>
      </c>
    </row>
    <row r="5" spans="1:4" ht="13.5" thickBot="1">
      <c r="A5" s="17"/>
      <c r="B5" s="1" t="s">
        <v>21</v>
      </c>
      <c r="C5" s="8">
        <f>'práce a materiál'!G81</f>
        <v>0</v>
      </c>
      <c r="D5" s="18">
        <f>C5*1.21</f>
        <v>0</v>
      </c>
    </row>
    <row r="6" spans="1:4" ht="14.25" thickBot="1" thickTop="1">
      <c r="A6" s="17"/>
      <c r="B6" s="2"/>
      <c r="C6" s="14">
        <f>SUM(C4:C5)</f>
        <v>0</v>
      </c>
      <c r="D6" s="15">
        <f>SUM(D4:D5)</f>
        <v>0</v>
      </c>
    </row>
    <row r="7" spans="1:4" ht="13.5" thickTop="1">
      <c r="A7" s="19"/>
      <c r="B7" s="2"/>
      <c r="C7" s="9"/>
      <c r="D7" s="20"/>
    </row>
    <row r="8" spans="1:4" ht="13.5" thickBot="1">
      <c r="A8" s="21"/>
      <c r="B8" s="7"/>
      <c r="C8" s="10"/>
      <c r="D8" s="22"/>
    </row>
    <row r="9" spans="1:4" ht="12.75">
      <c r="A9" s="19" t="s">
        <v>34</v>
      </c>
      <c r="B9" s="3"/>
      <c r="C9" s="28" t="s">
        <v>140</v>
      </c>
      <c r="D9" s="41" t="s">
        <v>141</v>
      </c>
    </row>
    <row r="10" spans="1:4" ht="12.75">
      <c r="A10" s="23" t="s">
        <v>22</v>
      </c>
      <c r="B10" s="1"/>
      <c r="C10" s="11">
        <f>'rozvojová péče'!G15</f>
        <v>0</v>
      </c>
      <c r="D10" s="40">
        <f>C10*1.21</f>
        <v>0</v>
      </c>
    </row>
    <row r="11" spans="1:4" ht="12.75">
      <c r="A11" s="25" t="s">
        <v>23</v>
      </c>
      <c r="B11" s="6"/>
      <c r="C11" s="12">
        <f>'rozvojová péče'!G35</f>
        <v>0</v>
      </c>
      <c r="D11" s="24">
        <f>C11*1.21</f>
        <v>0</v>
      </c>
    </row>
    <row r="12" spans="1:4" ht="12.75">
      <c r="A12" s="25" t="s">
        <v>24</v>
      </c>
      <c r="B12" s="6"/>
      <c r="C12" s="11">
        <f>'rozvojová péče'!G52</f>
        <v>0</v>
      </c>
      <c r="D12" s="24">
        <f>C12*1.21</f>
        <v>0</v>
      </c>
    </row>
    <row r="13" spans="1:4" ht="12.75">
      <c r="A13" s="25"/>
      <c r="B13" s="6"/>
      <c r="C13" s="13"/>
      <c r="D13" s="24"/>
    </row>
    <row r="14" spans="1:4" ht="13.5" thickBot="1">
      <c r="A14" s="25"/>
      <c r="B14" s="42"/>
      <c r="C14" s="43"/>
      <c r="D14" s="29"/>
    </row>
    <row r="15" spans="1:4" ht="14.25" thickBot="1" thickTop="1">
      <c r="A15" s="26"/>
      <c r="B15" s="27"/>
      <c r="C15" s="31">
        <f>SUM(C10:C14)</f>
        <v>0</v>
      </c>
      <c r="D15" s="30">
        <f>SUM(D10:D14)</f>
        <v>0</v>
      </c>
    </row>
    <row r="16" ht="14.25" thickBot="1" thickTop="1"/>
    <row r="17" spans="1:4" ht="13.5" thickTop="1">
      <c r="A17" s="36" t="s">
        <v>142</v>
      </c>
      <c r="B17" s="37"/>
      <c r="C17" s="38" t="s">
        <v>143</v>
      </c>
      <c r="D17" s="39" t="s">
        <v>144</v>
      </c>
    </row>
    <row r="18" spans="1:4" ht="18" thickBot="1">
      <c r="A18" s="32"/>
      <c r="B18" s="33"/>
      <c r="C18" s="34">
        <f>C6+C15</f>
        <v>0</v>
      </c>
      <c r="D18" s="35">
        <f>D6+D15</f>
        <v>0</v>
      </c>
    </row>
    <row r="19" ht="13.5" thickTop="1">
      <c r="C19" s="4"/>
    </row>
    <row r="21" spans="1:2" ht="12.75">
      <c r="A21" s="5" t="s">
        <v>25</v>
      </c>
      <c r="B21" s="5"/>
    </row>
    <row r="22" ht="12.75">
      <c r="A22" s="5" t="s">
        <v>26</v>
      </c>
    </row>
  </sheetData>
  <sheetProtection/>
  <mergeCells count="2">
    <mergeCell ref="A2:D2"/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Mihule</dc:creator>
  <cp:keywords/>
  <dc:description/>
  <cp:lastModifiedBy>Dvořák Petr</cp:lastModifiedBy>
  <cp:lastPrinted>2024-01-16T06:39:50Z</cp:lastPrinted>
  <dcterms:created xsi:type="dcterms:W3CDTF">2012-11-06T08:45:43Z</dcterms:created>
  <dcterms:modified xsi:type="dcterms:W3CDTF">2024-01-29T11:51:12Z</dcterms:modified>
  <cp:category/>
  <cp:version/>
  <cp:contentType/>
  <cp:contentStatus/>
</cp:coreProperties>
</file>