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40" yWindow="65440" windowWidth="23232" windowHeight="12432" activeTab="1"/>
  </bookViews>
  <sheets>
    <sheet name="9.1" sheetId="1" r:id="rId1"/>
    <sheet name="9.2" sheetId="2" r:id="rId2"/>
    <sheet name="9.3" sheetId="3" r:id="rId3"/>
  </sheets>
  <externalReferences>
    <externalReference r:id="rId6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 localSheetId="2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 localSheetId="2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<sst xmlns="http://schemas.openxmlformats.org/spreadsheetml/2006/main" count="704" uniqueCount="316">
  <si>
    <t>POLOŽKOVÝ ROZPOČET STAVBY</t>
  </si>
  <si>
    <t>Objednatel</t>
  </si>
  <si>
    <t>Zhotovitel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</si>
  <si>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</si>
  <si>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</si>
  <si>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</si>
  <si>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</si>
  <si>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</si>
  <si>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</si>
  <si>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</si>
  <si>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</si>
  <si>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</si>
  <si>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</si>
  <si>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</si>
  <si>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</si>
  <si>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</si>
  <si>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</si>
  <si>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</si>
  <si>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</si>
  <si>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</si>
  <si>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</si>
  <si>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</si>
  <si>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</si>
  <si>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</si>
  <si>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</si>
  <si>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</si>
  <si>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</si>
  <si>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</si>
  <si>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</si>
  <si>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</si>
  <si>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</si>
  <si>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</si>
  <si>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</si>
  <si>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</si>
  <si>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</si>
  <si>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</si>
  <si>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</si>
  <si>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</si>
  <si>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</si>
  <si>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</si>
  <si>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</si>
  <si>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</si>
  <si>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</si>
  <si>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</si>
  <si>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</si>
  <si>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</si>
  <si>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</si>
  <si>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</si>
  <si>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</si>
  <si>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</si>
  <si>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</t>
  </si>
  <si>
    <t>1.15</t>
  </si>
  <si>
    <t>1.16</t>
  </si>
  <si>
    <t>Hybridní stykač 20A pro rozvaděč</t>
  </si>
  <si>
    <t>1.17</t>
  </si>
  <si>
    <t>Podružný elektromateriál pro zapojení svítidel</t>
  </si>
  <si>
    <t>2.</t>
  </si>
  <si>
    <t>Montážní práce</t>
  </si>
  <si>
    <t>2.1</t>
  </si>
  <si>
    <t>2.2</t>
  </si>
  <si>
    <t>2.3</t>
  </si>
  <si>
    <t>2.4</t>
  </si>
  <si>
    <t>2.5</t>
  </si>
  <si>
    <t>2.6</t>
  </si>
  <si>
    <t>2.7</t>
  </si>
  <si>
    <t>h</t>
  </si>
  <si>
    <t>2.8</t>
  </si>
  <si>
    <t>Montážní plošina, montáž svítidel</t>
  </si>
  <si>
    <t>2.9</t>
  </si>
  <si>
    <t>2.10</t>
  </si>
  <si>
    <t>Demontáž rozvaděčové skříně RVO</t>
  </si>
  <si>
    <t>3.</t>
  </si>
  <si>
    <t>Ostatní</t>
  </si>
  <si>
    <t>3.1</t>
  </si>
  <si>
    <t>Vybudování zařízení staveniště</t>
  </si>
  <si>
    <t>kpl</t>
  </si>
  <si>
    <t>3.2</t>
  </si>
  <si>
    <t>3.3</t>
  </si>
  <si>
    <t>Ekologická likvidace svítidel a zdrojů</t>
  </si>
  <si>
    <t>3.4</t>
  </si>
  <si>
    <t>Vyhotovení protokolu o ověření osvětlenosti</t>
  </si>
  <si>
    <t>3.5</t>
  </si>
  <si>
    <t>3.6</t>
  </si>
  <si>
    <t>Ubytování a doprava</t>
  </si>
  <si>
    <t>3.7</t>
  </si>
  <si>
    <t>3.8</t>
  </si>
  <si>
    <t>3.9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</si>
  <si>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</si>
  <si>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</si>
  <si>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</si>
  <si>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</si>
  <si>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</si>
  <si>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</si>
  <si>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</si>
  <si>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</si>
  <si>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</si>
  <si>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Příprava akce</t>
  </si>
  <si>
    <t>Období</t>
  </si>
  <si>
    <t>Zpracování projektové dokumentace a energetického posudku</t>
  </si>
  <si>
    <t xml:space="preserve">Zpracování žádosti o dotaci vč. všech příloh a podání žádosti </t>
  </si>
  <si>
    <t>Podání žádosti o dotaci z MPO</t>
  </si>
  <si>
    <t>Kontrola a posouzení žádostí na MPO</t>
  </si>
  <si>
    <t>Výběrové řízení na dodavatele prací</t>
  </si>
  <si>
    <t>Podpis smlouvy o dílo s dodavatelem prací</t>
  </si>
  <si>
    <t>Registrace akce</t>
  </si>
  <si>
    <t>Doložení podkladů pro vydání RoPD</t>
  </si>
  <si>
    <t>Realizace akce</t>
  </si>
  <si>
    <t>Plnění povinné a nepovinné publicity projektu</t>
  </si>
  <si>
    <t>-</t>
  </si>
  <si>
    <t>Fyzická realizace akce</t>
  </si>
  <si>
    <t>Ukončení akce</t>
  </si>
  <si>
    <t>Závěrečná zpráva</t>
  </si>
  <si>
    <t>Předložení dokumentace k závěrečnému vyhodnocení akce</t>
  </si>
  <si>
    <t>Program NPO výzva č. 1/2022</t>
  </si>
  <si>
    <t>Vyhotovení energetického posudku pro ZVA</t>
  </si>
  <si>
    <t>Demontáž stávajících svítidel a výložníků</t>
  </si>
  <si>
    <t>Demontáž stávající výzbroje RVO</t>
  </si>
  <si>
    <t>Aktualizace pasportu VO</t>
  </si>
  <si>
    <t>Montáž výložníku - ocelový jednoramenný do 35 kg</t>
  </si>
  <si>
    <t>Rekonstrukce RVO - přezbojení jističů a stykačů</t>
  </si>
  <si>
    <t>3.10</t>
  </si>
  <si>
    <t>Montáž svítidla veřejného osvětlení</t>
  </si>
  <si>
    <t>1.18</t>
  </si>
  <si>
    <t>HZS, elektromontér v tarifní třídě 7</t>
  </si>
  <si>
    <t>1.19</t>
  </si>
  <si>
    <r>
      <t>Kabel silový 750 V CYKY 3 C x 1,5 mm</t>
    </r>
    <r>
      <rPr>
        <vertAlign val="superscript"/>
        <sz val="11"/>
        <color theme="1"/>
        <rFont val="Cambria"/>
        <family val="1"/>
      </rPr>
      <t>2</t>
    </r>
  </si>
  <si>
    <r>
      <t>Montáž kabelu 750 V CYKY 3 C x 1,5 mm</t>
    </r>
    <r>
      <rPr>
        <vertAlign val="superscript"/>
        <sz val="11"/>
        <color theme="1"/>
        <rFont val="Cambria"/>
        <family val="1"/>
      </rPr>
      <t>2</t>
    </r>
  </si>
  <si>
    <t>HARMONOGRAM PRACÍ</t>
  </si>
  <si>
    <t>DIO, lávky, zajištění stavby, vytyčení inženýrských sítí, zajištění dopravní bezpečnosti v místě prací</t>
  </si>
  <si>
    <t>Autorský dozor</t>
  </si>
  <si>
    <t>Výchozí zkoušky a revize elektroinstalace včetně vyhotovení revizní zprávy</t>
  </si>
  <si>
    <t>Výložník na betonový stožár 200/60 mm</t>
  </si>
  <si>
    <t>Výložník na ocelový stožár 200/60 mm</t>
  </si>
  <si>
    <t>Výložník na ocelový stožár 500/60 mm</t>
  </si>
  <si>
    <t>Výložník na ocelový stožár 700/60 mm</t>
  </si>
  <si>
    <t>Výložník na ocelový stožár 1500/60 mm</t>
  </si>
  <si>
    <t>Výložník na ocelový stožár 2000/60 mm</t>
  </si>
  <si>
    <t>Výložník na ocelový stožár 2500/60 mm</t>
  </si>
  <si>
    <t>Vyvýšení na ocelový stožár v = 500 mm, 0/60 mm</t>
  </si>
  <si>
    <t>Vyvýšení na ocelový stožár v = 1000 mm, 0/60 mm</t>
  </si>
  <si>
    <t>Materiál pro rekonstrukci a posun RVO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</si>
  <si>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</si>
  <si>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</si>
  <si>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</si>
  <si>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</si>
  <si>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</si>
  <si>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</si>
  <si>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</si>
  <si>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</si>
  <si>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</si>
  <si>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</si>
  <si>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</si>
  <si>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</si>
  <si>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</si>
  <si>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</si>
  <si>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</si>
  <si>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</si>
  <si>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</si>
  <si>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</si>
  <si>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</si>
  <si>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</si>
  <si>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</si>
  <si>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</si>
  <si>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</si>
  <si>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</si>
  <si>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</si>
  <si>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</si>
  <si>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</si>
  <si>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</si>
  <si>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</si>
  <si>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</si>
  <si>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</si>
  <si>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</si>
  <si>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</si>
  <si>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</si>
  <si>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</si>
  <si>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</si>
  <si>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</si>
  <si>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</si>
  <si>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</si>
  <si>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</si>
  <si>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</si>
  <si>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</si>
  <si>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</si>
  <si>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</si>
  <si>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</si>
  <si>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</si>
  <si>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</si>
  <si>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</si>
  <si>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</si>
  <si>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</si>
  <si>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</si>
  <si>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</si>
  <si>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</si>
  <si>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</si>
  <si>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</si>
  <si>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</si>
  <si>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</si>
  <si>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</si>
  <si>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</si>
  <si>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</si>
  <si>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</si>
  <si>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</si>
  <si>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</si>
  <si>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</si>
  <si>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</si>
  <si>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</si>
  <si>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</si>
  <si>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</si>
  <si>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</si>
  <si>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</si>
  <si>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</si>
  <si>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</si>
  <si>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</si>
  <si>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</si>
  <si>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</si>
  <si>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</si>
  <si>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</si>
  <si>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</si>
  <si>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</si>
  <si>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Město Opava</t>
  </si>
  <si>
    <t>Horní náměstí 382/69</t>
  </si>
  <si>
    <t>74 601 Opava</t>
  </si>
  <si>
    <t>IČ 00300535</t>
  </si>
  <si>
    <t>DIČ CZ00300535</t>
  </si>
  <si>
    <t>Obnova soustavy veřejného osvětlení</t>
  </si>
  <si>
    <t>X</t>
  </si>
  <si>
    <t>1.5</t>
  </si>
  <si>
    <t>1.39</t>
  </si>
  <si>
    <t xml:space="preserve">Rekonstrukce rozvaděče VO </t>
  </si>
  <si>
    <t>Svítidlo LED  s ZHAGA konektorem pro přípravu inteligentního řízení - úsek 101</t>
  </si>
  <si>
    <t>Svítidlo LED s ZHAGA konektorem pro přípravu inteligentního řízení - úsek 102</t>
  </si>
  <si>
    <t>Svítidlo LED s ZHAGA konektorem pro přípravu inteligentního řízení - úsek 201</t>
  </si>
  <si>
    <t>Svítidlo LED s ZHAGA konektorem pro přípravu inteligentního řízení - úsek 202</t>
  </si>
  <si>
    <t>Svítidlo LED s ZHAGA konektorem pro přípravu inteligentního řízení - úsek 303</t>
  </si>
  <si>
    <t>Svítidlo LED s ZHAGA konektorem pro přípravu inteligentního řízení - úsek 205</t>
  </si>
  <si>
    <t>Svítidlo LED s ZHAGA konektorem pro přípravu inteligentního řízení - úsek 301</t>
  </si>
  <si>
    <t>Svítidlo LED s ZHAGA konektorem pro přípravu inteligentního řízení - úsek 302</t>
  </si>
  <si>
    <t>Svítidlo LED s ZHAGA konektorem pro přípravu inteligentního řízení - úsek 304</t>
  </si>
  <si>
    <t>Svítidlo LED s ZHAGA konektorem pro přípravu inteligentního řízení - úsek 305</t>
  </si>
  <si>
    <t>Svítidlo LED s ZHAGA konektorem pro přípravu inteligentního řízení - úsek 402</t>
  </si>
  <si>
    <t>Svítidlo LED s ZHAGA konektorem pro přípravu inteligentního řízení - úsek 403</t>
  </si>
  <si>
    <t>Svítidlo LED s ZHAGA konektorem pro přípravu inteligentního řízení - úsek 502</t>
  </si>
  <si>
    <t>Svítidlo LED s ZHAGA konektorem pro přípravu inteligentního řízení - úsek 503</t>
  </si>
  <si>
    <t>Svítidlo LED s ZHAGA konektorem pro přípravu inteligentního řízení - úsek 501</t>
  </si>
  <si>
    <t>Svítidlo LED s ZHAGA konektorem pro přípravu inteligentního řízení - úsek 504</t>
  </si>
  <si>
    <t>Svítidlo LED s ZHAGA konektorem pro přípravu inteligentního řízení - úsek 506</t>
  </si>
  <si>
    <t>Svítidlo LED s ZHAGA konektorem pro přípravu inteligentního řízení - úsek 507</t>
  </si>
  <si>
    <t>Svítidlo LED s ZHAGA konektorem pro přípravu inteligentního řízení - úsek 508</t>
  </si>
  <si>
    <t>Svítidlo LED s ZHAGA konektorem pro přípravu inteligentního řízení - úsek 601</t>
  </si>
  <si>
    <t>Svítidlo LED s ZHAGA konektorem pro přípravu inteligentního řízení - úsek 602</t>
  </si>
  <si>
    <t>Svítidlo LED s ZHAGA konektorem pro přípravu inteligentního řízení - úsek 603</t>
  </si>
  <si>
    <t>Svítidlo LED s ZHAGA konektorem pro přípravu inteligentního řízení - úsek 604</t>
  </si>
  <si>
    <t>Svítidlo LED s ZHAGA konektorem pro přípravu inteligentního řízení - úsek 606</t>
  </si>
  <si>
    <t>Svítidlo LED s ZHAGA konektorem pro přípravu inteligentního řízení - úsek 701</t>
  </si>
  <si>
    <t>Svítidlo LED s ZHAGA konektorem pro přípravu inteligentního řízení - úsek 702</t>
  </si>
  <si>
    <t>Svítidlo LED s ZHAGA konektorem pro přípravu inteligentního řízení - úsek 703</t>
  </si>
  <si>
    <t>Svítidlo LED s ZHAGA konektorem pro přípravu inteligentního řízení - úsek 709</t>
  </si>
  <si>
    <t>Svítidlo LED s ZHAGA konektorem pro přípravu inteligentního řízení - úsek 705</t>
  </si>
  <si>
    <t>Svítidlo LED s ZHAGA konektorem pro přípravu inteligentního řízení - úsek 707</t>
  </si>
  <si>
    <t>Svítidlo LED s ZHAGA konektorem pro přípravu inteligentního řízení - 1505</t>
  </si>
  <si>
    <t>Svítidlo LED s ZHAGA konektorem pro přípravu inteligentního řízení - 1016</t>
  </si>
  <si>
    <t>Svítidlo LED s ZHAGA konektorem pro přípravu inteligentního řízení - 1014</t>
  </si>
  <si>
    <t>Svítidlo LED s ZHAGA konektorem pro přípravu inteligentního řízení - 1013</t>
  </si>
  <si>
    <t>Svítidlo LED s ZHAGA konektorem pro přípravu inteligentního řízení - 609</t>
  </si>
  <si>
    <t>Svítidlo LED s ZHAGA konektorem pro přípravu inteligentního řízení - 607</t>
  </si>
  <si>
    <t>Svítidlo LED s ZHAGA konektorem pro přípravu inteligentního řízení - 511</t>
  </si>
  <si>
    <t>Svítidlo LED s ZHAGA konektorem pro přípravu inteligentního řízení - 510</t>
  </si>
  <si>
    <t>Svítidlo LED s ZHAGA konektorem pro přípravu inteligentního řízení - 509</t>
  </si>
  <si>
    <t>Svítidlo LED s ZHAGA konektorem pro přípravu inteligentního řízení - 104</t>
  </si>
  <si>
    <t>Svítidlo LED s ZHAGA konektorem pro přípravu inteligentního řízení - 608</t>
  </si>
  <si>
    <t>Svítidlo LED s ZHAGA konektorem pro přípravu inteligentního řízení - 90100</t>
  </si>
  <si>
    <t>Svítidlo LED s ZHAGA konektorem pro přípravu inteligentního řízení - 16010</t>
  </si>
  <si>
    <t>Svítidlo LED s ZHAGA konektorem pro přípravu inteligentního řízení - úsek 801</t>
  </si>
  <si>
    <t>Svítidlo LED s ZHAGA konektorem pro přípravu inteligentního řízení - úsek 802</t>
  </si>
  <si>
    <t>Svítidlo LED s ZHAGA konektorem pro přípravu inteligentního řízení - úsek 803</t>
  </si>
  <si>
    <t>Svítidlo LED s ZHAGA konektorem pro přípravu inteligentního řízení - úsek 805</t>
  </si>
  <si>
    <t>Svítidlo LED s ZHAGA konektorem pro přípravu inteligentního řízení - úsek 806</t>
  </si>
  <si>
    <t>Svítidlo LED s ZHAGA konektorem pro přípravu inteligentního řízení - úsek 807</t>
  </si>
  <si>
    <t>Svítidlo LED s ZHAGA konektorem pro přípravu inteligentního řízení - úsek 901</t>
  </si>
  <si>
    <t>Svítidlo LED s ZHAGA konektorem pro přípravu inteligentního řízení - úsek 1001</t>
  </si>
  <si>
    <t>Svítidlo LED s ZHAGA konektorem pro přípravu inteligentního řízení - úsek 1004</t>
  </si>
  <si>
    <t>Svítidlo LED s ZHAGA konektorem pro přípravu inteligentního řízení - úsek 1005</t>
  </si>
  <si>
    <t>Svítidlo LED s ZHAGA konektorem pro přípravu inteligentního řízení - úsek 1007</t>
  </si>
  <si>
    <t>Svítidlo LED s ZHAGA konektorem pro přípravu inteligentního řízení - úsek 1008</t>
  </si>
  <si>
    <t>Svítidlo LED s ZHAGA konektorem pro přípravu inteligentního řízení - úsek 1010</t>
  </si>
  <si>
    <t>Svítidlo LED s ZHAGA konektorem pro přípravu inteligentního řízení - úsek 1101</t>
  </si>
  <si>
    <t>Svítidlo LED s ZHAGA konektorem pro přípravu inteligentního řízení - úsek 1102</t>
  </si>
  <si>
    <t>Svítidlo LED s ZHAGA konektorem pro přípravu inteligentního řízení- úsek 1201</t>
  </si>
  <si>
    <t>Svítidlo LED s ZHAGA konektorem pro přípravu inteligentního řízení - úsek 1204</t>
  </si>
  <si>
    <t>Svítidlo LED s ZHAGA konektorem pro přípravu inteligentního řízení - úsek 1205</t>
  </si>
  <si>
    <t>Svítidlo LED s ZHAGA konektorem pro přípravu inteligentního řízení - úsek 1301</t>
  </si>
  <si>
    <t>Svítidlo LED s ZHAGA konektorem pro přípravu inteligentního řízení - úsek 1304</t>
  </si>
  <si>
    <t>Svítidlo LED s ZHAGA konektorem pro přípravu inteligentního řízení - úsek 1402</t>
  </si>
  <si>
    <t>Svítidlo LED s ZHAGA konektorem pro přípravu inteligentního řízení - úsek 1405</t>
  </si>
  <si>
    <t>Svítidlo LED s ZHAGA konektorem pro přípravu inteligentního řízení - 1406</t>
  </si>
  <si>
    <t>Svítidlo LED s ZHAGA konektorem pro přípravu inteligentního řízení - 1407</t>
  </si>
  <si>
    <t>Svítidlo LED s ZHAGA konektorem pro přípravu inteligentního řízení - 1408</t>
  </si>
  <si>
    <t>Svítidlo LED s ZHAGA konektorem pro přípravu inteligentního řízení - 1409</t>
  </si>
  <si>
    <t>Svítidlo LED s ZHAGA konektorem pro přípravu inteligentního řízení - 1410</t>
  </si>
  <si>
    <t>Svítidlo LED s ZHAGA konektorem pro přípravu inteligentního řízení - 1501</t>
  </si>
  <si>
    <t>Svítidlo LED s ZHAGA konektorem pro přípravu inteligentního řízení - 1503</t>
  </si>
  <si>
    <t>Svítidlo LED s ZHAGA konektorem pro přípravu inteligentního řízení - 1504</t>
  </si>
  <si>
    <t>Svítidlo LED s ZHAGA konektorem pro přípravu inteligentního řízení - 1602</t>
  </si>
  <si>
    <t>Svítidlo LED s ZHAGA konektorem pro přípravu inteligentního řízení - 1603</t>
  </si>
  <si>
    <t>Svítidlo LED s ZHAGA konektorem pro přípravu inteligentního řízení - 1604</t>
  </si>
  <si>
    <t>Svítidlo LED s ZHAGA konektorem pro přípravu inteligentního řízení - 13020</t>
  </si>
  <si>
    <t>Svítidlo LED s ZHAGA konektorem pro přípravu inteligentního řízení - 10030</t>
  </si>
  <si>
    <t>Svítidlo LED s ZHAGA konektorem pro přípravu inteligentního řízení - 10040</t>
  </si>
  <si>
    <t>Svítidlo LED s ZHAGA konektorem pro přípravu inteligentního řízení - 10090</t>
  </si>
  <si>
    <t>Svítidlo LED s ZHAGA konektorem pro přípravu inteligentního řízení - 12030</t>
  </si>
  <si>
    <t>Svítidlo LED s ZHAGA konektorem pro přípravu inteligentního řízení - 13030</t>
  </si>
  <si>
    <t>Svítidlo LED s ZHAGA konektorem pro přípravu inteligentního řízení - 14010</t>
  </si>
  <si>
    <t>Svítidlo LED s ZHAGA konektorem pro přípravu inteligentního řízení - 14070</t>
  </si>
  <si>
    <t>Svítidlo LED s ZHAGA konektorem pro přípravu inteligentního řízení - 15020</t>
  </si>
  <si>
    <t>Svítidlo LED s ZHAGA konektorem pro přípravu inteligentního řízení - 15030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</si>
</sst>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rgb="FF0070C0"/>
      <name val="Cambria"/>
      <family val="1"/>
    </font>
    <font>
      <b/>
      <sz val="12"/>
      <color theme="3" tint="0.39998000860214233"/>
      <name val="Cambria"/>
      <family val="1"/>
    </font>
    <font>
      <sz val="12"/>
      <color rgb="FFFF0000"/>
      <name val="Cambria"/>
      <family val="1"/>
    </font>
    <font>
      <i/>
      <sz val="12"/>
      <color theme="1"/>
      <name val="Cambria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70C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0"/>
      <color theme="1"/>
      <name val="Cambria"/>
      <family val="1"/>
    </font>
    <font>
      <sz val="11"/>
      <name val="Cambria"/>
      <family val="1"/>
    </font>
    <font>
      <vertAlign val="superscript"/>
      <sz val="11"/>
      <color theme="1"/>
      <name val="Cambria"/>
      <family val="1"/>
    </font>
    <font>
      <b/>
      <sz val="11"/>
      <name val="Cambria"/>
      <family val="1"/>
    </font>
    <font>
      <sz val="14"/>
      <color theme="1"/>
      <name val="Cambria"/>
      <family val="1"/>
    </font>
    <font>
      <b/>
      <sz val="11"/>
      <color theme="3" tint="0.39998000860214233"/>
      <name val="Cambria"/>
      <family val="1"/>
    </font>
    <font>
      <sz val="11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rgb="FF0070C0"/>
      <name val="Cambria"/>
      <family val="1"/>
    </font>
    <font>
      <u val="single"/>
      <sz val="11"/>
      <color theme="10"/>
      <name val="Cambria"/>
      <family val="1"/>
    </font>
    <font>
      <b/>
      <sz val="16"/>
      <color theme="1"/>
      <name val="Arial"/>
      <family val="2"/>
    </font>
    <font>
      <b/>
      <sz val="16"/>
      <color rgb="FF0070C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5B9BD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30">
    <xf numFmtId="0" fontId="0" fillId="0" borderId="0" xfId="0"/>
    <xf numFmtId="0" fontId="5" fillId="0" borderId="0" xfId="20" applyFont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4" fontId="5" fillId="0" borderId="0" xfId="20" applyNumberFormat="1" applyFont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7" fillId="0" borderId="0" xfId="20" applyFont="1" applyAlignment="1">
      <alignment vertical="center" wrapText="1"/>
      <protection/>
    </xf>
    <xf numFmtId="0" fontId="5" fillId="0" borderId="0" xfId="20" applyFont="1" applyAlignment="1">
      <alignment vertical="top" wrapText="1"/>
      <protection/>
    </xf>
    <xf numFmtId="0" fontId="10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horizontal="justify" vertical="center" wrapText="1"/>
      <protection/>
    </xf>
    <xf numFmtId="0" fontId="11" fillId="0" borderId="0" xfId="20" applyFont="1" applyAlignment="1">
      <alignment vertical="top" wrapText="1"/>
      <protection/>
    </xf>
    <xf numFmtId="0" fontId="7" fillId="0" borderId="0" xfId="20" applyFont="1" applyAlignment="1">
      <alignment vertical="top" wrapText="1"/>
      <protection/>
    </xf>
    <xf numFmtId="0" fontId="7" fillId="0" borderId="0" xfId="20" applyFont="1" applyAlignment="1">
      <alignment horizontal="justify" vertical="center" wrapText="1"/>
      <protection/>
    </xf>
    <xf numFmtId="0" fontId="8" fillId="0" borderId="0" xfId="20" applyFont="1" applyAlignment="1">
      <alignment vertical="center" wrapText="1"/>
      <protection/>
    </xf>
    <xf numFmtId="0" fontId="11" fillId="0" borderId="0" xfId="20" applyFont="1" applyAlignment="1">
      <alignment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12" fillId="0" borderId="0" xfId="20" applyFont="1" applyAlignment="1">
      <alignment vertical="top" wrapText="1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>
      <alignment horizontal="justify" vertical="center"/>
      <protection/>
    </xf>
    <xf numFmtId="0" fontId="13" fillId="0" borderId="0" xfId="20" applyFont="1" applyAlignment="1">
      <alignment horizontal="center" vertical="center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49" fontId="16" fillId="0" borderId="0" xfId="20" applyNumberFormat="1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18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6" fillId="0" borderId="3" xfId="20" applyFont="1" applyBorder="1" applyAlignment="1">
      <alignment horizontal="center" vertical="center"/>
      <protection/>
    </xf>
    <xf numFmtId="49" fontId="16" fillId="0" borderId="0" xfId="20" applyNumberFormat="1" applyFont="1" applyAlignment="1">
      <alignment horizontal="center" vertical="center"/>
      <protection/>
    </xf>
    <xf numFmtId="0" fontId="16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center" vertical="center"/>
      <protection/>
    </xf>
    <xf numFmtId="4" fontId="16" fillId="0" borderId="0" xfId="21" applyNumberFormat="1" applyFont="1" applyAlignment="1">
      <alignment horizontal="right" vertical="center"/>
      <protection/>
    </xf>
    <xf numFmtId="0" fontId="20" fillId="0" borderId="0" xfId="21" applyFont="1">
      <alignment/>
      <protection/>
    </xf>
    <xf numFmtId="4" fontId="17" fillId="0" borderId="0" xfId="20" applyNumberFormat="1" applyFont="1" applyAlignment="1">
      <alignment horizontal="center" vertical="center"/>
      <protection/>
    </xf>
    <xf numFmtId="4" fontId="16" fillId="0" borderId="0" xfId="20" applyNumberFormat="1" applyFont="1" applyAlignment="1">
      <alignment horizontal="right" vertical="center"/>
      <protection/>
    </xf>
    <xf numFmtId="2" fontId="16" fillId="0" borderId="0" xfId="20" applyNumberFormat="1" applyFont="1" applyAlignment="1">
      <alignment vertical="center"/>
      <protection/>
    </xf>
    <xf numFmtId="49" fontId="16" fillId="0" borderId="4" xfId="20" applyNumberFormat="1" applyFont="1" applyBorder="1" applyAlignment="1">
      <alignment vertical="center"/>
      <protection/>
    </xf>
    <xf numFmtId="49" fontId="16" fillId="0" borderId="2" xfId="20" applyNumberFormat="1" applyFont="1" applyBorder="1" applyAlignment="1">
      <alignment vertical="center"/>
      <protection/>
    </xf>
    <xf numFmtId="0" fontId="16" fillId="0" borderId="2" xfId="20" applyFont="1" applyBorder="1" applyAlignment="1">
      <alignment vertical="center"/>
      <protection/>
    </xf>
    <xf numFmtId="2" fontId="16" fillId="0" borderId="5" xfId="20" applyNumberFormat="1" applyFont="1" applyBorder="1" applyAlignment="1">
      <alignment vertical="center"/>
      <protection/>
    </xf>
    <xf numFmtId="2" fontId="16" fillId="0" borderId="4" xfId="20" applyNumberFormat="1" applyFont="1" applyBorder="1" applyAlignment="1">
      <alignment vertical="center"/>
      <protection/>
    </xf>
    <xf numFmtId="0" fontId="16" fillId="0" borderId="0" xfId="20" applyFont="1" applyAlignment="1">
      <alignment vertical="center" wrapText="1"/>
      <protection/>
    </xf>
    <xf numFmtId="0" fontId="17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/>
      <protection/>
    </xf>
    <xf numFmtId="0" fontId="23" fillId="0" borderId="0" xfId="20" applyFont="1" applyAlignment="1">
      <alignment vertical="center"/>
      <protection/>
    </xf>
    <xf numFmtId="0" fontId="16" fillId="0" borderId="0" xfId="20" applyFont="1" applyAlignment="1">
      <alignment vertical="top" wrapText="1"/>
      <protection/>
    </xf>
    <xf numFmtId="0" fontId="24" fillId="0" borderId="0" xfId="20" applyFont="1" applyAlignment="1">
      <alignment vertical="center"/>
      <protection/>
    </xf>
    <xf numFmtId="0" fontId="1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vertical="center" wrapText="1"/>
      <protection/>
    </xf>
    <xf numFmtId="0" fontId="16" fillId="0" borderId="0" xfId="20" applyFont="1" applyAlignment="1">
      <alignment horizontal="justify" vertical="center" wrapText="1"/>
      <protection/>
    </xf>
    <xf numFmtId="0" fontId="25" fillId="0" borderId="0" xfId="20" applyFont="1" applyAlignment="1">
      <alignment vertical="top" wrapText="1"/>
      <protection/>
    </xf>
    <xf numFmtId="0" fontId="17" fillId="0" borderId="0" xfId="20" applyFont="1" applyAlignment="1">
      <alignment vertical="top" wrapText="1"/>
      <protection/>
    </xf>
    <xf numFmtId="0" fontId="17" fillId="0" borderId="0" xfId="20" applyFont="1" applyAlignment="1">
      <alignment horizontal="justify" vertical="center" wrapText="1"/>
      <protection/>
    </xf>
    <xf numFmtId="0" fontId="18" fillId="0" borderId="0" xfId="20" applyFont="1" applyAlignment="1">
      <alignment vertical="center" wrapText="1"/>
      <protection/>
    </xf>
    <xf numFmtId="0" fontId="25" fillId="0" borderId="0" xfId="20" applyFont="1" applyAlignment="1">
      <alignment vertical="center" wrapText="1"/>
      <protection/>
    </xf>
    <xf numFmtId="0" fontId="25" fillId="0" borderId="0" xfId="20" applyFont="1" applyAlignment="1">
      <alignment horizontal="left" vertical="center" wrapText="1"/>
      <protection/>
    </xf>
    <xf numFmtId="0" fontId="26" fillId="0" borderId="0" xfId="20" applyFont="1" applyAlignment="1">
      <alignment vertical="top" wrapText="1"/>
      <protection/>
    </xf>
    <xf numFmtId="0" fontId="17" fillId="0" borderId="0" xfId="20" applyFont="1" applyAlignment="1">
      <alignment horizontal="left" vertical="center" wrapText="1"/>
      <protection/>
    </xf>
    <xf numFmtId="0" fontId="16" fillId="0" borderId="0" xfId="20" applyFont="1" applyAlignment="1">
      <alignment vertical="top"/>
      <protection/>
    </xf>
    <xf numFmtId="0" fontId="16" fillId="0" borderId="0" xfId="20" applyFont="1" applyAlignment="1">
      <alignment horizontal="justify" vertical="center"/>
      <protection/>
    </xf>
    <xf numFmtId="0" fontId="27" fillId="0" borderId="0" xfId="20" applyFont="1" applyAlignment="1">
      <alignment vertical="center"/>
      <protection/>
    </xf>
    <xf numFmtId="0" fontId="18" fillId="0" borderId="0" xfId="20" applyFont="1" applyAlignment="1">
      <alignment vertical="top"/>
      <protection/>
    </xf>
    <xf numFmtId="0" fontId="18" fillId="0" borderId="0" xfId="20" applyFont="1" applyAlignment="1">
      <alignment vertical="top" wrapText="1"/>
      <protection/>
    </xf>
    <xf numFmtId="0" fontId="16" fillId="0" borderId="0" xfId="20" applyFont="1" applyAlignment="1" quotePrefix="1">
      <alignment vertical="center"/>
      <protection/>
    </xf>
    <xf numFmtId="3" fontId="16" fillId="0" borderId="0" xfId="20" applyNumberFormat="1" applyFont="1" applyAlignment="1" quotePrefix="1">
      <alignment vertical="center"/>
      <protection/>
    </xf>
    <xf numFmtId="3" fontId="16" fillId="0" borderId="0" xfId="20" applyNumberFormat="1" applyFont="1" applyAlignment="1">
      <alignment vertical="center"/>
      <protection/>
    </xf>
    <xf numFmtId="3" fontId="16" fillId="0" borderId="0" xfId="20" applyNumberFormat="1" applyFont="1" applyAlignment="1" quotePrefix="1">
      <alignment horizontal="left" vertical="center"/>
      <protection/>
    </xf>
    <xf numFmtId="3" fontId="16" fillId="0" borderId="0" xfId="20" applyNumberFormat="1" applyFont="1" applyAlignment="1">
      <alignment horizontal="left" vertical="center"/>
      <protection/>
    </xf>
    <xf numFmtId="0" fontId="28" fillId="0" borderId="0" xfId="22" applyFont="1" applyAlignment="1">
      <alignment vertical="center"/>
    </xf>
    <xf numFmtId="0" fontId="16" fillId="0" borderId="0" xfId="20" applyFont="1" applyAlignment="1">
      <alignment horizontal="right" vertical="center"/>
      <protection/>
    </xf>
    <xf numFmtId="4" fontId="25" fillId="0" borderId="0" xfId="20" applyNumberFormat="1" applyFont="1" applyAlignment="1">
      <alignment vertical="center" wrapText="1"/>
      <protection/>
    </xf>
    <xf numFmtId="0" fontId="25" fillId="0" borderId="0" xfId="20" applyFont="1" applyAlignment="1">
      <alignment horizontal="right" vertical="center" wrapText="1"/>
      <protection/>
    </xf>
    <xf numFmtId="0" fontId="26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30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 vertical="center"/>
      <protection/>
    </xf>
    <xf numFmtId="0" fontId="5" fillId="0" borderId="1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left" vertical="center"/>
      <protection/>
    </xf>
    <xf numFmtId="4" fontId="5" fillId="0" borderId="9" xfId="20" applyNumberFormat="1" applyFont="1" applyBorder="1" applyAlignment="1">
      <alignment horizontal="right" vertical="center"/>
      <protection/>
    </xf>
    <xf numFmtId="4" fontId="5" fillId="0" borderId="3" xfId="20" applyNumberFormat="1" applyFont="1" applyBorder="1" applyAlignment="1">
      <alignment horizontal="right" vertical="center"/>
      <protection/>
    </xf>
    <xf numFmtId="4" fontId="5" fillId="0" borderId="10" xfId="20" applyNumberFormat="1" applyFont="1" applyBorder="1" applyAlignment="1">
      <alignment horizontal="right" vertical="center"/>
      <protection/>
    </xf>
    <xf numFmtId="4" fontId="5" fillId="0" borderId="1" xfId="20" applyNumberFormat="1" applyFont="1" applyBorder="1" applyAlignment="1">
      <alignment horizontal="right" vertical="center"/>
      <protection/>
    </xf>
    <xf numFmtId="0" fontId="5" fillId="0" borderId="4" xfId="20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4" fontId="7" fillId="0" borderId="9" xfId="20" applyNumberFormat="1" applyFont="1" applyBorder="1" applyAlignment="1">
      <alignment horizontal="right" vertical="center"/>
      <protection/>
    </xf>
    <xf numFmtId="4" fontId="7" fillId="0" borderId="3" xfId="20" applyNumberFormat="1" applyFont="1" applyBorder="1" applyAlignment="1">
      <alignment horizontal="right" vertical="center"/>
      <protection/>
    </xf>
    <xf numFmtId="4" fontId="7" fillId="0" borderId="10" xfId="20" applyNumberFormat="1" applyFont="1" applyBorder="1" applyAlignment="1">
      <alignment horizontal="right" vertical="center"/>
      <protection/>
    </xf>
    <xf numFmtId="4" fontId="7" fillId="0" borderId="1" xfId="20" applyNumberFormat="1" applyFont="1" applyBorder="1" applyAlignment="1">
      <alignment horizontal="right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49" fontId="5" fillId="0" borderId="8" xfId="20" applyNumberFormat="1" applyFont="1" applyBorder="1" applyAlignment="1">
      <alignment horizontal="center" vertical="center"/>
      <protection/>
    </xf>
    <xf numFmtId="0" fontId="7" fillId="2" borderId="11" xfId="20" applyFont="1" applyFill="1" applyBorder="1" applyAlignment="1">
      <alignment horizontal="left" vertical="center"/>
      <protection/>
    </xf>
    <xf numFmtId="0" fontId="7" fillId="2" borderId="0" xfId="20" applyFont="1" applyFill="1" applyAlignment="1">
      <alignment horizontal="left" vertical="center"/>
      <protection/>
    </xf>
    <xf numFmtId="0" fontId="7" fillId="2" borderId="10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4" fontId="7" fillId="2" borderId="0" xfId="20" applyNumberFormat="1" applyFont="1" applyFill="1" applyAlignment="1">
      <alignment horizontal="right" vertical="center"/>
      <protection/>
    </xf>
    <xf numFmtId="4" fontId="7" fillId="2" borderId="1" xfId="20" applyNumberFormat="1" applyFont="1" applyFill="1" applyBorder="1" applyAlignment="1">
      <alignment horizontal="right" vertical="center"/>
      <protection/>
    </xf>
    <xf numFmtId="0" fontId="7" fillId="2" borderId="0" xfId="20" applyFont="1" applyFill="1" applyAlignment="1">
      <alignment horizontal="center" vertical="center"/>
      <protection/>
    </xf>
    <xf numFmtId="0" fontId="7" fillId="2" borderId="12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/>
      <protection/>
    </xf>
    <xf numFmtId="0" fontId="5" fillId="0" borderId="13" xfId="20" applyFont="1" applyBorder="1" applyAlignment="1">
      <alignment horizontal="left" vertical="center"/>
      <protection/>
    </xf>
    <xf numFmtId="49" fontId="5" fillId="0" borderId="13" xfId="20" applyNumberFormat="1" applyFont="1" applyBorder="1" applyAlignment="1">
      <alignment horizontal="center" vertical="center"/>
      <protection/>
    </xf>
    <xf numFmtId="4" fontId="5" fillId="0" borderId="11" xfId="20" applyNumberFormat="1" applyFont="1" applyBorder="1" applyAlignment="1">
      <alignment horizontal="right" vertical="center"/>
      <protection/>
    </xf>
    <xf numFmtId="4" fontId="5" fillId="0" borderId="0" xfId="20" applyNumberFormat="1" applyFont="1" applyAlignment="1">
      <alignment horizontal="right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/>
      <protection/>
    </xf>
    <xf numFmtId="0" fontId="5" fillId="0" borderId="3" xfId="20" applyFont="1" applyBorder="1" applyAlignment="1">
      <alignment horizontal="left" vertical="center"/>
      <protection/>
    </xf>
    <xf numFmtId="0" fontId="5" fillId="0" borderId="10" xfId="20" applyFont="1" applyBorder="1" applyAlignment="1">
      <alignment horizontal="left" vertical="center"/>
      <protection/>
    </xf>
    <xf numFmtId="49" fontId="5" fillId="0" borderId="3" xfId="20" applyNumberFormat="1" applyFont="1" applyBorder="1" applyAlignment="1">
      <alignment horizontal="center" vertical="center"/>
      <protection/>
    </xf>
    <xf numFmtId="49" fontId="5" fillId="0" borderId="1" xfId="20" applyNumberFormat="1" applyFont="1" applyBorder="1" applyAlignment="1">
      <alignment horizontal="center" vertical="center"/>
      <protection/>
    </xf>
    <xf numFmtId="4" fontId="16" fillId="0" borderId="4" xfId="20" applyNumberFormat="1" applyFont="1" applyBorder="1" applyAlignment="1">
      <alignment horizontal="center" vertical="center"/>
      <protection/>
    </xf>
    <xf numFmtId="4" fontId="16" fillId="0" borderId="2" xfId="20" applyNumberFormat="1" applyFont="1" applyBorder="1" applyAlignment="1">
      <alignment horizontal="center" vertical="center"/>
      <protection/>
    </xf>
    <xf numFmtId="4" fontId="16" fillId="0" borderId="5" xfId="20" applyNumberFormat="1" applyFont="1" applyBorder="1" applyAlignment="1">
      <alignment horizontal="center" vertical="center"/>
      <protection/>
    </xf>
    <xf numFmtId="4" fontId="16" fillId="0" borderId="8" xfId="20" applyNumberFormat="1" applyFont="1" applyBorder="1" applyAlignment="1">
      <alignment horizontal="center" vertical="center"/>
      <protection/>
    </xf>
    <xf numFmtId="49" fontId="16" fillId="0" borderId="8" xfId="20" applyNumberFormat="1" applyFont="1" applyBorder="1" applyAlignment="1">
      <alignment horizontal="center" vertical="center"/>
      <protection/>
    </xf>
    <xf numFmtId="0" fontId="16" fillId="0" borderId="14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vertical="center"/>
      <protection/>
    </xf>
    <xf numFmtId="0" fontId="16" fillId="0" borderId="4" xfId="20" applyFont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4" fontId="16" fillId="0" borderId="14" xfId="21" applyNumberFormat="1" applyFont="1" applyBorder="1" applyAlignment="1">
      <alignment horizontal="right" vertical="center"/>
      <protection/>
    </xf>
    <xf numFmtId="0" fontId="20" fillId="0" borderId="16" xfId="21" applyFont="1" applyBorder="1" applyAlignment="1">
      <alignment vertical="center"/>
      <protection/>
    </xf>
    <xf numFmtId="4" fontId="16" fillId="0" borderId="17" xfId="20" applyNumberFormat="1" applyFont="1" applyBorder="1" applyAlignment="1">
      <alignment horizontal="right" vertical="center"/>
      <protection/>
    </xf>
    <xf numFmtId="4" fontId="16" fillId="0" borderId="2" xfId="20" applyNumberFormat="1" applyFont="1" applyBorder="1" applyAlignment="1">
      <alignment horizontal="right" vertical="center"/>
      <protection/>
    </xf>
    <xf numFmtId="4" fontId="16" fillId="0" borderId="5" xfId="20" applyNumberFormat="1" applyFont="1" applyBorder="1" applyAlignment="1">
      <alignment horizontal="right" vertical="center"/>
      <protection/>
    </xf>
    <xf numFmtId="4" fontId="16" fillId="0" borderId="8" xfId="20" applyNumberFormat="1" applyFont="1" applyBorder="1" applyAlignment="1">
      <alignment horizontal="right" vertical="center"/>
      <protection/>
    </xf>
    <xf numFmtId="0" fontId="16" fillId="0" borderId="8" xfId="20" applyFont="1" applyBorder="1" applyAlignment="1">
      <alignment horizontal="left" vertical="center"/>
      <protection/>
    </xf>
    <xf numFmtId="0" fontId="32" fillId="0" borderId="14" xfId="0" applyFont="1" applyBorder="1" applyAlignment="1">
      <alignment horizontal="center" vertical="center"/>
    </xf>
    <xf numFmtId="0" fontId="33" fillId="0" borderId="15" xfId="0" applyFont="1" applyBorder="1"/>
    <xf numFmtId="0" fontId="33" fillId="0" borderId="16" xfId="0" applyFont="1" applyBorder="1"/>
    <xf numFmtId="4" fontId="32" fillId="0" borderId="14" xfId="0" applyNumberFormat="1" applyFont="1" applyBorder="1" applyAlignment="1">
      <alignment horizontal="right" vertical="center"/>
    </xf>
    <xf numFmtId="4" fontId="16" fillId="0" borderId="4" xfId="20" applyNumberFormat="1" applyFont="1" applyBorder="1" applyAlignment="1">
      <alignment horizontal="right" vertical="center"/>
      <protection/>
    </xf>
    <xf numFmtId="4" fontId="17" fillId="0" borderId="8" xfId="20" applyNumberFormat="1" applyFont="1" applyBorder="1" applyAlignment="1">
      <alignment horizontal="center" vertical="center"/>
      <protection/>
    </xf>
    <xf numFmtId="49" fontId="17" fillId="3" borderId="4" xfId="20" applyNumberFormat="1" applyFont="1" applyFill="1" applyBorder="1" applyAlignment="1">
      <alignment horizontal="center" vertical="center"/>
      <protection/>
    </xf>
    <xf numFmtId="49" fontId="17" fillId="3" borderId="5" xfId="20" applyNumberFormat="1" applyFont="1" applyFill="1" applyBorder="1" applyAlignment="1">
      <alignment horizontal="center" vertical="center"/>
      <protection/>
    </xf>
    <xf numFmtId="0" fontId="17" fillId="3" borderId="18" xfId="20" applyFont="1" applyFill="1" applyBorder="1" applyAlignment="1">
      <alignment horizontal="left" vertical="center"/>
      <protection/>
    </xf>
    <xf numFmtId="0" fontId="17" fillId="3" borderId="19" xfId="20" applyFont="1" applyFill="1" applyBorder="1" applyAlignment="1">
      <alignment horizontal="left" vertical="center"/>
      <protection/>
    </xf>
    <xf numFmtId="0" fontId="17" fillId="3" borderId="20" xfId="20" applyFont="1" applyFill="1" applyBorder="1" applyAlignment="1">
      <alignment horizontal="left" vertical="center"/>
      <protection/>
    </xf>
    <xf numFmtId="0" fontId="17" fillId="3" borderId="4" xfId="20" applyFont="1" applyFill="1" applyBorder="1" applyAlignment="1">
      <alignment horizontal="center" vertical="center"/>
      <protection/>
    </xf>
    <xf numFmtId="0" fontId="17" fillId="3" borderId="2" xfId="20" applyFont="1" applyFill="1" applyBorder="1" applyAlignment="1">
      <alignment horizontal="center" vertical="center"/>
      <protection/>
    </xf>
    <xf numFmtId="0" fontId="17" fillId="3" borderId="5" xfId="20" applyFont="1" applyFill="1" applyBorder="1" applyAlignment="1">
      <alignment horizontal="center" vertical="center"/>
      <protection/>
    </xf>
    <xf numFmtId="4" fontId="17" fillId="3" borderId="18" xfId="20" applyNumberFormat="1" applyFont="1" applyFill="1" applyBorder="1" applyAlignment="1">
      <alignment horizontal="center" vertical="center"/>
      <protection/>
    </xf>
    <xf numFmtId="4" fontId="17" fillId="3" borderId="19" xfId="20" applyNumberFormat="1" applyFont="1" applyFill="1" applyBorder="1" applyAlignment="1">
      <alignment horizontal="center" vertical="center"/>
      <protection/>
    </xf>
    <xf numFmtId="4" fontId="17" fillId="3" borderId="20" xfId="20" applyNumberFormat="1" applyFont="1" applyFill="1" applyBorder="1" applyAlignment="1">
      <alignment horizontal="center" vertical="center"/>
      <protection/>
    </xf>
    <xf numFmtId="4" fontId="19" fillId="3" borderId="4" xfId="20" applyNumberFormat="1" applyFont="1" applyFill="1" applyBorder="1" applyAlignment="1">
      <alignment horizontal="right" vertical="center"/>
      <protection/>
    </xf>
    <xf numFmtId="4" fontId="19" fillId="3" borderId="2" xfId="20" applyNumberFormat="1" applyFont="1" applyFill="1" applyBorder="1" applyAlignment="1">
      <alignment horizontal="right" vertical="center"/>
      <protection/>
    </xf>
    <xf numFmtId="4" fontId="19" fillId="3" borderId="5" xfId="20" applyNumberFormat="1" applyFont="1" applyFill="1" applyBorder="1" applyAlignment="1">
      <alignment horizontal="right" vertical="center"/>
      <protection/>
    </xf>
    <xf numFmtId="49" fontId="17" fillId="0" borderId="8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center" vertical="center"/>
      <protection/>
    </xf>
    <xf numFmtId="0" fontId="17" fillId="0" borderId="4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4" fontId="19" fillId="0" borderId="8" xfId="20" applyNumberFormat="1" applyFont="1" applyBorder="1" applyAlignment="1">
      <alignment horizontal="center" vertical="center"/>
      <protection/>
    </xf>
    <xf numFmtId="4" fontId="19" fillId="0" borderId="4" xfId="20" applyNumberFormat="1" applyFont="1" applyBorder="1" applyAlignment="1">
      <alignment horizontal="center" vertical="center"/>
      <protection/>
    </xf>
    <xf numFmtId="4" fontId="17" fillId="0" borderId="5" xfId="20" applyNumberFormat="1" applyFont="1" applyBorder="1" applyAlignment="1">
      <alignment horizontal="center" vertical="center"/>
      <protection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4" fontId="32" fillId="0" borderId="15" xfId="0" applyNumberFormat="1" applyFont="1" applyBorder="1" applyAlignment="1">
      <alignment horizontal="right" vertical="center"/>
    </xf>
    <xf numFmtId="4" fontId="32" fillId="0" borderId="16" xfId="0" applyNumberFormat="1" applyFont="1" applyBorder="1" applyAlignment="1">
      <alignment horizontal="right" vertical="center"/>
    </xf>
    <xf numFmtId="4" fontId="19" fillId="3" borderId="8" xfId="20" applyNumberFormat="1" applyFont="1" applyFill="1" applyBorder="1" applyAlignment="1">
      <alignment horizontal="right" vertical="center"/>
      <protection/>
    </xf>
    <xf numFmtId="4" fontId="16" fillId="0" borderId="21" xfId="21" applyNumberFormat="1" applyFont="1" applyBorder="1" applyAlignment="1">
      <alignment horizontal="right" vertical="center"/>
      <protection/>
    </xf>
    <xf numFmtId="4" fontId="16" fillId="0" borderId="15" xfId="21" applyNumberFormat="1" applyFont="1" applyBorder="1" applyAlignment="1">
      <alignment horizontal="right" vertical="center"/>
      <protection/>
    </xf>
    <xf numFmtId="4" fontId="16" fillId="0" borderId="16" xfId="21" applyNumberFormat="1" applyFont="1" applyBorder="1" applyAlignment="1">
      <alignment horizontal="right" vertical="center"/>
      <protection/>
    </xf>
    <xf numFmtId="49" fontId="17" fillId="3" borderId="8" xfId="20" applyNumberFormat="1" applyFont="1" applyFill="1" applyBorder="1" applyAlignment="1">
      <alignment horizontal="center" vertical="center"/>
      <protection/>
    </xf>
    <xf numFmtId="0" fontId="17" fillId="3" borderId="8" xfId="20" applyFont="1" applyFill="1" applyBorder="1" applyAlignment="1">
      <alignment horizontal="left" vertical="center"/>
      <protection/>
    </xf>
    <xf numFmtId="0" fontId="16" fillId="0" borderId="4" xfId="20" applyFont="1" applyBorder="1" applyAlignment="1">
      <alignment horizontal="left" vertical="center"/>
      <protection/>
    </xf>
    <xf numFmtId="0" fontId="16" fillId="0" borderId="2" xfId="20" applyFont="1" applyBorder="1" applyAlignment="1">
      <alignment horizontal="left" vertical="center"/>
      <protection/>
    </xf>
    <xf numFmtId="0" fontId="16" fillId="0" borderId="5" xfId="20" applyFont="1" applyBorder="1" applyAlignment="1">
      <alignment horizontal="left" vertical="center"/>
      <protection/>
    </xf>
    <xf numFmtId="1" fontId="16" fillId="0" borderId="4" xfId="20" applyNumberFormat="1" applyFont="1" applyBorder="1" applyAlignment="1">
      <alignment horizontal="center" vertical="center"/>
      <protection/>
    </xf>
    <xf numFmtId="1" fontId="16" fillId="0" borderId="2" xfId="20" applyNumberFormat="1" applyFont="1" applyBorder="1" applyAlignment="1">
      <alignment horizontal="center" vertical="center"/>
      <protection/>
    </xf>
    <xf numFmtId="1" fontId="16" fillId="0" borderId="5" xfId="20" applyNumberFormat="1" applyFont="1" applyBorder="1" applyAlignment="1">
      <alignment horizontal="center" vertical="center"/>
      <protection/>
    </xf>
    <xf numFmtId="4" fontId="16" fillId="0" borderId="22" xfId="21" applyNumberFormat="1" applyFont="1" applyBorder="1" applyAlignment="1">
      <alignment horizontal="right" vertical="center"/>
      <protection/>
    </xf>
    <xf numFmtId="4" fontId="16" fillId="0" borderId="17" xfId="20" applyNumberFormat="1" applyFont="1" applyBorder="1" applyAlignment="1">
      <alignment horizontal="center" vertical="center"/>
      <protection/>
    </xf>
    <xf numFmtId="49" fontId="22" fillId="3" borderId="8" xfId="20" applyNumberFormat="1" applyFont="1" applyFill="1" applyBorder="1" applyAlignment="1">
      <alignment horizontal="center" vertical="center"/>
      <protection/>
    </xf>
    <xf numFmtId="0" fontId="22" fillId="3" borderId="8" xfId="20" applyFont="1" applyFill="1" applyBorder="1" applyAlignment="1">
      <alignment horizontal="left" vertical="center"/>
      <protection/>
    </xf>
    <xf numFmtId="4" fontId="17" fillId="3" borderId="4" xfId="20" applyNumberFormat="1" applyFont="1" applyFill="1" applyBorder="1" applyAlignment="1">
      <alignment horizontal="right" vertical="center"/>
      <protection/>
    </xf>
    <xf numFmtId="4" fontId="17" fillId="3" borderId="2" xfId="20" applyNumberFormat="1" applyFont="1" applyFill="1" applyBorder="1" applyAlignment="1">
      <alignment horizontal="right" vertical="center"/>
      <protection/>
    </xf>
    <xf numFmtId="4" fontId="17" fillId="3" borderId="5" xfId="20" applyNumberFormat="1" applyFont="1" applyFill="1" applyBorder="1" applyAlignment="1">
      <alignment horizontal="right" vertical="center"/>
      <protection/>
    </xf>
    <xf numFmtId="4" fontId="22" fillId="3" borderId="8" xfId="20" applyNumberFormat="1" applyFont="1" applyFill="1" applyBorder="1" applyAlignment="1">
      <alignment horizontal="right" vertical="center"/>
      <protection/>
    </xf>
    <xf numFmtId="0" fontId="16" fillId="0" borderId="8" xfId="20" applyFont="1" applyBorder="1" applyAlignment="1">
      <alignment horizontal="center" vertical="center"/>
      <protection/>
    </xf>
    <xf numFmtId="0" fontId="17" fillId="2" borderId="23" xfId="20" applyFont="1" applyFill="1" applyBorder="1" applyAlignment="1">
      <alignment horizontal="left" vertical="center"/>
      <protection/>
    </xf>
    <xf numFmtId="0" fontId="17" fillId="2" borderId="24" xfId="20" applyFont="1" applyFill="1" applyBorder="1" applyAlignment="1">
      <alignment horizontal="left" vertical="center"/>
      <protection/>
    </xf>
    <xf numFmtId="4" fontId="19" fillId="2" borderId="24" xfId="20" applyNumberFormat="1" applyFont="1" applyFill="1" applyBorder="1" applyAlignment="1">
      <alignment horizontal="center" vertical="center"/>
      <protection/>
    </xf>
    <xf numFmtId="4" fontId="19" fillId="2" borderId="25" xfId="20" applyNumberFormat="1" applyFont="1" applyFill="1" applyBorder="1" applyAlignment="1">
      <alignment horizontal="center" vertical="center"/>
      <protection/>
    </xf>
    <xf numFmtId="4" fontId="16" fillId="0" borderId="13" xfId="20" applyNumberFormat="1" applyFont="1" applyBorder="1" applyAlignment="1">
      <alignment horizontal="right" vertical="center"/>
      <protection/>
    </xf>
    <xf numFmtId="4" fontId="16" fillId="0" borderId="8" xfId="21" applyNumberFormat="1" applyFont="1" applyBorder="1" applyAlignment="1">
      <alignment horizontal="right" vertical="center"/>
      <protection/>
    </xf>
    <xf numFmtId="0" fontId="20" fillId="0" borderId="8" xfId="21" applyFont="1" applyBorder="1" applyAlignment="1">
      <alignment vertical="center"/>
      <protection/>
    </xf>
    <xf numFmtId="0" fontId="16" fillId="0" borderId="13" xfId="20" applyFont="1" applyBorder="1" applyAlignment="1">
      <alignment horizontal="left" vertical="center" wrapText="1"/>
      <protection/>
    </xf>
    <xf numFmtId="0" fontId="16" fillId="0" borderId="9" xfId="20" applyFont="1" applyBorder="1" applyAlignment="1">
      <alignment horizontal="center" vertical="center"/>
      <protection/>
    </xf>
    <xf numFmtId="0" fontId="16" fillId="0" borderId="3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4" fontId="16" fillId="0" borderId="26" xfId="21" applyNumberFormat="1" applyFont="1" applyBorder="1" applyAlignment="1">
      <alignment horizontal="right" vertical="center"/>
      <protection/>
    </xf>
    <xf numFmtId="0" fontId="20" fillId="0" borderId="27" xfId="21" applyFont="1" applyBorder="1" applyAlignment="1">
      <alignment vertical="center"/>
      <protection/>
    </xf>
    <xf numFmtId="0" fontId="20" fillId="0" borderId="28" xfId="21" applyFont="1" applyBorder="1" applyAlignment="1">
      <alignment vertical="center"/>
      <protection/>
    </xf>
    <xf numFmtId="4" fontId="16" fillId="0" borderId="9" xfId="20" applyNumberFormat="1" applyFont="1" applyBorder="1" applyAlignment="1">
      <alignment horizontal="center" vertical="center"/>
      <protection/>
    </xf>
    <xf numFmtId="4" fontId="16" fillId="0" borderId="3" xfId="20" applyNumberFormat="1" applyFont="1" applyBorder="1" applyAlignment="1">
      <alignment horizontal="center" vertical="center"/>
      <protection/>
    </xf>
    <xf numFmtId="4" fontId="16" fillId="0" borderId="6" xfId="20" applyNumberFormat="1" applyFont="1" applyBorder="1" applyAlignment="1">
      <alignment horizontal="center" vertical="center"/>
      <protection/>
    </xf>
    <xf numFmtId="2" fontId="17" fillId="3" borderId="5" xfId="20" applyNumberFormat="1" applyFont="1" applyFill="1" applyBorder="1" applyAlignment="1">
      <alignment horizontal="center" vertical="center"/>
      <protection/>
    </xf>
    <xf numFmtId="2" fontId="17" fillId="3" borderId="8" xfId="20" applyNumberFormat="1" applyFont="1" applyFill="1" applyBorder="1" applyAlignment="1">
      <alignment horizontal="center" vertical="center"/>
      <protection/>
    </xf>
    <xf numFmtId="0" fontId="16" fillId="0" borderId="29" xfId="20" applyFont="1" applyBorder="1" applyAlignment="1">
      <alignment horizontal="left" vertical="center"/>
      <protection/>
    </xf>
    <xf numFmtId="2" fontId="16" fillId="0" borderId="8" xfId="20" applyNumberFormat="1" applyFont="1" applyBorder="1" applyAlignment="1">
      <alignment horizontal="center" vertical="center"/>
      <protection/>
    </xf>
    <xf numFmtId="9" fontId="16" fillId="0" borderId="8" xfId="20" applyNumberFormat="1" applyFont="1" applyBorder="1" applyAlignment="1">
      <alignment horizontal="center" vertical="center"/>
      <protection/>
    </xf>
    <xf numFmtId="0" fontId="16" fillId="0" borderId="8" xfId="20" applyFont="1" applyBorder="1" applyAlignment="1">
      <alignment horizontal="left" vertical="center" wrapText="1"/>
      <protection/>
    </xf>
    <xf numFmtId="0" fontId="17" fillId="2" borderId="4" xfId="20" applyFont="1" applyFill="1" applyBorder="1" applyAlignment="1">
      <alignment horizontal="left" vertical="center"/>
      <protection/>
    </xf>
    <xf numFmtId="0" fontId="17" fillId="2" borderId="2" xfId="20" applyFont="1" applyFill="1" applyBorder="1" applyAlignment="1">
      <alignment horizontal="left" vertical="center"/>
      <protection/>
    </xf>
    <xf numFmtId="0" fontId="17" fillId="2" borderId="5" xfId="20" applyFont="1" applyFill="1" applyBorder="1" applyAlignment="1">
      <alignment horizontal="left" vertical="center"/>
      <protection/>
    </xf>
    <xf numFmtId="0" fontId="17" fillId="2" borderId="4" xfId="20" applyFont="1" applyFill="1" applyBorder="1" applyAlignment="1">
      <alignment horizontal="center" vertical="center"/>
      <protection/>
    </xf>
    <xf numFmtId="0" fontId="17" fillId="2" borderId="2" xfId="20" applyFont="1" applyFill="1" applyBorder="1" applyAlignment="1">
      <alignment horizontal="center" vertical="center"/>
      <protection/>
    </xf>
    <xf numFmtId="0" fontId="17" fillId="2" borderId="5" xfId="20" applyFont="1" applyFill="1" applyBorder="1" applyAlignment="1">
      <alignment horizontal="center" vertical="center"/>
      <protection/>
    </xf>
    <xf numFmtId="164" fontId="16" fillId="0" borderId="4" xfId="20" applyNumberFormat="1" applyFont="1" applyBorder="1" applyAlignment="1">
      <alignment horizontal="left" vertical="center"/>
      <protection/>
    </xf>
    <xf numFmtId="164" fontId="16" fillId="0" borderId="2" xfId="20" applyNumberFormat="1" applyFont="1" applyBorder="1" applyAlignment="1">
      <alignment horizontal="left" vertical="center"/>
      <protection/>
    </xf>
    <xf numFmtId="164" fontId="16" fillId="0" borderId="5" xfId="20" applyNumberFormat="1" applyFont="1" applyBorder="1" applyAlignment="1">
      <alignment horizontal="left" vertical="center"/>
      <protection/>
    </xf>
    <xf numFmtId="164" fontId="16" fillId="0" borderId="4" xfId="20" applyNumberFormat="1" applyFont="1" applyBorder="1" applyAlignment="1">
      <alignment horizontal="right" vertical="center"/>
      <protection/>
    </xf>
    <xf numFmtId="164" fontId="16" fillId="0" borderId="2" xfId="20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</cellStyles>
  <dxfs count="3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vt\Downloads\2275_Divi&#353;\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593-C580-46A4-8761-28BB1CADF323}">
  <sheetPr>
    <tabColor rgb="FFFFFF00"/>
  </sheetPr>
  <dimension ref="A1:AB407"/>
  <sheetViews>
    <sheetView view="pageLayout" workbookViewId="0" topLeftCell="A1">
      <selection activeCell="R12" sqref="R12"/>
    </sheetView>
  </sheetViews>
  <sheetFormatPr defaultColWidth="9.7109375" defaultRowHeight="15"/>
  <cols>
    <col min="1" max="25" width="3.421875" style="1" customWidth="1"/>
    <col min="26" max="27" width="3.57421875" style="1" customWidth="1"/>
    <col min="28" max="16384" width="9.7109375" style="1" customWidth="1"/>
  </cols>
  <sheetData>
    <row r="1" ht="17.4">
      <c r="M1" s="27" t="s">
        <v>0</v>
      </c>
    </row>
    <row r="2" ht="17.4">
      <c r="M2" s="28"/>
    </row>
    <row r="3" ht="17.4">
      <c r="M3" s="29" t="s">
        <v>225</v>
      </c>
    </row>
    <row r="4" ht="17.4">
      <c r="M4" s="27" t="str">
        <f>C7</f>
        <v>Město Opava</v>
      </c>
    </row>
    <row r="6" spans="3:28" ht="15">
      <c r="C6" s="2" t="s">
        <v>1</v>
      </c>
      <c r="D6" s="3"/>
      <c r="E6" s="3"/>
      <c r="F6" s="3"/>
      <c r="G6" s="3"/>
      <c r="R6" s="4" t="s">
        <v>2</v>
      </c>
      <c r="AB6" s="5"/>
    </row>
    <row r="7" spans="3:28" ht="15">
      <c r="C7" s="3" t="s">
        <v>220</v>
      </c>
      <c r="D7" s="3"/>
      <c r="E7" s="3"/>
      <c r="F7" s="3"/>
      <c r="G7" s="3"/>
      <c r="R7" s="84" t="s">
        <v>226</v>
      </c>
      <c r="S7" s="84"/>
      <c r="T7" s="84"/>
      <c r="U7" s="84"/>
      <c r="V7" s="84"/>
      <c r="AB7" s="5"/>
    </row>
    <row r="8" spans="3:22" ht="15">
      <c r="C8" s="6" t="s">
        <v>222</v>
      </c>
      <c r="D8" s="6"/>
      <c r="E8" s="6"/>
      <c r="F8" s="6"/>
      <c r="G8" s="6"/>
      <c r="R8" s="85" t="s">
        <v>226</v>
      </c>
      <c r="S8" s="85"/>
      <c r="T8" s="85"/>
      <c r="U8" s="85"/>
      <c r="V8" s="85"/>
    </row>
    <row r="9" spans="3:28" ht="15">
      <c r="C9" s="6" t="s">
        <v>221</v>
      </c>
      <c r="D9" s="6"/>
      <c r="E9" s="6"/>
      <c r="F9" s="6"/>
      <c r="G9" s="6"/>
      <c r="R9" s="85" t="s">
        <v>226</v>
      </c>
      <c r="S9" s="85"/>
      <c r="T9" s="85"/>
      <c r="U9" s="85"/>
      <c r="V9" s="85"/>
      <c r="AB9" s="5"/>
    </row>
    <row r="10" spans="3:22" ht="15">
      <c r="C10" s="6" t="s">
        <v>223</v>
      </c>
      <c r="D10" s="6"/>
      <c r="E10" s="6"/>
      <c r="F10" s="6"/>
      <c r="G10" s="6"/>
      <c r="R10" s="85" t="s">
        <v>226</v>
      </c>
      <c r="S10" s="85"/>
      <c r="T10" s="85"/>
      <c r="U10" s="85"/>
      <c r="V10" s="85"/>
    </row>
    <row r="11" spans="3:28" ht="15">
      <c r="C11" s="6" t="s">
        <v>224</v>
      </c>
      <c r="D11" s="6"/>
      <c r="E11" s="6"/>
      <c r="F11" s="6"/>
      <c r="G11" s="6"/>
      <c r="R11" s="85" t="s">
        <v>226</v>
      </c>
      <c r="S11" s="85"/>
      <c r="T11" s="85"/>
      <c r="U11" s="85"/>
      <c r="V11" s="85"/>
      <c r="AB11" s="7"/>
    </row>
    <row r="13" ht="15">
      <c r="B13" s="4" t="s">
        <v>3</v>
      </c>
    </row>
    <row r="14" spans="2:24" ht="15" customHeight="1">
      <c r="B14" s="90" t="s">
        <v>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5"/>
      <c r="Q14" s="91">
        <v>0</v>
      </c>
      <c r="R14" s="92"/>
      <c r="S14" s="92"/>
      <c r="T14" s="92"/>
      <c r="U14" s="92"/>
      <c r="V14" s="92"/>
      <c r="W14" s="86" t="s">
        <v>5</v>
      </c>
      <c r="X14" s="87"/>
    </row>
    <row r="15" spans="2:24" ht="1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5"/>
      <c r="Q15" s="93"/>
      <c r="R15" s="94"/>
      <c r="S15" s="94"/>
      <c r="T15" s="94"/>
      <c r="U15" s="94"/>
      <c r="V15" s="94"/>
      <c r="W15" s="88"/>
      <c r="X15" s="89"/>
    </row>
    <row r="16" spans="2:24" ht="15" customHeight="1">
      <c r="B16" s="90" t="s">
        <v>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>
        <v>0</v>
      </c>
      <c r="R16" s="92"/>
      <c r="S16" s="92"/>
      <c r="T16" s="92"/>
      <c r="U16" s="92"/>
      <c r="V16" s="92"/>
      <c r="W16" s="86" t="s">
        <v>5</v>
      </c>
      <c r="X16" s="87"/>
    </row>
    <row r="17" spans="2:24" ht="1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3"/>
      <c r="R17" s="94"/>
      <c r="S17" s="94"/>
      <c r="T17" s="94"/>
      <c r="U17" s="94"/>
      <c r="V17" s="94"/>
      <c r="W17" s="88"/>
      <c r="X17" s="89"/>
    </row>
    <row r="18" spans="2:24" ht="15" customHeight="1">
      <c r="B18" s="90" t="s">
        <v>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>
        <f>SUM('9.2'!Z5:AG5,'9.2'!Z105:AG105)</f>
        <v>0</v>
      </c>
      <c r="R18" s="92"/>
      <c r="S18" s="92"/>
      <c r="T18" s="92"/>
      <c r="U18" s="92"/>
      <c r="V18" s="92"/>
      <c r="W18" s="86" t="s">
        <v>5</v>
      </c>
      <c r="X18" s="87"/>
    </row>
    <row r="19" spans="2:24" ht="1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3"/>
      <c r="R19" s="94"/>
      <c r="S19" s="94"/>
      <c r="T19" s="94"/>
      <c r="U19" s="94"/>
      <c r="V19" s="94"/>
      <c r="W19" s="88"/>
      <c r="X19" s="89"/>
    </row>
    <row r="20" spans="2:24" ht="15" customHeight="1">
      <c r="B20" s="90" t="s">
        <v>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>
        <v>0</v>
      </c>
      <c r="R20" s="92"/>
      <c r="S20" s="92"/>
      <c r="T20" s="92"/>
      <c r="U20" s="92"/>
      <c r="V20" s="92"/>
      <c r="W20" s="86" t="s">
        <v>5</v>
      </c>
      <c r="X20" s="87"/>
    </row>
    <row r="21" spans="2:28" ht="1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3"/>
      <c r="R21" s="94"/>
      <c r="S21" s="94"/>
      <c r="T21" s="94"/>
      <c r="U21" s="94"/>
      <c r="V21" s="94"/>
      <c r="W21" s="88"/>
      <c r="X21" s="89"/>
      <c r="AB21" s="5"/>
    </row>
    <row r="22" spans="2:28" ht="15" customHeight="1">
      <c r="B22" s="90" t="s">
        <v>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>
        <f>'9.2'!Z116+'9.2'!AD116</f>
        <v>0</v>
      </c>
      <c r="R22" s="92"/>
      <c r="S22" s="92"/>
      <c r="T22" s="92"/>
      <c r="U22" s="92"/>
      <c r="V22" s="92"/>
      <c r="W22" s="86" t="s">
        <v>5</v>
      </c>
      <c r="X22" s="87"/>
      <c r="AB22" s="5"/>
    </row>
    <row r="23" spans="2:24" ht="1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4"/>
      <c r="S23" s="94"/>
      <c r="T23" s="94"/>
      <c r="U23" s="94"/>
      <c r="V23" s="94"/>
      <c r="W23" s="88"/>
      <c r="X23" s="89"/>
    </row>
    <row r="24" spans="2:24" ht="15" customHeight="1">
      <c r="B24" s="96" t="s">
        <v>10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>
        <f>SUM(Q14:V23)</f>
        <v>0</v>
      </c>
      <c r="R24" s="98"/>
      <c r="S24" s="98"/>
      <c r="T24" s="98"/>
      <c r="U24" s="98"/>
      <c r="V24" s="98"/>
      <c r="W24" s="101" t="s">
        <v>5</v>
      </c>
      <c r="X24" s="102"/>
    </row>
    <row r="25" spans="2:24" ht="15" customHeight="1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9"/>
      <c r="R25" s="100"/>
      <c r="S25" s="100"/>
      <c r="T25" s="100"/>
      <c r="U25" s="100"/>
      <c r="V25" s="100"/>
      <c r="W25" s="103"/>
      <c r="X25" s="104"/>
    </row>
    <row r="26" spans="17:22" ht="15">
      <c r="Q26" s="8"/>
      <c r="R26" s="8"/>
      <c r="S26" s="8"/>
      <c r="T26" s="8"/>
      <c r="U26" s="8"/>
      <c r="V26" s="8"/>
    </row>
    <row r="27" spans="2:22" ht="15">
      <c r="B27" s="4" t="s">
        <v>11</v>
      </c>
      <c r="Q27" s="8"/>
      <c r="R27" s="8"/>
      <c r="S27" s="8"/>
      <c r="T27" s="8"/>
      <c r="U27" s="8"/>
      <c r="V27" s="8"/>
    </row>
    <row r="28" spans="2:24" ht="15">
      <c r="B28" s="90" t="s">
        <v>12</v>
      </c>
      <c r="C28" s="90"/>
      <c r="D28" s="90"/>
      <c r="E28" s="90"/>
      <c r="F28" s="90"/>
      <c r="G28" s="90"/>
      <c r="H28" s="90"/>
      <c r="I28" s="90"/>
      <c r="J28" s="90"/>
      <c r="K28" s="105" t="s">
        <v>13</v>
      </c>
      <c r="L28" s="105"/>
      <c r="M28" s="105"/>
      <c r="N28" s="105"/>
      <c r="O28" s="105"/>
      <c r="P28" s="105"/>
      <c r="Q28" s="91">
        <v>0</v>
      </c>
      <c r="R28" s="92"/>
      <c r="S28" s="92"/>
      <c r="T28" s="92"/>
      <c r="U28" s="92"/>
      <c r="V28" s="92"/>
      <c r="W28" s="86" t="s">
        <v>5</v>
      </c>
      <c r="X28" s="87"/>
    </row>
    <row r="29" spans="2:24" ht="15">
      <c r="B29" s="90"/>
      <c r="C29" s="90"/>
      <c r="D29" s="90"/>
      <c r="E29" s="90"/>
      <c r="F29" s="90"/>
      <c r="G29" s="90"/>
      <c r="H29" s="90"/>
      <c r="I29" s="90"/>
      <c r="J29" s="90"/>
      <c r="K29" s="105"/>
      <c r="L29" s="105"/>
      <c r="M29" s="105"/>
      <c r="N29" s="105"/>
      <c r="O29" s="105"/>
      <c r="P29" s="105"/>
      <c r="Q29" s="93"/>
      <c r="R29" s="94"/>
      <c r="S29" s="94"/>
      <c r="T29" s="94"/>
      <c r="U29" s="94"/>
      <c r="V29" s="94"/>
      <c r="W29" s="88"/>
      <c r="X29" s="89"/>
    </row>
    <row r="30" spans="2:24" ht="15">
      <c r="B30" s="90" t="s">
        <v>14</v>
      </c>
      <c r="C30" s="90"/>
      <c r="D30" s="90"/>
      <c r="E30" s="90"/>
      <c r="F30" s="90"/>
      <c r="G30" s="90"/>
      <c r="H30" s="90"/>
      <c r="I30" s="90"/>
      <c r="J30" s="90"/>
      <c r="K30" s="105" t="s">
        <v>13</v>
      </c>
      <c r="L30" s="105"/>
      <c r="M30" s="105"/>
      <c r="N30" s="105"/>
      <c r="O30" s="105"/>
      <c r="P30" s="105"/>
      <c r="Q30" s="91">
        <v>0</v>
      </c>
      <c r="R30" s="92"/>
      <c r="S30" s="92"/>
      <c r="T30" s="92"/>
      <c r="U30" s="92"/>
      <c r="V30" s="92"/>
      <c r="W30" s="86" t="s">
        <v>5</v>
      </c>
      <c r="X30" s="87"/>
    </row>
    <row r="31" spans="2:24" ht="15">
      <c r="B31" s="90"/>
      <c r="C31" s="90"/>
      <c r="D31" s="90"/>
      <c r="E31" s="90"/>
      <c r="F31" s="90"/>
      <c r="G31" s="90"/>
      <c r="H31" s="90"/>
      <c r="I31" s="90"/>
      <c r="J31" s="90"/>
      <c r="K31" s="105"/>
      <c r="L31" s="105"/>
      <c r="M31" s="105"/>
      <c r="N31" s="105"/>
      <c r="O31" s="105"/>
      <c r="P31" s="105"/>
      <c r="Q31" s="93"/>
      <c r="R31" s="94"/>
      <c r="S31" s="94"/>
      <c r="T31" s="94"/>
      <c r="U31" s="94"/>
      <c r="V31" s="94"/>
      <c r="W31" s="88"/>
      <c r="X31" s="89"/>
    </row>
    <row r="32" spans="2:24" ht="15">
      <c r="B32" s="90" t="s">
        <v>15</v>
      </c>
      <c r="C32" s="90"/>
      <c r="D32" s="90"/>
      <c r="E32" s="90"/>
      <c r="F32" s="90"/>
      <c r="G32" s="90"/>
      <c r="H32" s="90"/>
      <c r="I32" s="90"/>
      <c r="J32" s="90"/>
      <c r="K32" s="105" t="s">
        <v>16</v>
      </c>
      <c r="L32" s="105"/>
      <c r="M32" s="105"/>
      <c r="N32" s="105"/>
      <c r="O32" s="105"/>
      <c r="P32" s="105"/>
      <c r="Q32" s="91">
        <f>Q24</f>
        <v>0</v>
      </c>
      <c r="R32" s="92"/>
      <c r="S32" s="92"/>
      <c r="T32" s="92"/>
      <c r="U32" s="92"/>
      <c r="V32" s="92"/>
      <c r="W32" s="86" t="s">
        <v>5</v>
      </c>
      <c r="X32" s="87"/>
    </row>
    <row r="33" spans="2:24" ht="15">
      <c r="B33" s="90"/>
      <c r="C33" s="90"/>
      <c r="D33" s="90"/>
      <c r="E33" s="90"/>
      <c r="F33" s="90"/>
      <c r="G33" s="90"/>
      <c r="H33" s="90"/>
      <c r="I33" s="90"/>
      <c r="J33" s="90"/>
      <c r="K33" s="105"/>
      <c r="L33" s="105"/>
      <c r="M33" s="105"/>
      <c r="N33" s="105"/>
      <c r="O33" s="105"/>
      <c r="P33" s="105"/>
      <c r="Q33" s="93"/>
      <c r="R33" s="94"/>
      <c r="S33" s="94"/>
      <c r="T33" s="94"/>
      <c r="U33" s="94"/>
      <c r="V33" s="94"/>
      <c r="W33" s="88"/>
      <c r="X33" s="89"/>
    </row>
    <row r="34" spans="2:24" ht="15"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105" t="s">
        <v>16</v>
      </c>
      <c r="L34" s="105"/>
      <c r="M34" s="105"/>
      <c r="N34" s="105"/>
      <c r="O34" s="105"/>
      <c r="P34" s="105"/>
      <c r="Q34" s="91">
        <f>Q32*0.21</f>
        <v>0</v>
      </c>
      <c r="R34" s="92"/>
      <c r="S34" s="92"/>
      <c r="T34" s="92"/>
      <c r="U34" s="92"/>
      <c r="V34" s="92"/>
      <c r="W34" s="86" t="s">
        <v>5</v>
      </c>
      <c r="X34" s="87"/>
    </row>
    <row r="35" spans="2:24" ht="15"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L35" s="117"/>
      <c r="M35" s="117"/>
      <c r="N35" s="117"/>
      <c r="O35" s="117"/>
      <c r="P35" s="117"/>
      <c r="Q35" s="118"/>
      <c r="R35" s="119"/>
      <c r="S35" s="119"/>
      <c r="T35" s="119"/>
      <c r="U35" s="119"/>
      <c r="V35" s="119"/>
      <c r="W35" s="120"/>
      <c r="X35" s="121"/>
    </row>
    <row r="36" spans="2:24" ht="15">
      <c r="B36" s="122" t="s">
        <v>18</v>
      </c>
      <c r="C36" s="123"/>
      <c r="D36" s="123"/>
      <c r="E36" s="123"/>
      <c r="F36" s="123"/>
      <c r="G36" s="123"/>
      <c r="H36" s="123"/>
      <c r="I36" s="123"/>
      <c r="J36" s="123"/>
      <c r="K36" s="125"/>
      <c r="L36" s="125"/>
      <c r="M36" s="125"/>
      <c r="N36" s="125"/>
      <c r="O36" s="125"/>
      <c r="P36" s="125"/>
      <c r="Q36" s="92">
        <v>0</v>
      </c>
      <c r="R36" s="92"/>
      <c r="S36" s="92"/>
      <c r="T36" s="92"/>
      <c r="U36" s="92"/>
      <c r="V36" s="92"/>
      <c r="W36" s="86" t="s">
        <v>5</v>
      </c>
      <c r="X36" s="87"/>
    </row>
    <row r="37" spans="2:24" ht="15">
      <c r="B37" s="124"/>
      <c r="C37" s="84"/>
      <c r="D37" s="84"/>
      <c r="E37" s="84"/>
      <c r="F37" s="84"/>
      <c r="G37" s="84"/>
      <c r="H37" s="84"/>
      <c r="I37" s="84"/>
      <c r="J37" s="84"/>
      <c r="K37" s="126"/>
      <c r="L37" s="126"/>
      <c r="M37" s="126"/>
      <c r="N37" s="126"/>
      <c r="O37" s="126"/>
      <c r="P37" s="126"/>
      <c r="Q37" s="94"/>
      <c r="R37" s="94"/>
      <c r="S37" s="94"/>
      <c r="T37" s="94"/>
      <c r="U37" s="94"/>
      <c r="V37" s="94"/>
      <c r="W37" s="88"/>
      <c r="X37" s="89"/>
    </row>
    <row r="38" spans="2:24" ht="15">
      <c r="B38" s="106" t="s">
        <v>19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10">
        <f>Q32+Q34</f>
        <v>0</v>
      </c>
      <c r="R38" s="110"/>
      <c r="S38" s="110"/>
      <c r="T38" s="110"/>
      <c r="U38" s="110"/>
      <c r="V38" s="110"/>
      <c r="W38" s="112" t="s">
        <v>5</v>
      </c>
      <c r="X38" s="113"/>
    </row>
    <row r="39" spans="2:24" ht="15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1"/>
      <c r="R39" s="111"/>
      <c r="S39" s="111"/>
      <c r="T39" s="111"/>
      <c r="U39" s="111"/>
      <c r="V39" s="111"/>
      <c r="W39" s="114"/>
      <c r="X39" s="115"/>
    </row>
    <row r="41" spans="2:17" ht="15">
      <c r="B41" s="1" t="s">
        <v>20</v>
      </c>
      <c r="C41" s="3"/>
      <c r="D41" s="3"/>
      <c r="E41" s="3"/>
      <c r="F41" s="3"/>
      <c r="G41" s="3"/>
      <c r="H41" s="3"/>
      <c r="J41" s="1" t="s">
        <v>21</v>
      </c>
      <c r="L41" s="3"/>
      <c r="M41" s="3"/>
      <c r="N41" s="3"/>
      <c r="O41" s="3"/>
      <c r="P41" s="3"/>
      <c r="Q41" s="3"/>
    </row>
    <row r="43" spans="26:27" ht="15" customHeight="1">
      <c r="Z43" s="4"/>
      <c r="AA43" s="4"/>
    </row>
    <row r="44" spans="26:27" ht="15" customHeight="1">
      <c r="Z44" s="4"/>
      <c r="AA44" s="4"/>
    </row>
    <row r="45" spans="5:22" ht="15">
      <c r="E45" s="9"/>
      <c r="F45" s="9" t="s">
        <v>22</v>
      </c>
      <c r="G45" s="9"/>
      <c r="H45" s="9"/>
      <c r="I45" s="9"/>
      <c r="J45" s="9"/>
      <c r="Q45" s="9"/>
      <c r="R45" s="9" t="s">
        <v>23</v>
      </c>
      <c r="S45" s="9"/>
      <c r="T45" s="9"/>
      <c r="U45" s="9"/>
      <c r="V45" s="9"/>
    </row>
    <row r="46" spans="1:25" s="4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">
      <c r="AA48" s="4"/>
    </row>
    <row r="49" ht="15">
      <c r="AA49" s="4"/>
    </row>
    <row r="50" spans="1:26" s="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">
      <c r="AA52" s="4"/>
    </row>
    <row r="53" ht="15">
      <c r="AA53" s="4"/>
    </row>
    <row r="54" spans="26:27" ht="15">
      <c r="Z54" s="4"/>
      <c r="AA54" s="4"/>
    </row>
    <row r="55" spans="26:27" ht="15">
      <c r="Z55" s="4"/>
      <c r="AA55" s="4"/>
    </row>
    <row r="56" spans="26:27" ht="15">
      <c r="Z56" s="10"/>
      <c r="AA56" s="11"/>
    </row>
    <row r="57" ht="15">
      <c r="AA57" s="4"/>
    </row>
    <row r="58" spans="26:27" ht="15">
      <c r="Z58" s="4"/>
      <c r="AA58" s="4"/>
    </row>
    <row r="59" spans="26:27" ht="15">
      <c r="Z59" s="4"/>
      <c r="AA59" s="4"/>
    </row>
    <row r="60" spans="26:27" ht="15">
      <c r="Z60" s="10"/>
      <c r="AA60" s="11"/>
    </row>
    <row r="61" spans="26:27" ht="15">
      <c r="Z61" s="10"/>
      <c r="AA61" s="11"/>
    </row>
    <row r="62" ht="15">
      <c r="AA62" s="4"/>
    </row>
    <row r="63" spans="27:28" ht="15">
      <c r="AA63" s="4"/>
      <c r="AB63" s="5"/>
    </row>
    <row r="64" ht="15">
      <c r="AA64" s="4"/>
    </row>
    <row r="65" ht="15">
      <c r="AA65" s="4"/>
    </row>
    <row r="66" ht="15">
      <c r="AA66" s="4"/>
    </row>
    <row r="67" ht="15">
      <c r="AA67" s="4"/>
    </row>
    <row r="68" ht="15">
      <c r="AA68" s="4"/>
    </row>
    <row r="69" ht="15">
      <c r="AA69" s="4"/>
    </row>
    <row r="70" ht="15">
      <c r="AA70" s="4"/>
    </row>
    <row r="71" ht="15">
      <c r="AA71" s="4"/>
    </row>
    <row r="72" ht="15">
      <c r="AA72" s="4"/>
    </row>
    <row r="73" ht="15">
      <c r="AA73" s="4"/>
    </row>
    <row r="74" ht="15">
      <c r="AA74" s="4"/>
    </row>
    <row r="97" spans="26:27" ht="15" customHeight="1">
      <c r="Z97" s="4"/>
      <c r="AA97" s="4"/>
    </row>
    <row r="99" spans="26:28" ht="15">
      <c r="Z99" s="12"/>
      <c r="AA99" s="12"/>
      <c r="AB99" s="13"/>
    </row>
    <row r="100" spans="26:27" ht="15">
      <c r="Z100" s="12"/>
      <c r="AA100" s="12"/>
    </row>
    <row r="101" spans="26:27" ht="15">
      <c r="Z101" s="14"/>
      <c r="AA101" s="14"/>
    </row>
    <row r="102" spans="26:27" ht="15">
      <c r="Z102" s="12"/>
      <c r="AA102" s="12"/>
    </row>
    <row r="103" spans="26:27" ht="15">
      <c r="Z103" s="12"/>
      <c r="AA103" s="12"/>
    </row>
    <row r="104" spans="26:27" ht="15">
      <c r="Z104" s="12"/>
      <c r="AA104" s="12"/>
    </row>
    <row r="106" spans="26:27" ht="15">
      <c r="Z106" s="4"/>
      <c r="AA106" s="4"/>
    </row>
    <row r="118" spans="26:27" ht="15">
      <c r="Z118" s="4"/>
      <c r="AA118" s="4"/>
    </row>
    <row r="120" ht="15">
      <c r="AB120" s="13"/>
    </row>
    <row r="121" spans="26:27" ht="15">
      <c r="Z121" s="15"/>
      <c r="AA121" s="15"/>
    </row>
    <row r="123" spans="26:27" ht="15">
      <c r="Z123" s="15"/>
      <c r="AA123" s="15"/>
    </row>
    <row r="125" spans="26:27" ht="15">
      <c r="Z125" s="15"/>
      <c r="AA125" s="15"/>
    </row>
    <row r="126" spans="26:27" ht="15">
      <c r="Z126" s="4"/>
      <c r="AA126" s="4"/>
    </row>
    <row r="129" spans="26:27" ht="15">
      <c r="Z129" s="15"/>
      <c r="AA129" s="15"/>
    </row>
    <row r="131" spans="26:27" ht="15">
      <c r="Z131" s="15"/>
      <c r="AA131" s="15"/>
    </row>
    <row r="133" spans="26:27" ht="15">
      <c r="Z133" s="15"/>
      <c r="AA133" s="15"/>
    </row>
    <row r="135" spans="26:27" ht="15">
      <c r="Z135" s="15"/>
      <c r="AA135" s="15"/>
    </row>
    <row r="139" spans="26:27" ht="15">
      <c r="Z139" s="15"/>
      <c r="AA139" s="15"/>
    </row>
    <row r="141" spans="26:27" ht="15">
      <c r="Z141" s="15"/>
      <c r="AA141" s="15"/>
    </row>
    <row r="142" spans="26:27" ht="15">
      <c r="Z142" s="15"/>
      <c r="AA142" s="15"/>
    </row>
    <row r="143" spans="26:27" ht="15">
      <c r="Z143" s="15"/>
      <c r="AA143" s="15"/>
    </row>
    <row r="144" spans="26:27" ht="15">
      <c r="Z144" s="15"/>
      <c r="AA144" s="15"/>
    </row>
    <row r="145" spans="26:27" ht="15">
      <c r="Z145" s="15"/>
      <c r="AA145" s="15"/>
    </row>
    <row r="146" spans="26:27" ht="15">
      <c r="Z146" s="15"/>
      <c r="AA146" s="15"/>
    </row>
    <row r="147" spans="26:27" ht="15">
      <c r="Z147" s="15"/>
      <c r="AA147" s="15"/>
    </row>
    <row r="148" spans="26:27" ht="15">
      <c r="Z148" s="15"/>
      <c r="AA148" s="15"/>
    </row>
    <row r="149" spans="26:27" ht="15">
      <c r="Z149" s="15"/>
      <c r="AA149" s="15"/>
    </row>
    <row r="151" spans="26:27" ht="15">
      <c r="Z151" s="4"/>
      <c r="AA151" s="4"/>
    </row>
    <row r="153" spans="26:28" ht="15">
      <c r="Z153" s="12"/>
      <c r="AA153" s="12"/>
      <c r="AB153" s="13"/>
    </row>
    <row r="154" spans="26:28" ht="15">
      <c r="Z154" s="12"/>
      <c r="AA154" s="12"/>
      <c r="AB154" s="13"/>
    </row>
    <row r="155" spans="26:27" ht="15">
      <c r="Z155" s="12"/>
      <c r="AA155" s="12"/>
    </row>
    <row r="156" spans="26:27" ht="15">
      <c r="Z156" s="12"/>
      <c r="AA156" s="12"/>
    </row>
    <row r="158" spans="26:27" ht="15">
      <c r="Z158" s="4"/>
      <c r="AA158" s="4"/>
    </row>
    <row r="166" spans="26:27" ht="15">
      <c r="Z166" s="10"/>
      <c r="AA166" s="10"/>
    </row>
    <row r="167" spans="26:27" ht="15">
      <c r="Z167" s="10"/>
      <c r="AA167" s="10"/>
    </row>
    <row r="168" ht="15">
      <c r="Z168" s="14"/>
    </row>
    <row r="171" spans="26:27" ht="15">
      <c r="Z171" s="10"/>
      <c r="AA171" s="10"/>
    </row>
    <row r="172" spans="26:27" ht="15">
      <c r="Z172" s="10"/>
      <c r="AA172" s="10"/>
    </row>
    <row r="175" spans="26:27" ht="15">
      <c r="Z175" s="4"/>
      <c r="AA175" s="4"/>
    </row>
    <row r="177" spans="26:28" ht="15">
      <c r="Z177" s="12"/>
      <c r="AA177" s="12"/>
      <c r="AB177" s="5"/>
    </row>
    <row r="178" spans="26:28" ht="15">
      <c r="Z178" s="12"/>
      <c r="AA178" s="12"/>
      <c r="AB178" s="5"/>
    </row>
    <row r="179" spans="26:27" ht="15">
      <c r="Z179" s="12"/>
      <c r="AA179" s="12"/>
    </row>
    <row r="180" spans="26:27" ht="15">
      <c r="Z180" s="12"/>
      <c r="AA180" s="12"/>
    </row>
    <row r="182" spans="26:27" ht="15">
      <c r="Z182" s="4"/>
      <c r="AA182" s="4"/>
    </row>
    <row r="183" spans="26:27" ht="15">
      <c r="Z183" s="4"/>
      <c r="AA183" s="4"/>
    </row>
    <row r="184" spans="26:28" ht="15">
      <c r="Z184" s="12"/>
      <c r="AA184" s="12"/>
      <c r="AB184" s="5"/>
    </row>
    <row r="185" spans="26:28" ht="15">
      <c r="Z185" s="12"/>
      <c r="AA185" s="12"/>
      <c r="AB185" s="5"/>
    </row>
    <row r="186" spans="26:27" ht="15">
      <c r="Z186" s="12"/>
      <c r="AA186" s="12"/>
    </row>
    <row r="187" spans="26:27" ht="15">
      <c r="Z187" s="14"/>
      <c r="AA187" s="14"/>
    </row>
    <row r="189" spans="26:27" ht="15">
      <c r="Z189" s="11"/>
      <c r="AA189" s="11"/>
    </row>
    <row r="190" spans="26:27" ht="15">
      <c r="Z190" s="11"/>
      <c r="AA190" s="11"/>
    </row>
    <row r="191" spans="26:28" ht="15">
      <c r="Z191" s="12"/>
      <c r="AA191" s="12"/>
      <c r="AB191" s="5"/>
    </row>
    <row r="192" spans="26:27" ht="15">
      <c r="Z192" s="12"/>
      <c r="AA192" s="12"/>
    </row>
    <row r="193" spans="26:27" ht="15">
      <c r="Z193" s="12"/>
      <c r="AA193" s="12"/>
    </row>
    <row r="194" spans="26:27" ht="15">
      <c r="Z194" s="12"/>
      <c r="AA194" s="12"/>
    </row>
    <row r="195" spans="26:27" ht="15">
      <c r="Z195" s="12"/>
      <c r="AA195" s="12"/>
    </row>
    <row r="196" spans="26:28" ht="15">
      <c r="Z196" s="12"/>
      <c r="AA196" s="12"/>
      <c r="AB196" s="5"/>
    </row>
    <row r="197" spans="26:28" ht="15">
      <c r="Z197" s="12"/>
      <c r="AA197" s="12"/>
      <c r="AB197" s="5"/>
    </row>
    <row r="198" spans="26:28" ht="15">
      <c r="Z198" s="14"/>
      <c r="AA198" s="14"/>
      <c r="AB198" s="5"/>
    </row>
    <row r="199" spans="26:28" ht="15">
      <c r="Z199" s="11"/>
      <c r="AA199" s="11"/>
      <c r="AB199" s="5"/>
    </row>
    <row r="200" spans="26:28" ht="15">
      <c r="Z200" s="16"/>
      <c r="AA200" s="16"/>
      <c r="AB200" s="5"/>
    </row>
    <row r="201" spans="26:28" ht="15">
      <c r="Z201" s="10"/>
      <c r="AA201" s="10"/>
      <c r="AB201" s="5"/>
    </row>
    <row r="202" spans="26:28" ht="15">
      <c r="Z202" s="17"/>
      <c r="AA202" s="17"/>
      <c r="AB202" s="5"/>
    </row>
    <row r="203" spans="26:28" ht="15">
      <c r="Z203" s="18"/>
      <c r="AA203" s="18"/>
      <c r="AB203" s="5"/>
    </row>
    <row r="204" spans="26:28" ht="15">
      <c r="Z204" s="18"/>
      <c r="AA204" s="18"/>
      <c r="AB204" s="5"/>
    </row>
    <row r="205" spans="26:28" ht="15">
      <c r="Z205" s="17"/>
      <c r="AA205" s="17"/>
      <c r="AB205" s="5"/>
    </row>
    <row r="206" spans="26:28" ht="15">
      <c r="Z206" s="19"/>
      <c r="AA206" s="19"/>
      <c r="AB206" s="13"/>
    </row>
    <row r="207" spans="26:27" ht="15">
      <c r="Z207" s="19"/>
      <c r="AA207" s="19"/>
    </row>
    <row r="208" spans="26:27" ht="15">
      <c r="Z208" s="20"/>
      <c r="AA208" s="20"/>
    </row>
    <row r="209" spans="26:28" ht="15">
      <c r="Z209" s="21"/>
      <c r="AA209" s="21"/>
      <c r="AB209" s="5"/>
    </row>
    <row r="210" spans="26:27" ht="15">
      <c r="Z210" s="22"/>
      <c r="AA210" s="22"/>
    </row>
    <row r="211" spans="26:27" ht="15">
      <c r="Z211" s="23"/>
      <c r="AA211" s="23"/>
    </row>
    <row r="212" spans="26:28" ht="15">
      <c r="Z212" s="22"/>
      <c r="AA212" s="22"/>
      <c r="AB212" s="10"/>
    </row>
    <row r="213" spans="26:28" ht="15">
      <c r="Z213" s="22"/>
      <c r="AA213" s="22"/>
      <c r="AB213" s="10"/>
    </row>
    <row r="214" spans="26:28" ht="15">
      <c r="Z214" s="22"/>
      <c r="AA214" s="22"/>
      <c r="AB214" s="10"/>
    </row>
    <row r="215" spans="26:27" ht="15">
      <c r="Z215" s="22"/>
      <c r="AA215" s="22"/>
    </row>
    <row r="216" spans="26:27" ht="15">
      <c r="Z216" s="22"/>
      <c r="AA216" s="22"/>
    </row>
    <row r="217" spans="26:27" ht="15">
      <c r="Z217" s="23"/>
      <c r="AA217" s="23"/>
    </row>
    <row r="218" spans="26:27" ht="15">
      <c r="Z218" s="22"/>
      <c r="AA218" s="22"/>
    </row>
    <row r="219" spans="26:27" ht="15">
      <c r="Z219" s="17"/>
      <c r="AA219" s="17"/>
    </row>
    <row r="220" spans="26:28" ht="15">
      <c r="Z220" s="12"/>
      <c r="AA220" s="12"/>
      <c r="AB220" s="5"/>
    </row>
    <row r="221" spans="26:27" ht="15">
      <c r="Z221" s="12"/>
      <c r="AA221" s="12"/>
    </row>
    <row r="222" spans="26:27" ht="15">
      <c r="Z222" s="12"/>
      <c r="AA222" s="12"/>
    </row>
    <row r="223" spans="26:27" ht="15">
      <c r="Z223" s="12"/>
      <c r="AA223" s="12"/>
    </row>
    <row r="224" spans="26:27" ht="15">
      <c r="Z224" s="12"/>
      <c r="AA224" s="12"/>
    </row>
    <row r="225" spans="26:27" ht="15">
      <c r="Z225" s="12"/>
      <c r="AA225" s="12"/>
    </row>
    <row r="226" spans="26:27" ht="15">
      <c r="Z226" s="14"/>
      <c r="AA226" s="14"/>
    </row>
    <row r="227" spans="26:27" ht="15">
      <c r="Z227" s="24"/>
      <c r="AA227" s="24"/>
    </row>
    <row r="228" spans="26:27" ht="15">
      <c r="Z228" s="24"/>
      <c r="AA228" s="24"/>
    </row>
    <row r="229" ht="15">
      <c r="AB229" s="5"/>
    </row>
    <row r="254" ht="15">
      <c r="AB254" s="5"/>
    </row>
    <row r="255" spans="26:28" ht="15">
      <c r="Z255" s="14"/>
      <c r="AA255" s="14"/>
      <c r="AB255" s="5"/>
    </row>
    <row r="256" spans="26:28" ht="15">
      <c r="Z256" s="11"/>
      <c r="AA256" s="11"/>
      <c r="AB256" s="5"/>
    </row>
    <row r="257" spans="26:28" ht="15">
      <c r="Z257" s="14"/>
      <c r="AA257" s="14"/>
      <c r="AB257" s="5"/>
    </row>
    <row r="258" spans="26:28" ht="15">
      <c r="Z258" s="12"/>
      <c r="AA258" s="12"/>
      <c r="AB258" s="13"/>
    </row>
    <row r="259" spans="26:28" ht="15">
      <c r="Z259" s="12"/>
      <c r="AA259" s="12"/>
      <c r="AB259" s="13"/>
    </row>
    <row r="260" spans="26:28" ht="15">
      <c r="Z260" s="17"/>
      <c r="AA260" s="17"/>
      <c r="AB260" s="5"/>
    </row>
    <row r="261" spans="26:28" ht="15">
      <c r="Z261" s="11"/>
      <c r="AA261" s="11"/>
      <c r="AB261" s="5"/>
    </row>
    <row r="262" spans="26:28" ht="15">
      <c r="Z262" s="12"/>
      <c r="AA262" s="12"/>
      <c r="AB262" s="5"/>
    </row>
    <row r="263" spans="26:28" ht="15">
      <c r="Z263" s="12"/>
      <c r="AA263" s="12"/>
      <c r="AB263" s="5"/>
    </row>
    <row r="264" spans="26:28" ht="15">
      <c r="Z264" s="12"/>
      <c r="AA264" s="12"/>
      <c r="AB264" s="5"/>
    </row>
    <row r="265" spans="26:28" ht="15">
      <c r="Z265" s="16"/>
      <c r="AA265" s="16"/>
      <c r="AB265" s="5"/>
    </row>
    <row r="266" spans="26:28" ht="15">
      <c r="Z266" s="11"/>
      <c r="AA266" s="11"/>
      <c r="AB266" s="5"/>
    </row>
    <row r="267" spans="26:28" ht="15">
      <c r="Z267" s="12"/>
      <c r="AA267" s="12"/>
      <c r="AB267" s="5"/>
    </row>
    <row r="268" spans="26:28" ht="15">
      <c r="Z268" s="12"/>
      <c r="AA268" s="12"/>
      <c r="AB268" s="5"/>
    </row>
    <row r="269" spans="26:28" ht="15">
      <c r="Z269" s="12"/>
      <c r="AA269" s="12"/>
      <c r="AB269" s="5"/>
    </row>
    <row r="270" spans="26:28" ht="15">
      <c r="Z270" s="12"/>
      <c r="AA270" s="12"/>
      <c r="AB270" s="5"/>
    </row>
    <row r="271" spans="26:28" ht="15">
      <c r="Z271" s="14"/>
      <c r="AA271" s="14"/>
      <c r="AB271" s="5"/>
    </row>
    <row r="273" ht="15">
      <c r="AB273" s="5"/>
    </row>
    <row r="286" spans="26:27" ht="15">
      <c r="Z286" s="15"/>
      <c r="AA286" s="15"/>
    </row>
    <row r="287" spans="26:28" ht="15">
      <c r="Z287" s="11"/>
      <c r="AA287" s="11"/>
      <c r="AB287" s="5"/>
    </row>
    <row r="288" spans="26:28" ht="15">
      <c r="Z288" s="11"/>
      <c r="AA288" s="11"/>
      <c r="AB288" s="5"/>
    </row>
    <row r="289" spans="26:28" ht="15">
      <c r="Z289" s="12"/>
      <c r="AA289" s="12"/>
      <c r="AB289" s="13"/>
    </row>
    <row r="290" spans="26:27" ht="15">
      <c r="Z290" s="12"/>
      <c r="AA290" s="12"/>
    </row>
    <row r="291" spans="26:27" ht="15">
      <c r="Z291" s="12"/>
      <c r="AA291" s="12"/>
    </row>
    <row r="292" spans="26:27" ht="15">
      <c r="Z292" s="14"/>
      <c r="AA292" s="14"/>
    </row>
    <row r="297" ht="15">
      <c r="AB297" s="5"/>
    </row>
    <row r="304" spans="26:27" ht="15">
      <c r="Z304" s="4"/>
      <c r="AA304" s="4"/>
    </row>
    <row r="305" spans="26:28" ht="15">
      <c r="Z305" s="25"/>
      <c r="AA305" s="25"/>
      <c r="AB305" s="13"/>
    </row>
    <row r="306" spans="26:28" ht="15">
      <c r="Z306" s="25"/>
      <c r="AA306" s="25"/>
      <c r="AB306" s="13"/>
    </row>
    <row r="307" spans="26:28" ht="15">
      <c r="Z307" s="25"/>
      <c r="AA307" s="25"/>
      <c r="AB307" s="13"/>
    </row>
    <row r="308" spans="26:28" ht="15">
      <c r="Z308" s="25"/>
      <c r="AA308" s="25"/>
      <c r="AB308" s="13"/>
    </row>
    <row r="309" spans="26:28" ht="15">
      <c r="Z309" s="25"/>
      <c r="AA309" s="25"/>
      <c r="AB309" s="13"/>
    </row>
    <row r="310" spans="26:27" ht="15">
      <c r="Z310" s="25"/>
      <c r="AA310" s="25"/>
    </row>
    <row r="311" spans="26:27" ht="15">
      <c r="Z311" s="15"/>
      <c r="AA311" s="15"/>
    </row>
    <row r="312" ht="15">
      <c r="AB312" s="5"/>
    </row>
    <row r="313" ht="15">
      <c r="AB313" s="5"/>
    </row>
    <row r="314" ht="15">
      <c r="AB314" s="5"/>
    </row>
    <row r="315" ht="15">
      <c r="AB315" s="5"/>
    </row>
    <row r="316" ht="15">
      <c r="AB316" s="5"/>
    </row>
    <row r="319" ht="15">
      <c r="AB319" s="5"/>
    </row>
    <row r="335" ht="15">
      <c r="AB335" s="5"/>
    </row>
    <row r="336" ht="15">
      <c r="AB336" s="5"/>
    </row>
    <row r="340" ht="15">
      <c r="AB340" s="5"/>
    </row>
    <row r="342" ht="15">
      <c r="AB342" s="13"/>
    </row>
    <row r="343" ht="15">
      <c r="AB343" s="13"/>
    </row>
    <row r="346" ht="15">
      <c r="AB346" s="13"/>
    </row>
    <row r="347" spans="26:27" ht="15">
      <c r="Z347" s="12"/>
      <c r="AA347" s="12"/>
    </row>
    <row r="348" spans="26:27" ht="15">
      <c r="Z348" s="26"/>
      <c r="AA348" s="26"/>
    </row>
    <row r="349" spans="26:27" ht="15">
      <c r="Z349" s="4"/>
      <c r="AA349" s="4"/>
    </row>
    <row r="350" spans="26:28" ht="15">
      <c r="Z350" s="12"/>
      <c r="AA350" s="12"/>
      <c r="AB350" s="13"/>
    </row>
    <row r="351" spans="26:28" ht="15">
      <c r="Z351" s="12"/>
      <c r="AA351" s="12"/>
      <c r="AB351" s="13"/>
    </row>
    <row r="352" spans="26:27" ht="15">
      <c r="Z352" s="14"/>
      <c r="AA352" s="14"/>
    </row>
    <row r="353" spans="26:28" ht="15">
      <c r="Z353" s="12"/>
      <c r="AA353" s="12"/>
      <c r="AB353" s="5"/>
    </row>
    <row r="354" spans="26:28" ht="15">
      <c r="Z354" s="12"/>
      <c r="AA354" s="12"/>
      <c r="AB354" s="5"/>
    </row>
    <row r="355" spans="26:28" ht="15">
      <c r="Z355" s="12"/>
      <c r="AA355" s="12"/>
      <c r="AB355" s="5"/>
    </row>
    <row r="356" spans="26:28" ht="15">
      <c r="Z356" s="14"/>
      <c r="AA356" s="14"/>
      <c r="AB356" s="5"/>
    </row>
    <row r="357" spans="26:27" ht="15">
      <c r="Z357" s="4"/>
      <c r="AA357" s="4"/>
    </row>
    <row r="358" spans="26:28" ht="15">
      <c r="Z358" s="12"/>
      <c r="AA358" s="12"/>
      <c r="AB358" s="13"/>
    </row>
    <row r="359" spans="26:28" ht="15">
      <c r="Z359" s="12"/>
      <c r="AA359" s="12"/>
      <c r="AB359" s="5"/>
    </row>
    <row r="360" spans="26:27" ht="15">
      <c r="Z360" s="12"/>
      <c r="AA360" s="12"/>
    </row>
    <row r="361" spans="26:27" ht="15">
      <c r="Z361" s="12"/>
      <c r="AA361" s="12"/>
    </row>
    <row r="362" spans="26:27" ht="15">
      <c r="Z362" s="12"/>
      <c r="AA362" s="12"/>
    </row>
    <row r="363" spans="26:27" ht="15">
      <c r="Z363" s="12"/>
      <c r="AA363" s="12"/>
    </row>
    <row r="364" spans="26:27" ht="15">
      <c r="Z364" s="12"/>
      <c r="AA364" s="12"/>
    </row>
    <row r="365" spans="26:27" ht="15">
      <c r="Z365" s="12"/>
      <c r="AA365" s="12"/>
    </row>
    <row r="366" spans="26:27" ht="15">
      <c r="Z366" s="12"/>
      <c r="AA366" s="12"/>
    </row>
    <row r="367" spans="26:27" ht="15">
      <c r="Z367" s="12"/>
      <c r="AA367" s="12"/>
    </row>
    <row r="369" spans="26:27" ht="15">
      <c r="Z369" s="11"/>
      <c r="AA369" s="11"/>
    </row>
    <row r="370" spans="26:28" ht="15">
      <c r="Z370" s="12"/>
      <c r="AA370" s="12"/>
      <c r="AB370" s="13"/>
    </row>
    <row r="371" spans="26:28" ht="15">
      <c r="Z371" s="12"/>
      <c r="AA371" s="12"/>
      <c r="AB371" s="13"/>
    </row>
    <row r="372" spans="26:27" ht="15">
      <c r="Z372" s="12"/>
      <c r="AA372" s="12"/>
    </row>
    <row r="377" spans="26:27" ht="15">
      <c r="Z377" s="12"/>
      <c r="AA377" s="12"/>
    </row>
    <row r="379" spans="26:27" ht="15">
      <c r="Z379" s="12"/>
      <c r="AA379" s="12"/>
    </row>
    <row r="380" ht="15">
      <c r="AB380" s="13"/>
    </row>
    <row r="381" spans="26:27" ht="15">
      <c r="Z381" s="12"/>
      <c r="AA381" s="12"/>
    </row>
    <row r="383" spans="26:27" ht="15">
      <c r="Z383" s="12"/>
      <c r="AA383" s="12"/>
    </row>
    <row r="385" spans="26:27" ht="15">
      <c r="Z385" s="12"/>
      <c r="AA385" s="12"/>
    </row>
    <row r="387" spans="26:27" ht="15">
      <c r="Z387" s="12"/>
      <c r="AA387" s="12"/>
    </row>
    <row r="389" spans="26:27" ht="15">
      <c r="Z389" s="12"/>
      <c r="AA389" s="12"/>
    </row>
    <row r="391" spans="1:27" s="4" customFormat="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2"/>
      <c r="AA391" s="12"/>
    </row>
    <row r="393" spans="26:28" ht="15">
      <c r="Z393" s="12"/>
      <c r="AA393" s="12"/>
      <c r="AB393" s="13"/>
    </row>
    <row r="395" spans="26:27" ht="15">
      <c r="Z395" s="12"/>
      <c r="AA395" s="12"/>
    </row>
    <row r="398" spans="26:27" ht="15">
      <c r="Z398" s="11"/>
      <c r="AA398" s="11"/>
    </row>
    <row r="407" ht="15">
      <c r="AB407" s="7"/>
    </row>
  </sheetData>
  <mergeCells count="46">
    <mergeCell ref="B38:P39"/>
    <mergeCell ref="Q38:V39"/>
    <mergeCell ref="W38:X39"/>
    <mergeCell ref="B34:J35"/>
    <mergeCell ref="K34:P35"/>
    <mergeCell ref="Q34:V35"/>
    <mergeCell ref="W34:X35"/>
    <mergeCell ref="B36:J37"/>
    <mergeCell ref="K36:P37"/>
    <mergeCell ref="Q36:V37"/>
    <mergeCell ref="W36:X37"/>
    <mergeCell ref="B30:J31"/>
    <mergeCell ref="K30:P31"/>
    <mergeCell ref="Q30:V31"/>
    <mergeCell ref="W30:X31"/>
    <mergeCell ref="B32:J33"/>
    <mergeCell ref="K32:P33"/>
    <mergeCell ref="Q32:V33"/>
    <mergeCell ref="W32:X33"/>
    <mergeCell ref="B24:P25"/>
    <mergeCell ref="Q24:V25"/>
    <mergeCell ref="W24:X25"/>
    <mergeCell ref="B28:J29"/>
    <mergeCell ref="K28:P29"/>
    <mergeCell ref="Q28:V29"/>
    <mergeCell ref="W28:X29"/>
    <mergeCell ref="B20:P21"/>
    <mergeCell ref="Q20:V21"/>
    <mergeCell ref="W20:X21"/>
    <mergeCell ref="B22:P23"/>
    <mergeCell ref="Q22:V23"/>
    <mergeCell ref="W22:X23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R7:V7"/>
    <mergeCell ref="R8:V8"/>
    <mergeCell ref="R9:V9"/>
    <mergeCell ref="R10:V10"/>
    <mergeCell ref="R11:V11"/>
  </mergeCells>
  <conditionalFormatting sqref="A206">
    <cfRule type="containsText" priority="1" dxfId="0" operator="containsText" text="CHYBA. Doplň Buňku G15 v záložce Doplň">
      <formula>NOT(ISERROR(SEARCH("CHYBA. Doplň Buňku G15 v záložce Doplň",A206)))</formula>
    </cfRule>
  </conditionalFormatting>
  <dataValidations count="2" disablePrompts="1">
    <dataValidation errorStyle="warning" allowBlank="1" showInputMessage="1" showErrorMessage="1" error="Are you sure? " sqref="A219:AA219 A206:AA208"/>
    <dataValidation errorStyle="warning" allowBlank="1" showInputMessage="1" error="Are you sure? " sqref="B215:AA215 B212:B214 B218 A209:A218 A220:AA226"/>
  </dataValidations>
  <printOptions/>
  <pageMargins left="0.7874015748031497" right="0.7395833333333334" top="0.984251968503937" bottom="0.984251968503937" header="0.31496062992125984" footer="0.31496062992125984"/>
  <pageSetup horizontalDpi="600" verticalDpi="600" orientation="portrait" paperSize="9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3155-13B9-4CA1-8CB2-B9C0AE8FBF03}">
  <sheetPr>
    <tabColor rgb="FFFFFF00"/>
  </sheetPr>
  <dimension ref="A1:AO487"/>
  <sheetViews>
    <sheetView tabSelected="1" zoomScale="120" zoomScaleNormal="120" zoomScalePageLayoutView="80" workbookViewId="0" topLeftCell="A74">
      <selection activeCell="C6" sqref="C6:T91"/>
    </sheetView>
  </sheetViews>
  <sheetFormatPr defaultColWidth="9.7109375" defaultRowHeight="15"/>
  <cols>
    <col min="1" max="2" width="3.28125" style="30" customWidth="1"/>
    <col min="3" max="15" width="3.28125" style="31" customWidth="1"/>
    <col min="16" max="16" width="3.140625" style="31" customWidth="1"/>
    <col min="17" max="17" width="35.8515625" style="31" customWidth="1"/>
    <col min="18" max="24" width="3.28125" style="31" customWidth="1"/>
    <col min="25" max="25" width="6.00390625" style="31" customWidth="1"/>
    <col min="26" max="28" width="3.28125" style="31" customWidth="1"/>
    <col min="29" max="29" width="5.28125" style="31" customWidth="1"/>
    <col min="30" max="34" width="3.28125" style="31" customWidth="1"/>
    <col min="35" max="35" width="4.00390625" style="31" customWidth="1"/>
    <col min="36" max="36" width="3.28125" style="31" customWidth="1"/>
    <col min="37" max="37" width="4.00390625" style="31" customWidth="1"/>
    <col min="38" max="42" width="3.28125" style="31" customWidth="1"/>
    <col min="43" max="16384" width="9.7109375" style="31" customWidth="1"/>
  </cols>
  <sheetData>
    <row r="1" spans="21:29" ht="17.4">
      <c r="U1" s="27" t="s">
        <v>0</v>
      </c>
      <c r="AC1" s="32"/>
    </row>
    <row r="3" spans="1:41" ht="15">
      <c r="A3" s="164" t="s">
        <v>24</v>
      </c>
      <c r="B3" s="164"/>
      <c r="C3" s="165" t="s">
        <v>25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 t="s">
        <v>26</v>
      </c>
      <c r="S3" s="165"/>
      <c r="T3" s="165"/>
      <c r="U3" s="165" t="s">
        <v>27</v>
      </c>
      <c r="V3" s="165"/>
      <c r="W3" s="165" t="s">
        <v>28</v>
      </c>
      <c r="X3" s="165"/>
      <c r="Y3" s="165"/>
      <c r="Z3" s="165"/>
      <c r="AA3" s="165"/>
      <c r="AB3" s="165"/>
      <c r="AC3" s="165"/>
      <c r="AD3" s="165"/>
      <c r="AE3" s="165"/>
      <c r="AF3" s="165"/>
      <c r="AG3" s="166"/>
      <c r="AH3" s="167" t="s">
        <v>29</v>
      </c>
      <c r="AI3" s="165"/>
      <c r="AJ3" s="165"/>
      <c r="AK3" s="165"/>
      <c r="AL3" s="165"/>
      <c r="AM3" s="165"/>
      <c r="AN3" s="165"/>
      <c r="AO3" s="165"/>
    </row>
    <row r="4" spans="1:41" s="34" customFormat="1" ht="15">
      <c r="A4" s="164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49" t="s">
        <v>30</v>
      </c>
      <c r="X4" s="149"/>
      <c r="Y4" s="149"/>
      <c r="Z4" s="149" t="s">
        <v>31</v>
      </c>
      <c r="AA4" s="149"/>
      <c r="AB4" s="149"/>
      <c r="AC4" s="149"/>
      <c r="AD4" s="168" t="s">
        <v>32</v>
      </c>
      <c r="AE4" s="168"/>
      <c r="AF4" s="168"/>
      <c r="AG4" s="169"/>
      <c r="AH4" s="170" t="s">
        <v>31</v>
      </c>
      <c r="AI4" s="149"/>
      <c r="AJ4" s="149"/>
      <c r="AK4" s="149"/>
      <c r="AL4" s="149" t="s">
        <v>32</v>
      </c>
      <c r="AM4" s="149"/>
      <c r="AN4" s="149"/>
      <c r="AO4" s="149"/>
    </row>
    <row r="5" spans="1:41" ht="15">
      <c r="A5" s="150" t="s">
        <v>33</v>
      </c>
      <c r="B5" s="151"/>
      <c r="C5" s="152" t="s">
        <v>34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5" t="s">
        <v>35</v>
      </c>
      <c r="S5" s="156"/>
      <c r="T5" s="157"/>
      <c r="U5" s="155" t="s">
        <v>35</v>
      </c>
      <c r="V5" s="157"/>
      <c r="W5" s="158" t="s">
        <v>35</v>
      </c>
      <c r="X5" s="159"/>
      <c r="Y5" s="160"/>
      <c r="Z5" s="161">
        <f>SUM(Z6:AC104)</f>
        <v>0</v>
      </c>
      <c r="AA5" s="162"/>
      <c r="AB5" s="162"/>
      <c r="AC5" s="163"/>
      <c r="AD5" s="161">
        <f>SUM(AD6:AG104)</f>
        <v>0</v>
      </c>
      <c r="AE5" s="162"/>
      <c r="AF5" s="162"/>
      <c r="AG5" s="163"/>
      <c r="AH5" s="161">
        <f>SUM(AH6:AK104)</f>
        <v>0</v>
      </c>
      <c r="AI5" s="162"/>
      <c r="AJ5" s="162"/>
      <c r="AK5" s="163"/>
      <c r="AL5" s="161">
        <f>SUM(AL6:AO104)</f>
        <v>0</v>
      </c>
      <c r="AM5" s="162"/>
      <c r="AN5" s="162"/>
      <c r="AO5" s="163"/>
    </row>
    <row r="6" spans="1:41" ht="15">
      <c r="A6" s="131" t="s">
        <v>36</v>
      </c>
      <c r="B6" s="131"/>
      <c r="C6" s="132" t="s">
        <v>230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11</v>
      </c>
      <c r="S6" s="135"/>
      <c r="T6" s="136"/>
      <c r="U6" s="134" t="s">
        <v>37</v>
      </c>
      <c r="V6" s="136"/>
      <c r="W6" s="137"/>
      <c r="X6" s="133"/>
      <c r="Y6" s="138"/>
      <c r="Z6" s="139">
        <f>R6*W6</f>
        <v>0</v>
      </c>
      <c r="AA6" s="140"/>
      <c r="AB6" s="140"/>
      <c r="AC6" s="141"/>
      <c r="AD6" s="127" t="s">
        <v>35</v>
      </c>
      <c r="AE6" s="128"/>
      <c r="AF6" s="128"/>
      <c r="AG6" s="129"/>
      <c r="AH6" s="142">
        <f>Z6*1.21</f>
        <v>0</v>
      </c>
      <c r="AI6" s="142"/>
      <c r="AJ6" s="142"/>
      <c r="AK6" s="142"/>
      <c r="AL6" s="130" t="s">
        <v>35</v>
      </c>
      <c r="AM6" s="130"/>
      <c r="AN6" s="130"/>
      <c r="AO6" s="130"/>
    </row>
    <row r="7" spans="1:41" ht="15">
      <c r="A7" s="131" t="s">
        <v>38</v>
      </c>
      <c r="B7" s="131"/>
      <c r="C7" s="132" t="s">
        <v>231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30</v>
      </c>
      <c r="S7" s="135"/>
      <c r="T7" s="136"/>
      <c r="U7" s="134" t="s">
        <v>37</v>
      </c>
      <c r="V7" s="136"/>
      <c r="W7" s="137"/>
      <c r="X7" s="133"/>
      <c r="Y7" s="138"/>
      <c r="Z7" s="139">
        <f>R7*W7</f>
        <v>0</v>
      </c>
      <c r="AA7" s="140"/>
      <c r="AB7" s="140"/>
      <c r="AC7" s="141"/>
      <c r="AD7" s="127" t="s">
        <v>35</v>
      </c>
      <c r="AE7" s="128"/>
      <c r="AF7" s="128"/>
      <c r="AG7" s="129"/>
      <c r="AH7" s="142">
        <f aca="true" t="shared" si="0" ref="AH7:AH103">Z7*1.21</f>
        <v>0</v>
      </c>
      <c r="AI7" s="142"/>
      <c r="AJ7" s="142"/>
      <c r="AK7" s="142"/>
      <c r="AL7" s="130" t="s">
        <v>35</v>
      </c>
      <c r="AM7" s="130"/>
      <c r="AN7" s="130"/>
      <c r="AO7" s="130"/>
    </row>
    <row r="8" spans="1:41" ht="15">
      <c r="A8" s="131" t="s">
        <v>39</v>
      </c>
      <c r="B8" s="131"/>
      <c r="C8" s="132" t="s">
        <v>232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>
        <v>13</v>
      </c>
      <c r="S8" s="135"/>
      <c r="T8" s="136"/>
      <c r="U8" s="134" t="s">
        <v>37</v>
      </c>
      <c r="V8" s="136"/>
      <c r="W8" s="137"/>
      <c r="X8" s="133"/>
      <c r="Y8" s="138"/>
      <c r="Z8" s="139">
        <f>R8*W8</f>
        <v>0</v>
      </c>
      <c r="AA8" s="140"/>
      <c r="AB8" s="140"/>
      <c r="AC8" s="141"/>
      <c r="AD8" s="127" t="s">
        <v>35</v>
      </c>
      <c r="AE8" s="128"/>
      <c r="AF8" s="128"/>
      <c r="AG8" s="129"/>
      <c r="AH8" s="142">
        <f t="shared" si="0"/>
        <v>0</v>
      </c>
      <c r="AI8" s="142"/>
      <c r="AJ8" s="142"/>
      <c r="AK8" s="142"/>
      <c r="AL8" s="130" t="s">
        <v>35</v>
      </c>
      <c r="AM8" s="130"/>
      <c r="AN8" s="130"/>
      <c r="AO8" s="130"/>
    </row>
    <row r="9" spans="1:41" ht="15">
      <c r="A9" s="131" t="s">
        <v>40</v>
      </c>
      <c r="B9" s="131"/>
      <c r="C9" s="132" t="s">
        <v>233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4">
        <v>13</v>
      </c>
      <c r="S9" s="135"/>
      <c r="T9" s="136"/>
      <c r="U9" s="134" t="s">
        <v>37</v>
      </c>
      <c r="V9" s="136"/>
      <c r="W9" s="137"/>
      <c r="X9" s="133"/>
      <c r="Y9" s="138"/>
      <c r="Z9" s="139">
        <f aca="true" t="shared" si="1" ref="Z9:Z103">R9*W9</f>
        <v>0</v>
      </c>
      <c r="AA9" s="140"/>
      <c r="AB9" s="140"/>
      <c r="AC9" s="141"/>
      <c r="AD9" s="127" t="s">
        <v>35</v>
      </c>
      <c r="AE9" s="128"/>
      <c r="AF9" s="128"/>
      <c r="AG9" s="129"/>
      <c r="AH9" s="142">
        <f t="shared" si="0"/>
        <v>0</v>
      </c>
      <c r="AI9" s="142"/>
      <c r="AJ9" s="142"/>
      <c r="AK9" s="142"/>
      <c r="AL9" s="130" t="s">
        <v>35</v>
      </c>
      <c r="AM9" s="130"/>
      <c r="AN9" s="130"/>
      <c r="AO9" s="130"/>
    </row>
    <row r="10" spans="1:41" ht="15">
      <c r="A10" s="131" t="s">
        <v>227</v>
      </c>
      <c r="B10" s="131"/>
      <c r="C10" s="132" t="s">
        <v>234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>
        <v>18</v>
      </c>
      <c r="S10" s="135"/>
      <c r="T10" s="136"/>
      <c r="U10" s="134" t="s">
        <v>37</v>
      </c>
      <c r="V10" s="136"/>
      <c r="W10" s="137"/>
      <c r="X10" s="133"/>
      <c r="Y10" s="138"/>
      <c r="Z10" s="139">
        <f t="shared" si="1"/>
        <v>0</v>
      </c>
      <c r="AA10" s="140"/>
      <c r="AB10" s="140"/>
      <c r="AC10" s="141"/>
      <c r="AD10" s="127" t="s">
        <v>35</v>
      </c>
      <c r="AE10" s="128"/>
      <c r="AF10" s="128"/>
      <c r="AG10" s="129"/>
      <c r="AH10" s="142">
        <f t="shared" si="0"/>
        <v>0</v>
      </c>
      <c r="AI10" s="142"/>
      <c r="AJ10" s="142"/>
      <c r="AK10" s="142"/>
      <c r="AL10" s="130" t="s">
        <v>35</v>
      </c>
      <c r="AM10" s="130"/>
      <c r="AN10" s="130"/>
      <c r="AO10" s="130"/>
    </row>
    <row r="11" spans="1:41" ht="15">
      <c r="A11" s="131" t="s">
        <v>41</v>
      </c>
      <c r="B11" s="131"/>
      <c r="C11" s="132" t="s">
        <v>235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>
        <v>11</v>
      </c>
      <c r="S11" s="135"/>
      <c r="T11" s="136"/>
      <c r="U11" s="134" t="s">
        <v>37</v>
      </c>
      <c r="V11" s="136"/>
      <c r="W11" s="137"/>
      <c r="X11" s="133"/>
      <c r="Y11" s="138"/>
      <c r="Z11" s="139">
        <f t="shared" si="1"/>
        <v>0</v>
      </c>
      <c r="AA11" s="140"/>
      <c r="AB11" s="140"/>
      <c r="AC11" s="141"/>
      <c r="AD11" s="127" t="s">
        <v>35</v>
      </c>
      <c r="AE11" s="128"/>
      <c r="AF11" s="128"/>
      <c r="AG11" s="129"/>
      <c r="AH11" s="142">
        <f t="shared" si="0"/>
        <v>0</v>
      </c>
      <c r="AI11" s="142"/>
      <c r="AJ11" s="142"/>
      <c r="AK11" s="142"/>
      <c r="AL11" s="130" t="s">
        <v>35</v>
      </c>
      <c r="AM11" s="130"/>
      <c r="AN11" s="130"/>
      <c r="AO11" s="130"/>
    </row>
    <row r="12" spans="1:41" ht="15">
      <c r="A12" s="131" t="s">
        <v>42</v>
      </c>
      <c r="B12" s="131"/>
      <c r="C12" s="132" t="s">
        <v>236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>
        <v>11</v>
      </c>
      <c r="S12" s="135"/>
      <c r="T12" s="136"/>
      <c r="U12" s="134" t="s">
        <v>37</v>
      </c>
      <c r="V12" s="136"/>
      <c r="W12" s="137"/>
      <c r="X12" s="133"/>
      <c r="Y12" s="138"/>
      <c r="Z12" s="139">
        <f t="shared" si="1"/>
        <v>0</v>
      </c>
      <c r="AA12" s="140"/>
      <c r="AB12" s="140"/>
      <c r="AC12" s="141"/>
      <c r="AD12" s="127" t="s">
        <v>35</v>
      </c>
      <c r="AE12" s="128"/>
      <c r="AF12" s="128"/>
      <c r="AG12" s="129"/>
      <c r="AH12" s="142">
        <f t="shared" si="0"/>
        <v>0</v>
      </c>
      <c r="AI12" s="142"/>
      <c r="AJ12" s="142"/>
      <c r="AK12" s="142"/>
      <c r="AL12" s="130" t="s">
        <v>35</v>
      </c>
      <c r="AM12" s="130"/>
      <c r="AN12" s="130"/>
      <c r="AO12" s="130"/>
    </row>
    <row r="13" spans="1:41" ht="15">
      <c r="A13" s="131" t="s">
        <v>43</v>
      </c>
      <c r="B13" s="131"/>
      <c r="C13" s="132" t="s">
        <v>237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>
        <v>2</v>
      </c>
      <c r="S13" s="135"/>
      <c r="T13" s="136"/>
      <c r="U13" s="134" t="s">
        <v>37</v>
      </c>
      <c r="V13" s="136"/>
      <c r="W13" s="137"/>
      <c r="X13" s="133"/>
      <c r="Y13" s="138"/>
      <c r="Z13" s="139">
        <f t="shared" si="1"/>
        <v>0</v>
      </c>
      <c r="AA13" s="140"/>
      <c r="AB13" s="140"/>
      <c r="AC13" s="141"/>
      <c r="AD13" s="127" t="s">
        <v>35</v>
      </c>
      <c r="AE13" s="128"/>
      <c r="AF13" s="128"/>
      <c r="AG13" s="129"/>
      <c r="AH13" s="142">
        <f t="shared" si="0"/>
        <v>0</v>
      </c>
      <c r="AI13" s="142"/>
      <c r="AJ13" s="142"/>
      <c r="AK13" s="142"/>
      <c r="AL13" s="130" t="s">
        <v>35</v>
      </c>
      <c r="AM13" s="130"/>
      <c r="AN13" s="130"/>
      <c r="AO13" s="130"/>
    </row>
    <row r="14" spans="1:41" ht="15">
      <c r="A14" s="131" t="s">
        <v>44</v>
      </c>
      <c r="B14" s="131"/>
      <c r="C14" s="132" t="s">
        <v>238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>
        <v>8</v>
      </c>
      <c r="S14" s="135"/>
      <c r="T14" s="136"/>
      <c r="U14" s="134" t="s">
        <v>37</v>
      </c>
      <c r="V14" s="136"/>
      <c r="W14" s="137"/>
      <c r="X14" s="133"/>
      <c r="Y14" s="138"/>
      <c r="Z14" s="139">
        <f t="shared" si="1"/>
        <v>0</v>
      </c>
      <c r="AA14" s="140"/>
      <c r="AB14" s="140"/>
      <c r="AC14" s="141"/>
      <c r="AD14" s="127" t="s">
        <v>35</v>
      </c>
      <c r="AE14" s="128"/>
      <c r="AF14" s="128"/>
      <c r="AG14" s="129"/>
      <c r="AH14" s="142">
        <f t="shared" si="0"/>
        <v>0</v>
      </c>
      <c r="AI14" s="142"/>
      <c r="AJ14" s="142"/>
      <c r="AK14" s="142"/>
      <c r="AL14" s="130" t="s">
        <v>35</v>
      </c>
      <c r="AM14" s="130"/>
      <c r="AN14" s="130"/>
      <c r="AO14" s="130"/>
    </row>
    <row r="15" spans="1:41" ht="15">
      <c r="A15" s="131" t="s">
        <v>45</v>
      </c>
      <c r="B15" s="131"/>
      <c r="C15" s="132" t="s">
        <v>239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>
        <v>7</v>
      </c>
      <c r="S15" s="135"/>
      <c r="T15" s="136"/>
      <c r="U15" s="134" t="s">
        <v>37</v>
      </c>
      <c r="V15" s="136"/>
      <c r="W15" s="137"/>
      <c r="X15" s="133"/>
      <c r="Y15" s="138"/>
      <c r="Z15" s="139">
        <f t="shared" si="1"/>
        <v>0</v>
      </c>
      <c r="AA15" s="140"/>
      <c r="AB15" s="140"/>
      <c r="AC15" s="141"/>
      <c r="AD15" s="127" t="s">
        <v>35</v>
      </c>
      <c r="AE15" s="128"/>
      <c r="AF15" s="128"/>
      <c r="AG15" s="129"/>
      <c r="AH15" s="142">
        <f aca="true" t="shared" si="2" ref="AH15:AH72">Z15*1.21</f>
        <v>0</v>
      </c>
      <c r="AI15" s="142"/>
      <c r="AJ15" s="142"/>
      <c r="AK15" s="142"/>
      <c r="AL15" s="130" t="s">
        <v>35</v>
      </c>
      <c r="AM15" s="130"/>
      <c r="AN15" s="130"/>
      <c r="AO15" s="130"/>
    </row>
    <row r="16" spans="1:41" ht="15">
      <c r="A16" s="131" t="s">
        <v>46</v>
      </c>
      <c r="B16" s="131"/>
      <c r="C16" s="132" t="s">
        <v>240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>
        <v>25</v>
      </c>
      <c r="S16" s="135"/>
      <c r="T16" s="136"/>
      <c r="U16" s="134" t="s">
        <v>37</v>
      </c>
      <c r="V16" s="136"/>
      <c r="W16" s="137"/>
      <c r="X16" s="133"/>
      <c r="Y16" s="138"/>
      <c r="Z16" s="139">
        <f t="shared" si="1"/>
        <v>0</v>
      </c>
      <c r="AA16" s="140"/>
      <c r="AB16" s="140"/>
      <c r="AC16" s="141"/>
      <c r="AD16" s="127" t="s">
        <v>35</v>
      </c>
      <c r="AE16" s="128"/>
      <c r="AF16" s="128"/>
      <c r="AG16" s="129"/>
      <c r="AH16" s="142">
        <f t="shared" si="2"/>
        <v>0</v>
      </c>
      <c r="AI16" s="142"/>
      <c r="AJ16" s="142"/>
      <c r="AK16" s="142"/>
      <c r="AL16" s="130" t="s">
        <v>35</v>
      </c>
      <c r="AM16" s="130"/>
      <c r="AN16" s="130"/>
      <c r="AO16" s="130"/>
    </row>
    <row r="17" spans="1:41" ht="15">
      <c r="A17" s="131" t="s">
        <v>47</v>
      </c>
      <c r="B17" s="131"/>
      <c r="C17" s="132" t="s">
        <v>241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>
        <v>24</v>
      </c>
      <c r="S17" s="135"/>
      <c r="T17" s="136"/>
      <c r="U17" s="134" t="s">
        <v>37</v>
      </c>
      <c r="V17" s="136"/>
      <c r="W17" s="137"/>
      <c r="X17" s="133"/>
      <c r="Y17" s="138"/>
      <c r="Z17" s="139">
        <f aca="true" t="shared" si="3" ref="Z17:Z74">R17*W17</f>
        <v>0</v>
      </c>
      <c r="AA17" s="140"/>
      <c r="AB17" s="140"/>
      <c r="AC17" s="141"/>
      <c r="AD17" s="127" t="s">
        <v>35</v>
      </c>
      <c r="AE17" s="128"/>
      <c r="AF17" s="128"/>
      <c r="AG17" s="129"/>
      <c r="AH17" s="142">
        <f t="shared" si="2"/>
        <v>0</v>
      </c>
      <c r="AI17" s="142"/>
      <c r="AJ17" s="142"/>
      <c r="AK17" s="142"/>
      <c r="AL17" s="130" t="s">
        <v>35</v>
      </c>
      <c r="AM17" s="130"/>
      <c r="AN17" s="130"/>
      <c r="AO17" s="130"/>
    </row>
    <row r="18" spans="1:41" ht="15">
      <c r="A18" s="131" t="s">
        <v>48</v>
      </c>
      <c r="B18" s="131"/>
      <c r="C18" s="132" t="s">
        <v>242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>
        <v>24</v>
      </c>
      <c r="S18" s="135"/>
      <c r="T18" s="136"/>
      <c r="U18" s="134" t="s">
        <v>37</v>
      </c>
      <c r="V18" s="136"/>
      <c r="W18" s="137"/>
      <c r="X18" s="133"/>
      <c r="Y18" s="138"/>
      <c r="Z18" s="139">
        <f t="shared" si="3"/>
        <v>0</v>
      </c>
      <c r="AA18" s="140"/>
      <c r="AB18" s="140"/>
      <c r="AC18" s="141"/>
      <c r="AD18" s="127" t="s">
        <v>35</v>
      </c>
      <c r="AE18" s="128"/>
      <c r="AF18" s="128"/>
      <c r="AG18" s="129"/>
      <c r="AH18" s="142">
        <f t="shared" si="2"/>
        <v>0</v>
      </c>
      <c r="AI18" s="142"/>
      <c r="AJ18" s="142"/>
      <c r="AK18" s="142"/>
      <c r="AL18" s="130" t="s">
        <v>35</v>
      </c>
      <c r="AM18" s="130"/>
      <c r="AN18" s="130"/>
      <c r="AO18" s="130"/>
    </row>
    <row r="19" spans="1:41" ht="15">
      <c r="A19" s="131" t="s">
        <v>49</v>
      </c>
      <c r="B19" s="131"/>
      <c r="C19" s="132" t="s">
        <v>243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>
        <v>15</v>
      </c>
      <c r="S19" s="135"/>
      <c r="T19" s="136"/>
      <c r="U19" s="134" t="s">
        <v>37</v>
      </c>
      <c r="V19" s="136"/>
      <c r="W19" s="137"/>
      <c r="X19" s="133"/>
      <c r="Y19" s="138"/>
      <c r="Z19" s="139">
        <f t="shared" si="3"/>
        <v>0</v>
      </c>
      <c r="AA19" s="140"/>
      <c r="AB19" s="140"/>
      <c r="AC19" s="141"/>
      <c r="AD19" s="127" t="s">
        <v>35</v>
      </c>
      <c r="AE19" s="128"/>
      <c r="AF19" s="128"/>
      <c r="AG19" s="129"/>
      <c r="AH19" s="142">
        <f t="shared" si="2"/>
        <v>0</v>
      </c>
      <c r="AI19" s="142"/>
      <c r="AJ19" s="142"/>
      <c r="AK19" s="142"/>
      <c r="AL19" s="130" t="s">
        <v>35</v>
      </c>
      <c r="AM19" s="130"/>
      <c r="AN19" s="130"/>
      <c r="AO19" s="130"/>
    </row>
    <row r="20" spans="1:41" ht="15">
      <c r="A20" s="131" t="s">
        <v>51</v>
      </c>
      <c r="B20" s="131"/>
      <c r="C20" s="132" t="s">
        <v>244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>
        <v>5</v>
      </c>
      <c r="S20" s="135"/>
      <c r="T20" s="136"/>
      <c r="U20" s="134" t="s">
        <v>37</v>
      </c>
      <c r="V20" s="136"/>
      <c r="W20" s="137"/>
      <c r="X20" s="133"/>
      <c r="Y20" s="138"/>
      <c r="Z20" s="139">
        <f t="shared" si="3"/>
        <v>0</v>
      </c>
      <c r="AA20" s="140"/>
      <c r="AB20" s="140"/>
      <c r="AC20" s="141"/>
      <c r="AD20" s="127" t="s">
        <v>35</v>
      </c>
      <c r="AE20" s="128"/>
      <c r="AF20" s="128"/>
      <c r="AG20" s="129"/>
      <c r="AH20" s="142">
        <f t="shared" si="2"/>
        <v>0</v>
      </c>
      <c r="AI20" s="142"/>
      <c r="AJ20" s="142"/>
      <c r="AK20" s="142"/>
      <c r="AL20" s="130" t="s">
        <v>35</v>
      </c>
      <c r="AM20" s="130"/>
      <c r="AN20" s="130"/>
      <c r="AO20" s="130"/>
    </row>
    <row r="21" spans="1:41" ht="15">
      <c r="A21" s="131" t="s">
        <v>52</v>
      </c>
      <c r="B21" s="131"/>
      <c r="C21" s="132" t="s">
        <v>245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>
        <v>11</v>
      </c>
      <c r="S21" s="135"/>
      <c r="T21" s="136"/>
      <c r="U21" s="134" t="s">
        <v>37</v>
      </c>
      <c r="V21" s="136"/>
      <c r="W21" s="137"/>
      <c r="X21" s="133"/>
      <c r="Y21" s="138"/>
      <c r="Z21" s="139">
        <f t="shared" si="3"/>
        <v>0</v>
      </c>
      <c r="AA21" s="140"/>
      <c r="AB21" s="140"/>
      <c r="AC21" s="141"/>
      <c r="AD21" s="127" t="s">
        <v>35</v>
      </c>
      <c r="AE21" s="128"/>
      <c r="AF21" s="128"/>
      <c r="AG21" s="129"/>
      <c r="AH21" s="142">
        <f t="shared" si="2"/>
        <v>0</v>
      </c>
      <c r="AI21" s="142"/>
      <c r="AJ21" s="142"/>
      <c r="AK21" s="142"/>
      <c r="AL21" s="130" t="s">
        <v>35</v>
      </c>
      <c r="AM21" s="130"/>
      <c r="AN21" s="130"/>
      <c r="AO21" s="130"/>
    </row>
    <row r="22" spans="1:41" ht="15">
      <c r="A22" s="131" t="s">
        <v>54</v>
      </c>
      <c r="B22" s="131"/>
      <c r="C22" s="132" t="s">
        <v>246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>
        <v>7</v>
      </c>
      <c r="S22" s="135"/>
      <c r="T22" s="136"/>
      <c r="U22" s="134" t="s">
        <v>37</v>
      </c>
      <c r="V22" s="136"/>
      <c r="W22" s="137"/>
      <c r="X22" s="133"/>
      <c r="Y22" s="138"/>
      <c r="Z22" s="139">
        <f t="shared" si="3"/>
        <v>0</v>
      </c>
      <c r="AA22" s="140"/>
      <c r="AB22" s="140"/>
      <c r="AC22" s="141"/>
      <c r="AD22" s="127" t="s">
        <v>35</v>
      </c>
      <c r="AE22" s="128"/>
      <c r="AF22" s="128"/>
      <c r="AG22" s="129"/>
      <c r="AH22" s="142">
        <f t="shared" si="2"/>
        <v>0</v>
      </c>
      <c r="AI22" s="142"/>
      <c r="AJ22" s="142"/>
      <c r="AK22" s="142"/>
      <c r="AL22" s="130" t="s">
        <v>35</v>
      </c>
      <c r="AM22" s="130"/>
      <c r="AN22" s="130"/>
      <c r="AO22" s="130"/>
    </row>
    <row r="23" spans="1:41" ht="15">
      <c r="A23" s="131" t="s">
        <v>122</v>
      </c>
      <c r="B23" s="131"/>
      <c r="C23" s="132" t="s">
        <v>247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>
        <v>6</v>
      </c>
      <c r="S23" s="135"/>
      <c r="T23" s="136"/>
      <c r="U23" s="134" t="s">
        <v>37</v>
      </c>
      <c r="V23" s="136"/>
      <c r="W23" s="137"/>
      <c r="X23" s="133"/>
      <c r="Y23" s="138"/>
      <c r="Z23" s="139">
        <f t="shared" si="3"/>
        <v>0</v>
      </c>
      <c r="AA23" s="140"/>
      <c r="AB23" s="140"/>
      <c r="AC23" s="141"/>
      <c r="AD23" s="127" t="s">
        <v>35</v>
      </c>
      <c r="AE23" s="128"/>
      <c r="AF23" s="128"/>
      <c r="AG23" s="129"/>
      <c r="AH23" s="142">
        <f t="shared" si="2"/>
        <v>0</v>
      </c>
      <c r="AI23" s="142"/>
      <c r="AJ23" s="142"/>
      <c r="AK23" s="142"/>
      <c r="AL23" s="130" t="s">
        <v>35</v>
      </c>
      <c r="AM23" s="130"/>
      <c r="AN23" s="130"/>
      <c r="AO23" s="130"/>
    </row>
    <row r="24" spans="1:41" ht="15">
      <c r="A24" s="131" t="s">
        <v>124</v>
      </c>
      <c r="B24" s="131"/>
      <c r="C24" s="132" t="s">
        <v>248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>
        <v>3</v>
      </c>
      <c r="S24" s="135"/>
      <c r="T24" s="136"/>
      <c r="U24" s="134" t="s">
        <v>37</v>
      </c>
      <c r="V24" s="136"/>
      <c r="W24" s="137"/>
      <c r="X24" s="133"/>
      <c r="Y24" s="138"/>
      <c r="Z24" s="139">
        <f t="shared" si="3"/>
        <v>0</v>
      </c>
      <c r="AA24" s="140"/>
      <c r="AB24" s="140"/>
      <c r="AC24" s="141"/>
      <c r="AD24" s="127" t="s">
        <v>35</v>
      </c>
      <c r="AE24" s="128"/>
      <c r="AF24" s="128"/>
      <c r="AG24" s="129"/>
      <c r="AH24" s="142">
        <f t="shared" si="2"/>
        <v>0</v>
      </c>
      <c r="AI24" s="142"/>
      <c r="AJ24" s="142"/>
      <c r="AK24" s="142"/>
      <c r="AL24" s="130" t="s">
        <v>35</v>
      </c>
      <c r="AM24" s="130"/>
      <c r="AN24" s="130"/>
      <c r="AO24" s="130"/>
    </row>
    <row r="25" spans="1:41" ht="15">
      <c r="A25" s="131" t="s">
        <v>141</v>
      </c>
      <c r="B25" s="131"/>
      <c r="C25" s="132" t="s">
        <v>249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>
        <v>9</v>
      </c>
      <c r="S25" s="135"/>
      <c r="T25" s="136"/>
      <c r="U25" s="134" t="s">
        <v>37</v>
      </c>
      <c r="V25" s="136"/>
      <c r="W25" s="137"/>
      <c r="X25" s="133"/>
      <c r="Y25" s="138"/>
      <c r="Z25" s="139">
        <f t="shared" si="3"/>
        <v>0</v>
      </c>
      <c r="AA25" s="140"/>
      <c r="AB25" s="140"/>
      <c r="AC25" s="141"/>
      <c r="AD25" s="127" t="s">
        <v>35</v>
      </c>
      <c r="AE25" s="128"/>
      <c r="AF25" s="128"/>
      <c r="AG25" s="129"/>
      <c r="AH25" s="142">
        <f t="shared" si="2"/>
        <v>0</v>
      </c>
      <c r="AI25" s="142"/>
      <c r="AJ25" s="142"/>
      <c r="AK25" s="142"/>
      <c r="AL25" s="130" t="s">
        <v>35</v>
      </c>
      <c r="AM25" s="130"/>
      <c r="AN25" s="130"/>
      <c r="AO25" s="130"/>
    </row>
    <row r="26" spans="1:41" ht="15">
      <c r="A26" s="131" t="s">
        <v>142</v>
      </c>
      <c r="B26" s="131"/>
      <c r="C26" s="132" t="s">
        <v>250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>
        <v>15</v>
      </c>
      <c r="S26" s="135"/>
      <c r="T26" s="136"/>
      <c r="U26" s="134" t="s">
        <v>37</v>
      </c>
      <c r="V26" s="136"/>
      <c r="W26" s="137"/>
      <c r="X26" s="133"/>
      <c r="Y26" s="138"/>
      <c r="Z26" s="139">
        <f t="shared" si="3"/>
        <v>0</v>
      </c>
      <c r="AA26" s="140"/>
      <c r="AB26" s="140"/>
      <c r="AC26" s="141"/>
      <c r="AD26" s="127" t="s">
        <v>35</v>
      </c>
      <c r="AE26" s="128"/>
      <c r="AF26" s="128"/>
      <c r="AG26" s="129"/>
      <c r="AH26" s="142">
        <f t="shared" si="2"/>
        <v>0</v>
      </c>
      <c r="AI26" s="142"/>
      <c r="AJ26" s="142"/>
      <c r="AK26" s="142"/>
      <c r="AL26" s="130" t="s">
        <v>35</v>
      </c>
      <c r="AM26" s="130"/>
      <c r="AN26" s="130"/>
      <c r="AO26" s="130"/>
    </row>
    <row r="27" spans="1:41" ht="15">
      <c r="A27" s="131" t="s">
        <v>143</v>
      </c>
      <c r="B27" s="131"/>
      <c r="C27" s="132" t="s">
        <v>251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>
        <v>20</v>
      </c>
      <c r="S27" s="135"/>
      <c r="T27" s="136"/>
      <c r="U27" s="134" t="s">
        <v>37</v>
      </c>
      <c r="V27" s="136"/>
      <c r="W27" s="137"/>
      <c r="X27" s="133"/>
      <c r="Y27" s="138"/>
      <c r="Z27" s="139">
        <f t="shared" si="3"/>
        <v>0</v>
      </c>
      <c r="AA27" s="140"/>
      <c r="AB27" s="140"/>
      <c r="AC27" s="141"/>
      <c r="AD27" s="127" t="s">
        <v>35</v>
      </c>
      <c r="AE27" s="128"/>
      <c r="AF27" s="128"/>
      <c r="AG27" s="129"/>
      <c r="AH27" s="142">
        <f t="shared" si="2"/>
        <v>0</v>
      </c>
      <c r="AI27" s="142"/>
      <c r="AJ27" s="142"/>
      <c r="AK27" s="142"/>
      <c r="AL27" s="130" t="s">
        <v>35</v>
      </c>
      <c r="AM27" s="130"/>
      <c r="AN27" s="130"/>
      <c r="AO27" s="130"/>
    </row>
    <row r="28" spans="1:41" ht="15">
      <c r="A28" s="131" t="s">
        <v>144</v>
      </c>
      <c r="B28" s="131"/>
      <c r="C28" s="132" t="s">
        <v>252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>
        <v>23</v>
      </c>
      <c r="S28" s="135"/>
      <c r="T28" s="136"/>
      <c r="U28" s="134" t="s">
        <v>37</v>
      </c>
      <c r="V28" s="136"/>
      <c r="W28" s="137"/>
      <c r="X28" s="133"/>
      <c r="Y28" s="138"/>
      <c r="Z28" s="139">
        <f t="shared" si="3"/>
        <v>0</v>
      </c>
      <c r="AA28" s="140"/>
      <c r="AB28" s="140"/>
      <c r="AC28" s="141"/>
      <c r="AD28" s="127" t="s">
        <v>35</v>
      </c>
      <c r="AE28" s="128"/>
      <c r="AF28" s="128"/>
      <c r="AG28" s="129"/>
      <c r="AH28" s="142">
        <f t="shared" si="2"/>
        <v>0</v>
      </c>
      <c r="AI28" s="142"/>
      <c r="AJ28" s="142"/>
      <c r="AK28" s="142"/>
      <c r="AL28" s="130" t="s">
        <v>35</v>
      </c>
      <c r="AM28" s="130"/>
      <c r="AN28" s="130"/>
      <c r="AO28" s="130"/>
    </row>
    <row r="29" spans="1:41" ht="15">
      <c r="A29" s="131" t="s">
        <v>145</v>
      </c>
      <c r="B29" s="131"/>
      <c r="C29" s="132" t="s">
        <v>253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>
        <v>11</v>
      </c>
      <c r="S29" s="135"/>
      <c r="T29" s="136"/>
      <c r="U29" s="134" t="s">
        <v>37</v>
      </c>
      <c r="V29" s="136"/>
      <c r="W29" s="137"/>
      <c r="X29" s="133"/>
      <c r="Y29" s="138"/>
      <c r="Z29" s="139">
        <f t="shared" si="3"/>
        <v>0</v>
      </c>
      <c r="AA29" s="140"/>
      <c r="AB29" s="140"/>
      <c r="AC29" s="141"/>
      <c r="AD29" s="127" t="s">
        <v>35</v>
      </c>
      <c r="AE29" s="128"/>
      <c r="AF29" s="128"/>
      <c r="AG29" s="129"/>
      <c r="AH29" s="142">
        <f t="shared" si="2"/>
        <v>0</v>
      </c>
      <c r="AI29" s="142"/>
      <c r="AJ29" s="142"/>
      <c r="AK29" s="142"/>
      <c r="AL29" s="130" t="s">
        <v>35</v>
      </c>
      <c r="AM29" s="130"/>
      <c r="AN29" s="130"/>
      <c r="AO29" s="130"/>
    </row>
    <row r="30" spans="1:41" ht="15">
      <c r="A30" s="131" t="s">
        <v>146</v>
      </c>
      <c r="B30" s="131"/>
      <c r="C30" s="132" t="s">
        <v>254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4">
        <v>19</v>
      </c>
      <c r="S30" s="135"/>
      <c r="T30" s="136"/>
      <c r="U30" s="134" t="s">
        <v>37</v>
      </c>
      <c r="V30" s="136"/>
      <c r="W30" s="137"/>
      <c r="X30" s="133"/>
      <c r="Y30" s="138"/>
      <c r="Z30" s="139">
        <f t="shared" si="3"/>
        <v>0</v>
      </c>
      <c r="AA30" s="140"/>
      <c r="AB30" s="140"/>
      <c r="AC30" s="141"/>
      <c r="AD30" s="127" t="s">
        <v>35</v>
      </c>
      <c r="AE30" s="128"/>
      <c r="AF30" s="128"/>
      <c r="AG30" s="129"/>
      <c r="AH30" s="142">
        <f t="shared" si="2"/>
        <v>0</v>
      </c>
      <c r="AI30" s="142"/>
      <c r="AJ30" s="142"/>
      <c r="AK30" s="142"/>
      <c r="AL30" s="130" t="s">
        <v>35</v>
      </c>
      <c r="AM30" s="130"/>
      <c r="AN30" s="130"/>
      <c r="AO30" s="130"/>
    </row>
    <row r="31" spans="1:41" ht="15">
      <c r="A31" s="131" t="s">
        <v>147</v>
      </c>
      <c r="B31" s="131"/>
      <c r="C31" s="132" t="s">
        <v>255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>
        <v>20</v>
      </c>
      <c r="S31" s="135"/>
      <c r="T31" s="136"/>
      <c r="U31" s="134" t="s">
        <v>37</v>
      </c>
      <c r="V31" s="136"/>
      <c r="W31" s="137"/>
      <c r="X31" s="133"/>
      <c r="Y31" s="138"/>
      <c r="Z31" s="139">
        <f t="shared" si="3"/>
        <v>0</v>
      </c>
      <c r="AA31" s="140"/>
      <c r="AB31" s="140"/>
      <c r="AC31" s="141"/>
      <c r="AD31" s="127" t="s">
        <v>35</v>
      </c>
      <c r="AE31" s="128"/>
      <c r="AF31" s="128"/>
      <c r="AG31" s="129"/>
      <c r="AH31" s="142">
        <f t="shared" si="2"/>
        <v>0</v>
      </c>
      <c r="AI31" s="142"/>
      <c r="AJ31" s="142"/>
      <c r="AK31" s="142"/>
      <c r="AL31" s="130" t="s">
        <v>35</v>
      </c>
      <c r="AM31" s="130"/>
      <c r="AN31" s="130"/>
      <c r="AO31" s="130"/>
    </row>
    <row r="32" spans="1:41" ht="15">
      <c r="A32" s="131" t="s">
        <v>148</v>
      </c>
      <c r="B32" s="131"/>
      <c r="C32" s="132" t="s">
        <v>256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>
        <v>4</v>
      </c>
      <c r="S32" s="135"/>
      <c r="T32" s="136"/>
      <c r="U32" s="134" t="s">
        <v>37</v>
      </c>
      <c r="V32" s="136"/>
      <c r="W32" s="137"/>
      <c r="X32" s="133"/>
      <c r="Y32" s="138"/>
      <c r="Z32" s="139">
        <f t="shared" si="3"/>
        <v>0</v>
      </c>
      <c r="AA32" s="140"/>
      <c r="AB32" s="140"/>
      <c r="AC32" s="141"/>
      <c r="AD32" s="127" t="s">
        <v>35</v>
      </c>
      <c r="AE32" s="128"/>
      <c r="AF32" s="128"/>
      <c r="AG32" s="129"/>
      <c r="AH32" s="142">
        <f t="shared" si="2"/>
        <v>0</v>
      </c>
      <c r="AI32" s="142"/>
      <c r="AJ32" s="142"/>
      <c r="AK32" s="142"/>
      <c r="AL32" s="130" t="s">
        <v>35</v>
      </c>
      <c r="AM32" s="130"/>
      <c r="AN32" s="130"/>
      <c r="AO32" s="130"/>
    </row>
    <row r="33" spans="1:41" ht="15">
      <c r="A33" s="131" t="s">
        <v>149</v>
      </c>
      <c r="B33" s="131"/>
      <c r="C33" s="132" t="s">
        <v>257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>
        <v>8</v>
      </c>
      <c r="S33" s="135"/>
      <c r="T33" s="136"/>
      <c r="U33" s="134" t="s">
        <v>37</v>
      </c>
      <c r="V33" s="136"/>
      <c r="W33" s="137"/>
      <c r="X33" s="133"/>
      <c r="Y33" s="138"/>
      <c r="Z33" s="139">
        <f t="shared" si="3"/>
        <v>0</v>
      </c>
      <c r="AA33" s="140"/>
      <c r="AB33" s="140"/>
      <c r="AC33" s="141"/>
      <c r="AD33" s="127" t="s">
        <v>35</v>
      </c>
      <c r="AE33" s="128"/>
      <c r="AF33" s="128"/>
      <c r="AG33" s="129"/>
      <c r="AH33" s="142">
        <f t="shared" si="2"/>
        <v>0</v>
      </c>
      <c r="AI33" s="142"/>
      <c r="AJ33" s="142"/>
      <c r="AK33" s="142"/>
      <c r="AL33" s="130" t="s">
        <v>35</v>
      </c>
      <c r="AM33" s="130"/>
      <c r="AN33" s="130"/>
      <c r="AO33" s="130"/>
    </row>
    <row r="34" spans="1:41" ht="15">
      <c r="A34" s="131" t="s">
        <v>150</v>
      </c>
      <c r="B34" s="131"/>
      <c r="C34" s="132" t="s">
        <v>258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>
        <v>2</v>
      </c>
      <c r="S34" s="135"/>
      <c r="T34" s="136"/>
      <c r="U34" s="134" t="s">
        <v>37</v>
      </c>
      <c r="V34" s="136"/>
      <c r="W34" s="137"/>
      <c r="X34" s="133"/>
      <c r="Y34" s="138"/>
      <c r="Z34" s="139">
        <f t="shared" si="3"/>
        <v>0</v>
      </c>
      <c r="AA34" s="140"/>
      <c r="AB34" s="140"/>
      <c r="AC34" s="141"/>
      <c r="AD34" s="127" t="s">
        <v>35</v>
      </c>
      <c r="AE34" s="128"/>
      <c r="AF34" s="128"/>
      <c r="AG34" s="129"/>
      <c r="AH34" s="142">
        <f t="shared" si="2"/>
        <v>0</v>
      </c>
      <c r="AI34" s="142"/>
      <c r="AJ34" s="142"/>
      <c r="AK34" s="142"/>
      <c r="AL34" s="130" t="s">
        <v>35</v>
      </c>
      <c r="AM34" s="130"/>
      <c r="AN34" s="130"/>
      <c r="AO34" s="130"/>
    </row>
    <row r="35" spans="1:41" ht="15">
      <c r="A35" s="131" t="s">
        <v>151</v>
      </c>
      <c r="B35" s="131"/>
      <c r="C35" s="132" t="s">
        <v>259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>
        <v>10</v>
      </c>
      <c r="S35" s="135"/>
      <c r="T35" s="136"/>
      <c r="U35" s="134" t="s">
        <v>37</v>
      </c>
      <c r="V35" s="136"/>
      <c r="W35" s="137"/>
      <c r="X35" s="133"/>
      <c r="Y35" s="138"/>
      <c r="Z35" s="139">
        <f t="shared" si="3"/>
        <v>0</v>
      </c>
      <c r="AA35" s="140"/>
      <c r="AB35" s="140"/>
      <c r="AC35" s="141"/>
      <c r="AD35" s="127" t="s">
        <v>35</v>
      </c>
      <c r="AE35" s="128"/>
      <c r="AF35" s="128"/>
      <c r="AG35" s="129"/>
      <c r="AH35" s="142">
        <f t="shared" si="2"/>
        <v>0</v>
      </c>
      <c r="AI35" s="142"/>
      <c r="AJ35" s="142"/>
      <c r="AK35" s="142"/>
      <c r="AL35" s="130" t="s">
        <v>35</v>
      </c>
      <c r="AM35" s="130"/>
      <c r="AN35" s="130"/>
      <c r="AO35" s="130"/>
    </row>
    <row r="36" spans="1:41" ht="15">
      <c r="A36" s="131" t="s">
        <v>152</v>
      </c>
      <c r="B36" s="131"/>
      <c r="C36" s="132" t="s">
        <v>273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4">
        <v>4</v>
      </c>
      <c r="S36" s="135"/>
      <c r="T36" s="136"/>
      <c r="U36" s="134" t="s">
        <v>37</v>
      </c>
      <c r="V36" s="136"/>
      <c r="W36" s="137"/>
      <c r="X36" s="133"/>
      <c r="Y36" s="138"/>
      <c r="Z36" s="139">
        <f t="shared" si="3"/>
        <v>0</v>
      </c>
      <c r="AA36" s="140"/>
      <c r="AB36" s="140"/>
      <c r="AC36" s="141"/>
      <c r="AD36" s="127" t="s">
        <v>35</v>
      </c>
      <c r="AE36" s="128"/>
      <c r="AF36" s="128"/>
      <c r="AG36" s="129"/>
      <c r="AH36" s="142">
        <f t="shared" si="2"/>
        <v>0</v>
      </c>
      <c r="AI36" s="142"/>
      <c r="AJ36" s="142"/>
      <c r="AK36" s="142"/>
      <c r="AL36" s="130" t="s">
        <v>35</v>
      </c>
      <c r="AM36" s="130"/>
      <c r="AN36" s="130"/>
      <c r="AO36" s="130"/>
    </row>
    <row r="37" spans="1:41" ht="15">
      <c r="A37" s="131" t="s">
        <v>153</v>
      </c>
      <c r="B37" s="131"/>
      <c r="C37" s="132" t="s">
        <v>274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>
        <v>26</v>
      </c>
      <c r="S37" s="135"/>
      <c r="T37" s="136"/>
      <c r="U37" s="134" t="s">
        <v>37</v>
      </c>
      <c r="V37" s="136"/>
      <c r="W37" s="137"/>
      <c r="X37" s="133"/>
      <c r="Y37" s="138"/>
      <c r="Z37" s="139">
        <f t="shared" si="3"/>
        <v>0</v>
      </c>
      <c r="AA37" s="140"/>
      <c r="AB37" s="140"/>
      <c r="AC37" s="141"/>
      <c r="AD37" s="127" t="s">
        <v>35</v>
      </c>
      <c r="AE37" s="128"/>
      <c r="AF37" s="128"/>
      <c r="AG37" s="129"/>
      <c r="AH37" s="142">
        <f t="shared" si="2"/>
        <v>0</v>
      </c>
      <c r="AI37" s="142"/>
      <c r="AJ37" s="142"/>
      <c r="AK37" s="142"/>
      <c r="AL37" s="130" t="s">
        <v>35</v>
      </c>
      <c r="AM37" s="130"/>
      <c r="AN37" s="130"/>
      <c r="AO37" s="130"/>
    </row>
    <row r="38" spans="1:41" ht="15">
      <c r="A38" s="131" t="s">
        <v>154</v>
      </c>
      <c r="B38" s="131"/>
      <c r="C38" s="132" t="s">
        <v>275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>
        <v>12</v>
      </c>
      <c r="S38" s="135"/>
      <c r="T38" s="136"/>
      <c r="U38" s="134" t="s">
        <v>37</v>
      </c>
      <c r="V38" s="136"/>
      <c r="W38" s="137"/>
      <c r="X38" s="133"/>
      <c r="Y38" s="138"/>
      <c r="Z38" s="139">
        <f t="shared" si="3"/>
        <v>0</v>
      </c>
      <c r="AA38" s="140"/>
      <c r="AB38" s="140"/>
      <c r="AC38" s="141"/>
      <c r="AD38" s="127" t="s">
        <v>35</v>
      </c>
      <c r="AE38" s="128"/>
      <c r="AF38" s="128"/>
      <c r="AG38" s="129"/>
      <c r="AH38" s="142">
        <f t="shared" si="2"/>
        <v>0</v>
      </c>
      <c r="AI38" s="142"/>
      <c r="AJ38" s="142"/>
      <c r="AK38" s="142"/>
      <c r="AL38" s="130" t="s">
        <v>35</v>
      </c>
      <c r="AM38" s="130"/>
      <c r="AN38" s="130"/>
      <c r="AO38" s="130"/>
    </row>
    <row r="39" spans="1:41" ht="15">
      <c r="A39" s="131" t="s">
        <v>155</v>
      </c>
      <c r="B39" s="131"/>
      <c r="C39" s="132" t="s">
        <v>276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>
        <v>15</v>
      </c>
      <c r="S39" s="135"/>
      <c r="T39" s="136"/>
      <c r="U39" s="134" t="s">
        <v>37</v>
      </c>
      <c r="V39" s="136"/>
      <c r="W39" s="137"/>
      <c r="X39" s="133"/>
      <c r="Y39" s="138"/>
      <c r="Z39" s="139">
        <f t="shared" si="3"/>
        <v>0</v>
      </c>
      <c r="AA39" s="140"/>
      <c r="AB39" s="140"/>
      <c r="AC39" s="141"/>
      <c r="AD39" s="127" t="s">
        <v>35</v>
      </c>
      <c r="AE39" s="128"/>
      <c r="AF39" s="128"/>
      <c r="AG39" s="129"/>
      <c r="AH39" s="142">
        <f t="shared" si="2"/>
        <v>0</v>
      </c>
      <c r="AI39" s="142"/>
      <c r="AJ39" s="142"/>
      <c r="AK39" s="142"/>
      <c r="AL39" s="130" t="s">
        <v>35</v>
      </c>
      <c r="AM39" s="130"/>
      <c r="AN39" s="130"/>
      <c r="AO39" s="130"/>
    </row>
    <row r="40" spans="1:41" ht="15">
      <c r="A40" s="131" t="s">
        <v>156</v>
      </c>
      <c r="B40" s="131"/>
      <c r="C40" s="132" t="s">
        <v>277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4">
        <v>9</v>
      </c>
      <c r="S40" s="135"/>
      <c r="T40" s="136"/>
      <c r="U40" s="134" t="s">
        <v>37</v>
      </c>
      <c r="V40" s="136"/>
      <c r="W40" s="137"/>
      <c r="X40" s="133"/>
      <c r="Y40" s="138"/>
      <c r="Z40" s="139">
        <f t="shared" si="3"/>
        <v>0</v>
      </c>
      <c r="AA40" s="140"/>
      <c r="AB40" s="140"/>
      <c r="AC40" s="141"/>
      <c r="AD40" s="127" t="s">
        <v>35</v>
      </c>
      <c r="AE40" s="128"/>
      <c r="AF40" s="128"/>
      <c r="AG40" s="129"/>
      <c r="AH40" s="142">
        <f t="shared" si="2"/>
        <v>0</v>
      </c>
      <c r="AI40" s="142"/>
      <c r="AJ40" s="142"/>
      <c r="AK40" s="142"/>
      <c r="AL40" s="130" t="s">
        <v>35</v>
      </c>
      <c r="AM40" s="130"/>
      <c r="AN40" s="130"/>
      <c r="AO40" s="130"/>
    </row>
    <row r="41" spans="1:41" ht="15">
      <c r="A41" s="131" t="s">
        <v>157</v>
      </c>
      <c r="B41" s="131"/>
      <c r="C41" s="132" t="s">
        <v>278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>
        <v>9</v>
      </c>
      <c r="S41" s="135"/>
      <c r="T41" s="136"/>
      <c r="U41" s="134" t="s">
        <v>37</v>
      </c>
      <c r="V41" s="136"/>
      <c r="W41" s="137"/>
      <c r="X41" s="133"/>
      <c r="Y41" s="138"/>
      <c r="Z41" s="139">
        <f t="shared" si="3"/>
        <v>0</v>
      </c>
      <c r="AA41" s="140"/>
      <c r="AB41" s="140"/>
      <c r="AC41" s="141"/>
      <c r="AD41" s="127" t="s">
        <v>35</v>
      </c>
      <c r="AE41" s="128"/>
      <c r="AF41" s="128"/>
      <c r="AG41" s="129"/>
      <c r="AH41" s="142">
        <f t="shared" si="2"/>
        <v>0</v>
      </c>
      <c r="AI41" s="142"/>
      <c r="AJ41" s="142"/>
      <c r="AK41" s="142"/>
      <c r="AL41" s="130" t="s">
        <v>35</v>
      </c>
      <c r="AM41" s="130"/>
      <c r="AN41" s="130"/>
      <c r="AO41" s="130"/>
    </row>
    <row r="42" spans="1:41" ht="15">
      <c r="A42" s="131" t="s">
        <v>158</v>
      </c>
      <c r="B42" s="131"/>
      <c r="C42" s="132" t="s">
        <v>279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>
        <v>13</v>
      </c>
      <c r="S42" s="135"/>
      <c r="T42" s="136"/>
      <c r="U42" s="134" t="s">
        <v>37</v>
      </c>
      <c r="V42" s="136"/>
      <c r="W42" s="137"/>
      <c r="X42" s="133"/>
      <c r="Y42" s="138"/>
      <c r="Z42" s="139">
        <f t="shared" si="3"/>
        <v>0</v>
      </c>
      <c r="AA42" s="140"/>
      <c r="AB42" s="140"/>
      <c r="AC42" s="141"/>
      <c r="AD42" s="127" t="s">
        <v>35</v>
      </c>
      <c r="AE42" s="128"/>
      <c r="AF42" s="128"/>
      <c r="AG42" s="129"/>
      <c r="AH42" s="142">
        <f t="shared" si="2"/>
        <v>0</v>
      </c>
      <c r="AI42" s="142"/>
      <c r="AJ42" s="142"/>
      <c r="AK42" s="142"/>
      <c r="AL42" s="130" t="s">
        <v>35</v>
      </c>
      <c r="AM42" s="130"/>
      <c r="AN42" s="130"/>
      <c r="AO42" s="130"/>
    </row>
    <row r="43" spans="1:41" ht="15">
      <c r="A43" s="131" t="s">
        <v>159</v>
      </c>
      <c r="B43" s="131"/>
      <c r="C43" s="132" t="s">
        <v>280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>
        <v>14</v>
      </c>
      <c r="S43" s="135"/>
      <c r="T43" s="136"/>
      <c r="U43" s="134" t="s">
        <v>37</v>
      </c>
      <c r="V43" s="136"/>
      <c r="W43" s="137"/>
      <c r="X43" s="133"/>
      <c r="Y43" s="138"/>
      <c r="Z43" s="139">
        <f t="shared" si="3"/>
        <v>0</v>
      </c>
      <c r="AA43" s="140"/>
      <c r="AB43" s="140"/>
      <c r="AC43" s="141"/>
      <c r="AD43" s="127" t="s">
        <v>35</v>
      </c>
      <c r="AE43" s="128"/>
      <c r="AF43" s="128"/>
      <c r="AG43" s="129"/>
      <c r="AH43" s="142">
        <f t="shared" si="2"/>
        <v>0</v>
      </c>
      <c r="AI43" s="142"/>
      <c r="AJ43" s="142"/>
      <c r="AK43" s="142"/>
      <c r="AL43" s="130" t="s">
        <v>35</v>
      </c>
      <c r="AM43" s="130"/>
      <c r="AN43" s="130"/>
      <c r="AO43" s="130"/>
    </row>
    <row r="44" spans="1:41" ht="15">
      <c r="A44" s="131" t="s">
        <v>228</v>
      </c>
      <c r="B44" s="131"/>
      <c r="C44" s="132" t="s">
        <v>281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>
        <v>10</v>
      </c>
      <c r="S44" s="135"/>
      <c r="T44" s="136"/>
      <c r="U44" s="134" t="s">
        <v>37</v>
      </c>
      <c r="V44" s="136"/>
      <c r="W44" s="137"/>
      <c r="X44" s="133"/>
      <c r="Y44" s="138"/>
      <c r="Z44" s="139">
        <f t="shared" si="3"/>
        <v>0</v>
      </c>
      <c r="AA44" s="140"/>
      <c r="AB44" s="140"/>
      <c r="AC44" s="141"/>
      <c r="AD44" s="127" t="s">
        <v>35</v>
      </c>
      <c r="AE44" s="128"/>
      <c r="AF44" s="128"/>
      <c r="AG44" s="129"/>
      <c r="AH44" s="142">
        <f t="shared" si="2"/>
        <v>0</v>
      </c>
      <c r="AI44" s="142"/>
      <c r="AJ44" s="142"/>
      <c r="AK44" s="142"/>
      <c r="AL44" s="130" t="s">
        <v>35</v>
      </c>
      <c r="AM44" s="130"/>
      <c r="AN44" s="130"/>
      <c r="AO44" s="130"/>
    </row>
    <row r="45" spans="1:41" ht="15">
      <c r="A45" s="131" t="s">
        <v>160</v>
      </c>
      <c r="B45" s="131"/>
      <c r="C45" s="132" t="s">
        <v>282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>
        <v>5</v>
      </c>
      <c r="S45" s="135"/>
      <c r="T45" s="136"/>
      <c r="U45" s="134" t="s">
        <v>37</v>
      </c>
      <c r="V45" s="136"/>
      <c r="W45" s="137"/>
      <c r="X45" s="133"/>
      <c r="Y45" s="138"/>
      <c r="Z45" s="139">
        <f t="shared" si="3"/>
        <v>0</v>
      </c>
      <c r="AA45" s="140"/>
      <c r="AB45" s="140"/>
      <c r="AC45" s="141"/>
      <c r="AD45" s="127" t="s">
        <v>35</v>
      </c>
      <c r="AE45" s="128"/>
      <c r="AF45" s="128"/>
      <c r="AG45" s="129"/>
      <c r="AH45" s="142">
        <f t="shared" si="2"/>
        <v>0</v>
      </c>
      <c r="AI45" s="142"/>
      <c r="AJ45" s="142"/>
      <c r="AK45" s="142"/>
      <c r="AL45" s="130" t="s">
        <v>35</v>
      </c>
      <c r="AM45" s="130"/>
      <c r="AN45" s="130"/>
      <c r="AO45" s="130"/>
    </row>
    <row r="46" spans="1:41" ht="15">
      <c r="A46" s="131" t="s">
        <v>161</v>
      </c>
      <c r="B46" s="131"/>
      <c r="C46" s="132" t="s">
        <v>283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>
        <v>2</v>
      </c>
      <c r="S46" s="135"/>
      <c r="T46" s="136"/>
      <c r="U46" s="134" t="s">
        <v>37</v>
      </c>
      <c r="V46" s="136"/>
      <c r="W46" s="137"/>
      <c r="X46" s="133"/>
      <c r="Y46" s="138"/>
      <c r="Z46" s="139">
        <f t="shared" si="3"/>
        <v>0</v>
      </c>
      <c r="AA46" s="140"/>
      <c r="AB46" s="140"/>
      <c r="AC46" s="141"/>
      <c r="AD46" s="127" t="s">
        <v>35</v>
      </c>
      <c r="AE46" s="128"/>
      <c r="AF46" s="128"/>
      <c r="AG46" s="129"/>
      <c r="AH46" s="142">
        <f t="shared" si="2"/>
        <v>0</v>
      </c>
      <c r="AI46" s="142"/>
      <c r="AJ46" s="142"/>
      <c r="AK46" s="142"/>
      <c r="AL46" s="130" t="s">
        <v>35</v>
      </c>
      <c r="AM46" s="130"/>
      <c r="AN46" s="130"/>
      <c r="AO46" s="130"/>
    </row>
    <row r="47" spans="1:41" ht="15">
      <c r="A47" s="131" t="s">
        <v>162</v>
      </c>
      <c r="B47" s="131"/>
      <c r="C47" s="132" t="s">
        <v>284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>
        <v>25</v>
      </c>
      <c r="S47" s="135"/>
      <c r="T47" s="136"/>
      <c r="U47" s="134" t="s">
        <v>37</v>
      </c>
      <c r="V47" s="136"/>
      <c r="W47" s="137"/>
      <c r="X47" s="133"/>
      <c r="Y47" s="138"/>
      <c r="Z47" s="139">
        <f t="shared" si="3"/>
        <v>0</v>
      </c>
      <c r="AA47" s="140"/>
      <c r="AB47" s="140"/>
      <c r="AC47" s="141"/>
      <c r="AD47" s="127" t="s">
        <v>35</v>
      </c>
      <c r="AE47" s="128"/>
      <c r="AF47" s="128"/>
      <c r="AG47" s="129"/>
      <c r="AH47" s="142">
        <f t="shared" si="2"/>
        <v>0</v>
      </c>
      <c r="AI47" s="142"/>
      <c r="AJ47" s="142"/>
      <c r="AK47" s="142"/>
      <c r="AL47" s="130" t="s">
        <v>35</v>
      </c>
      <c r="AM47" s="130"/>
      <c r="AN47" s="130"/>
      <c r="AO47" s="130"/>
    </row>
    <row r="48" spans="1:41" ht="15">
      <c r="A48" s="131" t="s">
        <v>163</v>
      </c>
      <c r="B48" s="131"/>
      <c r="C48" s="132" t="s">
        <v>285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>
        <v>5</v>
      </c>
      <c r="S48" s="135"/>
      <c r="T48" s="136"/>
      <c r="U48" s="134" t="s">
        <v>37</v>
      </c>
      <c r="V48" s="136"/>
      <c r="W48" s="137"/>
      <c r="X48" s="133"/>
      <c r="Y48" s="138"/>
      <c r="Z48" s="139">
        <f t="shared" si="3"/>
        <v>0</v>
      </c>
      <c r="AA48" s="140"/>
      <c r="AB48" s="140"/>
      <c r="AC48" s="141"/>
      <c r="AD48" s="127" t="s">
        <v>35</v>
      </c>
      <c r="AE48" s="128"/>
      <c r="AF48" s="128"/>
      <c r="AG48" s="129"/>
      <c r="AH48" s="142">
        <f t="shared" si="2"/>
        <v>0</v>
      </c>
      <c r="AI48" s="142"/>
      <c r="AJ48" s="142"/>
      <c r="AK48" s="142"/>
      <c r="AL48" s="130" t="s">
        <v>35</v>
      </c>
      <c r="AM48" s="130"/>
      <c r="AN48" s="130"/>
      <c r="AO48" s="130"/>
    </row>
    <row r="49" spans="1:41" ht="15">
      <c r="A49" s="131" t="s">
        <v>164</v>
      </c>
      <c r="B49" s="131"/>
      <c r="C49" s="132" t="s">
        <v>286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>
        <v>4</v>
      </c>
      <c r="S49" s="135"/>
      <c r="T49" s="136"/>
      <c r="U49" s="134" t="s">
        <v>37</v>
      </c>
      <c r="V49" s="136"/>
      <c r="W49" s="137"/>
      <c r="X49" s="133"/>
      <c r="Y49" s="138"/>
      <c r="Z49" s="139">
        <f t="shared" si="3"/>
        <v>0</v>
      </c>
      <c r="AA49" s="140"/>
      <c r="AB49" s="140"/>
      <c r="AC49" s="141"/>
      <c r="AD49" s="127" t="s">
        <v>35</v>
      </c>
      <c r="AE49" s="128"/>
      <c r="AF49" s="128"/>
      <c r="AG49" s="129"/>
      <c r="AH49" s="142">
        <f t="shared" si="2"/>
        <v>0</v>
      </c>
      <c r="AI49" s="142"/>
      <c r="AJ49" s="142"/>
      <c r="AK49" s="142"/>
      <c r="AL49" s="130" t="s">
        <v>35</v>
      </c>
      <c r="AM49" s="130"/>
      <c r="AN49" s="130"/>
      <c r="AO49" s="130"/>
    </row>
    <row r="50" spans="1:41" ht="15">
      <c r="A50" s="131" t="s">
        <v>165</v>
      </c>
      <c r="B50" s="131"/>
      <c r="C50" s="132" t="s">
        <v>287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4">
        <v>5</v>
      </c>
      <c r="S50" s="135"/>
      <c r="T50" s="136"/>
      <c r="U50" s="134" t="s">
        <v>37</v>
      </c>
      <c r="V50" s="136"/>
      <c r="W50" s="137"/>
      <c r="X50" s="133"/>
      <c r="Y50" s="138"/>
      <c r="Z50" s="139">
        <f t="shared" si="3"/>
        <v>0</v>
      </c>
      <c r="AA50" s="140"/>
      <c r="AB50" s="140"/>
      <c r="AC50" s="141"/>
      <c r="AD50" s="127" t="s">
        <v>35</v>
      </c>
      <c r="AE50" s="128"/>
      <c r="AF50" s="128"/>
      <c r="AG50" s="129"/>
      <c r="AH50" s="142">
        <f t="shared" si="2"/>
        <v>0</v>
      </c>
      <c r="AI50" s="142"/>
      <c r="AJ50" s="142"/>
      <c r="AK50" s="142"/>
      <c r="AL50" s="130" t="s">
        <v>35</v>
      </c>
      <c r="AM50" s="130"/>
      <c r="AN50" s="130"/>
      <c r="AO50" s="130"/>
    </row>
    <row r="51" spans="1:41" ht="15">
      <c r="A51" s="131" t="s">
        <v>166</v>
      </c>
      <c r="B51" s="131"/>
      <c r="C51" s="132" t="s">
        <v>288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4">
        <v>15</v>
      </c>
      <c r="S51" s="135"/>
      <c r="T51" s="136"/>
      <c r="U51" s="134" t="s">
        <v>37</v>
      </c>
      <c r="V51" s="136"/>
      <c r="W51" s="137"/>
      <c r="X51" s="133"/>
      <c r="Y51" s="138"/>
      <c r="Z51" s="139">
        <f t="shared" si="3"/>
        <v>0</v>
      </c>
      <c r="AA51" s="140"/>
      <c r="AB51" s="140"/>
      <c r="AC51" s="141"/>
      <c r="AD51" s="127" t="s">
        <v>35</v>
      </c>
      <c r="AE51" s="128"/>
      <c r="AF51" s="128"/>
      <c r="AG51" s="129"/>
      <c r="AH51" s="142">
        <f t="shared" si="2"/>
        <v>0</v>
      </c>
      <c r="AI51" s="142"/>
      <c r="AJ51" s="142"/>
      <c r="AK51" s="142"/>
      <c r="AL51" s="130" t="s">
        <v>35</v>
      </c>
      <c r="AM51" s="130"/>
      <c r="AN51" s="130"/>
      <c r="AO51" s="130"/>
    </row>
    <row r="52" spans="1:41" ht="15">
      <c r="A52" s="131" t="s">
        <v>167</v>
      </c>
      <c r="B52" s="131"/>
      <c r="C52" s="132" t="s">
        <v>289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>
        <v>5</v>
      </c>
      <c r="S52" s="135"/>
      <c r="T52" s="136"/>
      <c r="U52" s="134" t="s">
        <v>37</v>
      </c>
      <c r="V52" s="136"/>
      <c r="W52" s="137"/>
      <c r="X52" s="133"/>
      <c r="Y52" s="138"/>
      <c r="Z52" s="139">
        <f t="shared" si="3"/>
        <v>0</v>
      </c>
      <c r="AA52" s="140"/>
      <c r="AB52" s="140"/>
      <c r="AC52" s="141"/>
      <c r="AD52" s="127" t="s">
        <v>35</v>
      </c>
      <c r="AE52" s="128"/>
      <c r="AF52" s="128"/>
      <c r="AG52" s="129"/>
      <c r="AH52" s="142">
        <f t="shared" si="2"/>
        <v>0</v>
      </c>
      <c r="AI52" s="142"/>
      <c r="AJ52" s="142"/>
      <c r="AK52" s="142"/>
      <c r="AL52" s="130" t="s">
        <v>35</v>
      </c>
      <c r="AM52" s="130"/>
      <c r="AN52" s="130"/>
      <c r="AO52" s="130"/>
    </row>
    <row r="53" spans="1:41" ht="15">
      <c r="A53" s="131" t="s">
        <v>168</v>
      </c>
      <c r="B53" s="131"/>
      <c r="C53" s="132" t="s">
        <v>290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4">
        <v>5</v>
      </c>
      <c r="S53" s="135"/>
      <c r="T53" s="136"/>
      <c r="U53" s="134" t="s">
        <v>37</v>
      </c>
      <c r="V53" s="136"/>
      <c r="W53" s="137"/>
      <c r="X53" s="133"/>
      <c r="Y53" s="138"/>
      <c r="Z53" s="139">
        <f t="shared" si="3"/>
        <v>0</v>
      </c>
      <c r="AA53" s="140"/>
      <c r="AB53" s="140"/>
      <c r="AC53" s="141"/>
      <c r="AD53" s="127" t="s">
        <v>35</v>
      </c>
      <c r="AE53" s="128"/>
      <c r="AF53" s="128"/>
      <c r="AG53" s="129"/>
      <c r="AH53" s="142">
        <f t="shared" si="2"/>
        <v>0</v>
      </c>
      <c r="AI53" s="142"/>
      <c r="AJ53" s="142"/>
      <c r="AK53" s="142"/>
      <c r="AL53" s="130" t="s">
        <v>35</v>
      </c>
      <c r="AM53" s="130"/>
      <c r="AN53" s="130"/>
      <c r="AO53" s="130"/>
    </row>
    <row r="54" spans="1:41" ht="15">
      <c r="A54" s="131" t="s">
        <v>169</v>
      </c>
      <c r="B54" s="131"/>
      <c r="C54" s="132" t="s">
        <v>291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>
        <v>5</v>
      </c>
      <c r="S54" s="135"/>
      <c r="T54" s="136"/>
      <c r="U54" s="134" t="s">
        <v>37</v>
      </c>
      <c r="V54" s="136"/>
      <c r="W54" s="137"/>
      <c r="X54" s="133"/>
      <c r="Y54" s="138"/>
      <c r="Z54" s="139">
        <f t="shared" si="3"/>
        <v>0</v>
      </c>
      <c r="AA54" s="140"/>
      <c r="AB54" s="140"/>
      <c r="AC54" s="141"/>
      <c r="AD54" s="127" t="s">
        <v>35</v>
      </c>
      <c r="AE54" s="128"/>
      <c r="AF54" s="128"/>
      <c r="AG54" s="129"/>
      <c r="AH54" s="142">
        <f t="shared" si="2"/>
        <v>0</v>
      </c>
      <c r="AI54" s="142"/>
      <c r="AJ54" s="142"/>
      <c r="AK54" s="142"/>
      <c r="AL54" s="130" t="s">
        <v>35</v>
      </c>
      <c r="AM54" s="130"/>
      <c r="AN54" s="130"/>
      <c r="AO54" s="130"/>
    </row>
    <row r="55" spans="1:41" ht="15">
      <c r="A55" s="131" t="s">
        <v>170</v>
      </c>
      <c r="B55" s="131"/>
      <c r="C55" s="132" t="s">
        <v>292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4">
        <v>4</v>
      </c>
      <c r="S55" s="135"/>
      <c r="T55" s="136"/>
      <c r="U55" s="134" t="s">
        <v>37</v>
      </c>
      <c r="V55" s="136"/>
      <c r="W55" s="137"/>
      <c r="X55" s="133"/>
      <c r="Y55" s="138"/>
      <c r="Z55" s="139">
        <f t="shared" si="3"/>
        <v>0</v>
      </c>
      <c r="AA55" s="140"/>
      <c r="AB55" s="140"/>
      <c r="AC55" s="141"/>
      <c r="AD55" s="127" t="s">
        <v>35</v>
      </c>
      <c r="AE55" s="128"/>
      <c r="AF55" s="128"/>
      <c r="AG55" s="129"/>
      <c r="AH55" s="142">
        <f t="shared" si="2"/>
        <v>0</v>
      </c>
      <c r="AI55" s="142"/>
      <c r="AJ55" s="142"/>
      <c r="AK55" s="142"/>
      <c r="AL55" s="130" t="s">
        <v>35</v>
      </c>
      <c r="AM55" s="130"/>
      <c r="AN55" s="130"/>
      <c r="AO55" s="130"/>
    </row>
    <row r="56" spans="1:41" ht="15">
      <c r="A56" s="131" t="s">
        <v>171</v>
      </c>
      <c r="B56" s="131"/>
      <c r="C56" s="132" t="s">
        <v>293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>
        <v>20</v>
      </c>
      <c r="S56" s="135"/>
      <c r="T56" s="136"/>
      <c r="U56" s="134" t="s">
        <v>37</v>
      </c>
      <c r="V56" s="136"/>
      <c r="W56" s="137"/>
      <c r="X56" s="133"/>
      <c r="Y56" s="138"/>
      <c r="Z56" s="139">
        <f t="shared" si="3"/>
        <v>0</v>
      </c>
      <c r="AA56" s="140"/>
      <c r="AB56" s="140"/>
      <c r="AC56" s="141"/>
      <c r="AD56" s="127" t="s">
        <v>35</v>
      </c>
      <c r="AE56" s="128"/>
      <c r="AF56" s="128"/>
      <c r="AG56" s="129"/>
      <c r="AH56" s="142">
        <f t="shared" si="2"/>
        <v>0</v>
      </c>
      <c r="AI56" s="142"/>
      <c r="AJ56" s="142"/>
      <c r="AK56" s="142"/>
      <c r="AL56" s="130" t="s">
        <v>35</v>
      </c>
      <c r="AM56" s="130"/>
      <c r="AN56" s="130"/>
      <c r="AO56" s="130"/>
    </row>
    <row r="57" spans="1:41" ht="15">
      <c r="A57" s="131" t="s">
        <v>172</v>
      </c>
      <c r="B57" s="131"/>
      <c r="C57" s="132" t="s">
        <v>294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4">
        <v>7</v>
      </c>
      <c r="S57" s="135"/>
      <c r="T57" s="136"/>
      <c r="U57" s="134" t="s">
        <v>37</v>
      </c>
      <c r="V57" s="136"/>
      <c r="W57" s="137"/>
      <c r="X57" s="133"/>
      <c r="Y57" s="138"/>
      <c r="Z57" s="139">
        <f t="shared" si="3"/>
        <v>0</v>
      </c>
      <c r="AA57" s="140"/>
      <c r="AB57" s="140"/>
      <c r="AC57" s="141"/>
      <c r="AD57" s="127" t="s">
        <v>35</v>
      </c>
      <c r="AE57" s="128"/>
      <c r="AF57" s="128"/>
      <c r="AG57" s="129"/>
      <c r="AH57" s="142">
        <f t="shared" si="2"/>
        <v>0</v>
      </c>
      <c r="AI57" s="142"/>
      <c r="AJ57" s="142"/>
      <c r="AK57" s="142"/>
      <c r="AL57" s="130" t="s">
        <v>35</v>
      </c>
      <c r="AM57" s="130"/>
      <c r="AN57" s="130"/>
      <c r="AO57" s="130"/>
    </row>
    <row r="58" spans="1:41" ht="15">
      <c r="A58" s="131" t="s">
        <v>173</v>
      </c>
      <c r="B58" s="131"/>
      <c r="C58" s="132" t="s">
        <v>295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4">
        <v>6</v>
      </c>
      <c r="S58" s="135"/>
      <c r="T58" s="136"/>
      <c r="U58" s="134" t="s">
        <v>37</v>
      </c>
      <c r="V58" s="136"/>
      <c r="W58" s="137"/>
      <c r="X58" s="133"/>
      <c r="Y58" s="138"/>
      <c r="Z58" s="139">
        <f t="shared" si="3"/>
        <v>0</v>
      </c>
      <c r="AA58" s="140"/>
      <c r="AB58" s="140"/>
      <c r="AC58" s="141"/>
      <c r="AD58" s="127" t="s">
        <v>35</v>
      </c>
      <c r="AE58" s="128"/>
      <c r="AF58" s="128"/>
      <c r="AG58" s="129"/>
      <c r="AH58" s="142">
        <f t="shared" si="2"/>
        <v>0</v>
      </c>
      <c r="AI58" s="142"/>
      <c r="AJ58" s="142"/>
      <c r="AK58" s="142"/>
      <c r="AL58" s="130" t="s">
        <v>35</v>
      </c>
      <c r="AM58" s="130"/>
      <c r="AN58" s="130"/>
      <c r="AO58" s="130"/>
    </row>
    <row r="59" spans="1:41" ht="15">
      <c r="A59" s="131" t="s">
        <v>174</v>
      </c>
      <c r="B59" s="131"/>
      <c r="C59" s="132" t="s">
        <v>296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>
        <v>8</v>
      </c>
      <c r="S59" s="135"/>
      <c r="T59" s="136"/>
      <c r="U59" s="134" t="s">
        <v>37</v>
      </c>
      <c r="V59" s="136"/>
      <c r="W59" s="137"/>
      <c r="X59" s="133"/>
      <c r="Y59" s="138"/>
      <c r="Z59" s="139">
        <f t="shared" si="3"/>
        <v>0</v>
      </c>
      <c r="AA59" s="140"/>
      <c r="AB59" s="140"/>
      <c r="AC59" s="141"/>
      <c r="AD59" s="127" t="s">
        <v>35</v>
      </c>
      <c r="AE59" s="128"/>
      <c r="AF59" s="128"/>
      <c r="AG59" s="129"/>
      <c r="AH59" s="142">
        <f t="shared" si="2"/>
        <v>0</v>
      </c>
      <c r="AI59" s="142"/>
      <c r="AJ59" s="142"/>
      <c r="AK59" s="142"/>
      <c r="AL59" s="130" t="s">
        <v>35</v>
      </c>
      <c r="AM59" s="130"/>
      <c r="AN59" s="130"/>
      <c r="AO59" s="130"/>
    </row>
    <row r="60" spans="1:41" ht="15">
      <c r="A60" s="131" t="s">
        <v>175</v>
      </c>
      <c r="B60" s="131"/>
      <c r="C60" s="132" t="s">
        <v>297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4">
        <v>5</v>
      </c>
      <c r="S60" s="135"/>
      <c r="T60" s="136"/>
      <c r="U60" s="134" t="s">
        <v>37</v>
      </c>
      <c r="V60" s="136"/>
      <c r="W60" s="137"/>
      <c r="X60" s="133"/>
      <c r="Y60" s="138"/>
      <c r="Z60" s="139">
        <f t="shared" si="3"/>
        <v>0</v>
      </c>
      <c r="AA60" s="140"/>
      <c r="AB60" s="140"/>
      <c r="AC60" s="141"/>
      <c r="AD60" s="127" t="s">
        <v>35</v>
      </c>
      <c r="AE60" s="128"/>
      <c r="AF60" s="128"/>
      <c r="AG60" s="129"/>
      <c r="AH60" s="142">
        <f t="shared" si="2"/>
        <v>0</v>
      </c>
      <c r="AI60" s="142"/>
      <c r="AJ60" s="142"/>
      <c r="AK60" s="142"/>
      <c r="AL60" s="130" t="s">
        <v>35</v>
      </c>
      <c r="AM60" s="130"/>
      <c r="AN60" s="130"/>
      <c r="AO60" s="130"/>
    </row>
    <row r="61" spans="1:41" ht="15">
      <c r="A61" s="131" t="s">
        <v>176</v>
      </c>
      <c r="B61" s="131"/>
      <c r="C61" s="132" t="s">
        <v>298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4">
        <v>6</v>
      </c>
      <c r="S61" s="135"/>
      <c r="T61" s="136"/>
      <c r="U61" s="134" t="s">
        <v>37</v>
      </c>
      <c r="V61" s="136"/>
      <c r="W61" s="137"/>
      <c r="X61" s="133"/>
      <c r="Y61" s="138"/>
      <c r="Z61" s="139">
        <f t="shared" si="3"/>
        <v>0</v>
      </c>
      <c r="AA61" s="140"/>
      <c r="AB61" s="140"/>
      <c r="AC61" s="141"/>
      <c r="AD61" s="127" t="s">
        <v>35</v>
      </c>
      <c r="AE61" s="128"/>
      <c r="AF61" s="128"/>
      <c r="AG61" s="129"/>
      <c r="AH61" s="142">
        <f t="shared" si="2"/>
        <v>0</v>
      </c>
      <c r="AI61" s="142"/>
      <c r="AJ61" s="142"/>
      <c r="AK61" s="142"/>
      <c r="AL61" s="130" t="s">
        <v>35</v>
      </c>
      <c r="AM61" s="130"/>
      <c r="AN61" s="130"/>
      <c r="AO61" s="130"/>
    </row>
    <row r="62" spans="1:41" ht="15">
      <c r="A62" s="131" t="s">
        <v>177</v>
      </c>
      <c r="B62" s="131"/>
      <c r="C62" s="132" t="s">
        <v>299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4">
        <v>12</v>
      </c>
      <c r="S62" s="135"/>
      <c r="T62" s="136"/>
      <c r="U62" s="134" t="s">
        <v>37</v>
      </c>
      <c r="V62" s="136"/>
      <c r="W62" s="137"/>
      <c r="X62" s="133"/>
      <c r="Y62" s="138"/>
      <c r="Z62" s="139">
        <f t="shared" si="3"/>
        <v>0</v>
      </c>
      <c r="AA62" s="140"/>
      <c r="AB62" s="140"/>
      <c r="AC62" s="141"/>
      <c r="AD62" s="127" t="s">
        <v>35</v>
      </c>
      <c r="AE62" s="128"/>
      <c r="AF62" s="128"/>
      <c r="AG62" s="129"/>
      <c r="AH62" s="142">
        <f t="shared" si="2"/>
        <v>0</v>
      </c>
      <c r="AI62" s="142"/>
      <c r="AJ62" s="142"/>
      <c r="AK62" s="142"/>
      <c r="AL62" s="130" t="s">
        <v>35</v>
      </c>
      <c r="AM62" s="130"/>
      <c r="AN62" s="130"/>
      <c r="AO62" s="130"/>
    </row>
    <row r="63" spans="1:41" ht="15">
      <c r="A63" s="131" t="s">
        <v>178</v>
      </c>
      <c r="B63" s="131"/>
      <c r="C63" s="132" t="s">
        <v>300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>
        <v>10</v>
      </c>
      <c r="S63" s="135"/>
      <c r="T63" s="136"/>
      <c r="U63" s="134" t="s">
        <v>37</v>
      </c>
      <c r="V63" s="136"/>
      <c r="W63" s="137"/>
      <c r="X63" s="133"/>
      <c r="Y63" s="138"/>
      <c r="Z63" s="139">
        <f t="shared" si="3"/>
        <v>0</v>
      </c>
      <c r="AA63" s="140"/>
      <c r="AB63" s="140"/>
      <c r="AC63" s="141"/>
      <c r="AD63" s="127" t="s">
        <v>35</v>
      </c>
      <c r="AE63" s="128"/>
      <c r="AF63" s="128"/>
      <c r="AG63" s="129"/>
      <c r="AH63" s="142">
        <f t="shared" si="2"/>
        <v>0</v>
      </c>
      <c r="AI63" s="142"/>
      <c r="AJ63" s="142"/>
      <c r="AK63" s="142"/>
      <c r="AL63" s="130" t="s">
        <v>35</v>
      </c>
      <c r="AM63" s="130"/>
      <c r="AN63" s="130"/>
      <c r="AO63" s="130"/>
    </row>
    <row r="64" spans="1:41" ht="15">
      <c r="A64" s="131" t="s">
        <v>179</v>
      </c>
      <c r="B64" s="131"/>
      <c r="C64" s="132" t="s">
        <v>301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4">
        <v>8</v>
      </c>
      <c r="S64" s="135"/>
      <c r="T64" s="136"/>
      <c r="U64" s="134" t="s">
        <v>37</v>
      </c>
      <c r="V64" s="136"/>
      <c r="W64" s="137"/>
      <c r="X64" s="133"/>
      <c r="Y64" s="138"/>
      <c r="Z64" s="139">
        <f t="shared" si="3"/>
        <v>0</v>
      </c>
      <c r="AA64" s="140"/>
      <c r="AB64" s="140"/>
      <c r="AC64" s="141"/>
      <c r="AD64" s="127" t="s">
        <v>35</v>
      </c>
      <c r="AE64" s="128"/>
      <c r="AF64" s="128"/>
      <c r="AG64" s="129"/>
      <c r="AH64" s="142">
        <f t="shared" si="2"/>
        <v>0</v>
      </c>
      <c r="AI64" s="142"/>
      <c r="AJ64" s="142"/>
      <c r="AK64" s="142"/>
      <c r="AL64" s="130" t="s">
        <v>35</v>
      </c>
      <c r="AM64" s="130"/>
      <c r="AN64" s="130"/>
      <c r="AO64" s="130"/>
    </row>
    <row r="65" spans="1:41" ht="15">
      <c r="A65" s="131" t="s">
        <v>180</v>
      </c>
      <c r="B65" s="131"/>
      <c r="C65" s="132" t="s">
        <v>302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4">
        <v>4</v>
      </c>
      <c r="S65" s="135"/>
      <c r="T65" s="136"/>
      <c r="U65" s="134" t="s">
        <v>37</v>
      </c>
      <c r="V65" s="136"/>
      <c r="W65" s="137"/>
      <c r="X65" s="133"/>
      <c r="Y65" s="138"/>
      <c r="Z65" s="139">
        <f t="shared" si="3"/>
        <v>0</v>
      </c>
      <c r="AA65" s="140"/>
      <c r="AB65" s="140"/>
      <c r="AC65" s="141"/>
      <c r="AD65" s="127" t="s">
        <v>35</v>
      </c>
      <c r="AE65" s="128"/>
      <c r="AF65" s="128"/>
      <c r="AG65" s="129"/>
      <c r="AH65" s="142">
        <f t="shared" si="2"/>
        <v>0</v>
      </c>
      <c r="AI65" s="142"/>
      <c r="AJ65" s="142"/>
      <c r="AK65" s="142"/>
      <c r="AL65" s="130" t="s">
        <v>35</v>
      </c>
      <c r="AM65" s="130"/>
      <c r="AN65" s="130"/>
      <c r="AO65" s="130"/>
    </row>
    <row r="66" spans="1:41" ht="15">
      <c r="A66" s="131" t="s">
        <v>181</v>
      </c>
      <c r="B66" s="131"/>
      <c r="C66" s="132" t="s">
        <v>303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4">
        <v>16</v>
      </c>
      <c r="S66" s="135"/>
      <c r="T66" s="136"/>
      <c r="U66" s="134" t="s">
        <v>37</v>
      </c>
      <c r="V66" s="136"/>
      <c r="W66" s="137"/>
      <c r="X66" s="133"/>
      <c r="Y66" s="138"/>
      <c r="Z66" s="139">
        <f t="shared" si="3"/>
        <v>0</v>
      </c>
      <c r="AA66" s="140"/>
      <c r="AB66" s="140"/>
      <c r="AC66" s="141"/>
      <c r="AD66" s="127" t="s">
        <v>35</v>
      </c>
      <c r="AE66" s="128"/>
      <c r="AF66" s="128"/>
      <c r="AG66" s="129"/>
      <c r="AH66" s="142">
        <f t="shared" si="2"/>
        <v>0</v>
      </c>
      <c r="AI66" s="142"/>
      <c r="AJ66" s="142"/>
      <c r="AK66" s="142"/>
      <c r="AL66" s="130" t="s">
        <v>35</v>
      </c>
      <c r="AM66" s="130"/>
      <c r="AN66" s="130"/>
      <c r="AO66" s="130"/>
    </row>
    <row r="67" spans="1:41" ht="15">
      <c r="A67" s="131" t="s">
        <v>182</v>
      </c>
      <c r="B67" s="131"/>
      <c r="C67" s="132" t="s">
        <v>304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4">
        <v>5</v>
      </c>
      <c r="S67" s="135"/>
      <c r="T67" s="136"/>
      <c r="U67" s="134" t="s">
        <v>37</v>
      </c>
      <c r="V67" s="136"/>
      <c r="W67" s="137"/>
      <c r="X67" s="133"/>
      <c r="Y67" s="138"/>
      <c r="Z67" s="139">
        <f t="shared" si="3"/>
        <v>0</v>
      </c>
      <c r="AA67" s="140"/>
      <c r="AB67" s="140"/>
      <c r="AC67" s="141"/>
      <c r="AD67" s="127" t="s">
        <v>35</v>
      </c>
      <c r="AE67" s="128"/>
      <c r="AF67" s="128"/>
      <c r="AG67" s="129"/>
      <c r="AH67" s="142">
        <f t="shared" si="2"/>
        <v>0</v>
      </c>
      <c r="AI67" s="142"/>
      <c r="AJ67" s="142"/>
      <c r="AK67" s="142"/>
      <c r="AL67" s="130" t="s">
        <v>35</v>
      </c>
      <c r="AM67" s="130"/>
      <c r="AN67" s="130"/>
      <c r="AO67" s="130"/>
    </row>
    <row r="68" spans="1:41" ht="15">
      <c r="A68" s="131" t="s">
        <v>183</v>
      </c>
      <c r="B68" s="131"/>
      <c r="C68" s="132" t="s">
        <v>305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4">
        <v>3</v>
      </c>
      <c r="S68" s="135"/>
      <c r="T68" s="136"/>
      <c r="U68" s="134" t="s">
        <v>37</v>
      </c>
      <c r="V68" s="136"/>
      <c r="W68" s="137"/>
      <c r="X68" s="133"/>
      <c r="Y68" s="138"/>
      <c r="Z68" s="139">
        <f t="shared" si="3"/>
        <v>0</v>
      </c>
      <c r="AA68" s="140"/>
      <c r="AB68" s="140"/>
      <c r="AC68" s="141"/>
      <c r="AD68" s="127" t="s">
        <v>35</v>
      </c>
      <c r="AE68" s="128"/>
      <c r="AF68" s="128"/>
      <c r="AG68" s="129"/>
      <c r="AH68" s="142">
        <f t="shared" si="2"/>
        <v>0</v>
      </c>
      <c r="AI68" s="142"/>
      <c r="AJ68" s="142"/>
      <c r="AK68" s="142"/>
      <c r="AL68" s="130" t="s">
        <v>35</v>
      </c>
      <c r="AM68" s="130"/>
      <c r="AN68" s="130"/>
      <c r="AO68" s="130"/>
    </row>
    <row r="69" spans="1:41" ht="15">
      <c r="A69" s="131" t="s">
        <v>184</v>
      </c>
      <c r="B69" s="131"/>
      <c r="C69" s="132" t="s">
        <v>306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4">
        <v>20</v>
      </c>
      <c r="S69" s="135"/>
      <c r="T69" s="136"/>
      <c r="U69" s="134" t="s">
        <v>37</v>
      </c>
      <c r="V69" s="136"/>
      <c r="W69" s="137"/>
      <c r="X69" s="133"/>
      <c r="Y69" s="138"/>
      <c r="Z69" s="139">
        <f t="shared" si="3"/>
        <v>0</v>
      </c>
      <c r="AA69" s="140"/>
      <c r="AB69" s="140"/>
      <c r="AC69" s="141"/>
      <c r="AD69" s="127" t="s">
        <v>35</v>
      </c>
      <c r="AE69" s="128"/>
      <c r="AF69" s="128"/>
      <c r="AG69" s="129"/>
      <c r="AH69" s="142">
        <f t="shared" si="2"/>
        <v>0</v>
      </c>
      <c r="AI69" s="142"/>
      <c r="AJ69" s="142"/>
      <c r="AK69" s="142"/>
      <c r="AL69" s="130" t="s">
        <v>35</v>
      </c>
      <c r="AM69" s="130"/>
      <c r="AN69" s="130"/>
      <c r="AO69" s="130"/>
    </row>
    <row r="70" spans="1:41" ht="15">
      <c r="A70" s="131" t="s">
        <v>185</v>
      </c>
      <c r="B70" s="131"/>
      <c r="C70" s="132" t="s">
        <v>307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4">
        <v>12</v>
      </c>
      <c r="S70" s="135"/>
      <c r="T70" s="136"/>
      <c r="U70" s="134" t="s">
        <v>37</v>
      </c>
      <c r="V70" s="136"/>
      <c r="W70" s="137"/>
      <c r="X70" s="133"/>
      <c r="Y70" s="138"/>
      <c r="Z70" s="139">
        <f t="shared" si="3"/>
        <v>0</v>
      </c>
      <c r="AA70" s="140"/>
      <c r="AB70" s="140"/>
      <c r="AC70" s="141"/>
      <c r="AD70" s="127" t="s">
        <v>35</v>
      </c>
      <c r="AE70" s="128"/>
      <c r="AF70" s="128"/>
      <c r="AG70" s="129"/>
      <c r="AH70" s="142">
        <f t="shared" si="2"/>
        <v>0</v>
      </c>
      <c r="AI70" s="142"/>
      <c r="AJ70" s="142"/>
      <c r="AK70" s="142"/>
      <c r="AL70" s="130" t="s">
        <v>35</v>
      </c>
      <c r="AM70" s="130"/>
      <c r="AN70" s="130"/>
      <c r="AO70" s="130"/>
    </row>
    <row r="71" spans="1:41" ht="15">
      <c r="A71" s="131" t="s">
        <v>186</v>
      </c>
      <c r="B71" s="131"/>
      <c r="C71" s="132" t="s">
        <v>308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4">
        <v>2</v>
      </c>
      <c r="S71" s="135"/>
      <c r="T71" s="136"/>
      <c r="U71" s="134" t="s">
        <v>37</v>
      </c>
      <c r="V71" s="136"/>
      <c r="W71" s="137"/>
      <c r="X71" s="133"/>
      <c r="Y71" s="138"/>
      <c r="Z71" s="139">
        <f t="shared" si="3"/>
        <v>0</v>
      </c>
      <c r="AA71" s="140"/>
      <c r="AB71" s="140"/>
      <c r="AC71" s="141"/>
      <c r="AD71" s="127" t="s">
        <v>35</v>
      </c>
      <c r="AE71" s="128"/>
      <c r="AF71" s="128"/>
      <c r="AG71" s="129"/>
      <c r="AH71" s="142">
        <f t="shared" si="2"/>
        <v>0</v>
      </c>
      <c r="AI71" s="142"/>
      <c r="AJ71" s="142"/>
      <c r="AK71" s="142"/>
      <c r="AL71" s="130" t="s">
        <v>35</v>
      </c>
      <c r="AM71" s="130"/>
      <c r="AN71" s="130"/>
      <c r="AO71" s="130"/>
    </row>
    <row r="72" spans="1:41" ht="15">
      <c r="A72" s="131" t="s">
        <v>187</v>
      </c>
      <c r="B72" s="131"/>
      <c r="C72" s="132" t="s">
        <v>309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4">
        <v>5</v>
      </c>
      <c r="S72" s="135"/>
      <c r="T72" s="136"/>
      <c r="U72" s="134" t="s">
        <v>37</v>
      </c>
      <c r="V72" s="136"/>
      <c r="W72" s="137"/>
      <c r="X72" s="133"/>
      <c r="Y72" s="138"/>
      <c r="Z72" s="139">
        <f t="shared" si="3"/>
        <v>0</v>
      </c>
      <c r="AA72" s="140"/>
      <c r="AB72" s="140"/>
      <c r="AC72" s="141"/>
      <c r="AD72" s="127" t="s">
        <v>35</v>
      </c>
      <c r="AE72" s="128"/>
      <c r="AF72" s="128"/>
      <c r="AG72" s="129"/>
      <c r="AH72" s="142">
        <f t="shared" si="2"/>
        <v>0</v>
      </c>
      <c r="AI72" s="142"/>
      <c r="AJ72" s="142"/>
      <c r="AK72" s="142"/>
      <c r="AL72" s="130" t="s">
        <v>35</v>
      </c>
      <c r="AM72" s="130"/>
      <c r="AN72" s="130"/>
      <c r="AO72" s="130"/>
    </row>
    <row r="73" spans="1:41" ht="15">
      <c r="A73" s="131" t="s">
        <v>188</v>
      </c>
      <c r="B73" s="131"/>
      <c r="C73" s="132" t="s">
        <v>310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>
        <v>11</v>
      </c>
      <c r="S73" s="135"/>
      <c r="T73" s="136"/>
      <c r="U73" s="134" t="s">
        <v>37</v>
      </c>
      <c r="V73" s="136"/>
      <c r="W73" s="137"/>
      <c r="X73" s="133"/>
      <c r="Y73" s="138"/>
      <c r="Z73" s="139">
        <f t="shared" si="3"/>
        <v>0</v>
      </c>
      <c r="AA73" s="140"/>
      <c r="AB73" s="140"/>
      <c r="AC73" s="141"/>
      <c r="AD73" s="127" t="s">
        <v>35</v>
      </c>
      <c r="AE73" s="128"/>
      <c r="AF73" s="128"/>
      <c r="AG73" s="129"/>
      <c r="AH73" s="142">
        <f aca="true" t="shared" si="4" ref="AH73:AH88">Z73*1.21</f>
        <v>0</v>
      </c>
      <c r="AI73" s="142"/>
      <c r="AJ73" s="142"/>
      <c r="AK73" s="142"/>
      <c r="AL73" s="130" t="s">
        <v>35</v>
      </c>
      <c r="AM73" s="130"/>
      <c r="AN73" s="130"/>
      <c r="AO73" s="130"/>
    </row>
    <row r="74" spans="1:41" ht="15">
      <c r="A74" s="131" t="s">
        <v>189</v>
      </c>
      <c r="B74" s="131"/>
      <c r="C74" s="132" t="s">
        <v>311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>
        <v>17</v>
      </c>
      <c r="S74" s="135"/>
      <c r="T74" s="136"/>
      <c r="U74" s="134" t="s">
        <v>37</v>
      </c>
      <c r="V74" s="136"/>
      <c r="W74" s="137"/>
      <c r="X74" s="133"/>
      <c r="Y74" s="138"/>
      <c r="Z74" s="139">
        <f t="shared" si="3"/>
        <v>0</v>
      </c>
      <c r="AA74" s="140"/>
      <c r="AB74" s="140"/>
      <c r="AC74" s="141"/>
      <c r="AD74" s="127" t="s">
        <v>35</v>
      </c>
      <c r="AE74" s="128"/>
      <c r="AF74" s="128"/>
      <c r="AG74" s="129"/>
      <c r="AH74" s="142">
        <f t="shared" si="4"/>
        <v>0</v>
      </c>
      <c r="AI74" s="142"/>
      <c r="AJ74" s="142"/>
      <c r="AK74" s="142"/>
      <c r="AL74" s="130" t="s">
        <v>35</v>
      </c>
      <c r="AM74" s="130"/>
      <c r="AN74" s="130"/>
      <c r="AO74" s="130"/>
    </row>
    <row r="75" spans="1:41" ht="15">
      <c r="A75" s="131" t="s">
        <v>190</v>
      </c>
      <c r="B75" s="131"/>
      <c r="C75" s="132" t="s">
        <v>312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>
        <v>7</v>
      </c>
      <c r="S75" s="135"/>
      <c r="T75" s="136"/>
      <c r="U75" s="134" t="s">
        <v>37</v>
      </c>
      <c r="V75" s="136"/>
      <c r="W75" s="137"/>
      <c r="X75" s="133"/>
      <c r="Y75" s="138"/>
      <c r="Z75" s="139">
        <f aca="true" t="shared" si="5" ref="Z75:Z88">R75*W75</f>
        <v>0</v>
      </c>
      <c r="AA75" s="140"/>
      <c r="AB75" s="140"/>
      <c r="AC75" s="141"/>
      <c r="AD75" s="127" t="s">
        <v>35</v>
      </c>
      <c r="AE75" s="128"/>
      <c r="AF75" s="128"/>
      <c r="AG75" s="129"/>
      <c r="AH75" s="142">
        <f t="shared" si="4"/>
        <v>0</v>
      </c>
      <c r="AI75" s="142"/>
      <c r="AJ75" s="142"/>
      <c r="AK75" s="142"/>
      <c r="AL75" s="130" t="s">
        <v>35</v>
      </c>
      <c r="AM75" s="130"/>
      <c r="AN75" s="130"/>
      <c r="AO75" s="130"/>
    </row>
    <row r="76" spans="1:41" ht="15">
      <c r="A76" s="131" t="s">
        <v>191</v>
      </c>
      <c r="B76" s="131"/>
      <c r="C76" s="132" t="s">
        <v>313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4">
        <v>4</v>
      </c>
      <c r="S76" s="135"/>
      <c r="T76" s="136"/>
      <c r="U76" s="134" t="s">
        <v>37</v>
      </c>
      <c r="V76" s="136"/>
      <c r="W76" s="137"/>
      <c r="X76" s="133"/>
      <c r="Y76" s="138"/>
      <c r="Z76" s="139">
        <f t="shared" si="5"/>
        <v>0</v>
      </c>
      <c r="AA76" s="140"/>
      <c r="AB76" s="140"/>
      <c r="AC76" s="141"/>
      <c r="AD76" s="127" t="s">
        <v>35</v>
      </c>
      <c r="AE76" s="128"/>
      <c r="AF76" s="128"/>
      <c r="AG76" s="129"/>
      <c r="AH76" s="142">
        <f t="shared" si="4"/>
        <v>0</v>
      </c>
      <c r="AI76" s="142"/>
      <c r="AJ76" s="142"/>
      <c r="AK76" s="142"/>
      <c r="AL76" s="130" t="s">
        <v>35</v>
      </c>
      <c r="AM76" s="130"/>
      <c r="AN76" s="130"/>
      <c r="AO76" s="130"/>
    </row>
    <row r="77" spans="1:41" ht="15">
      <c r="A77" s="131" t="s">
        <v>192</v>
      </c>
      <c r="B77" s="131"/>
      <c r="C77" s="132" t="s">
        <v>314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4">
        <v>4</v>
      </c>
      <c r="S77" s="135"/>
      <c r="T77" s="136"/>
      <c r="U77" s="134" t="s">
        <v>37</v>
      </c>
      <c r="V77" s="136"/>
      <c r="W77" s="137"/>
      <c r="X77" s="133"/>
      <c r="Y77" s="138"/>
      <c r="Z77" s="139">
        <f t="shared" si="5"/>
        <v>0</v>
      </c>
      <c r="AA77" s="140"/>
      <c r="AB77" s="140"/>
      <c r="AC77" s="141"/>
      <c r="AD77" s="127" t="s">
        <v>35</v>
      </c>
      <c r="AE77" s="128"/>
      <c r="AF77" s="128"/>
      <c r="AG77" s="129"/>
      <c r="AH77" s="142">
        <f t="shared" si="4"/>
        <v>0</v>
      </c>
      <c r="AI77" s="142"/>
      <c r="AJ77" s="142"/>
      <c r="AK77" s="142"/>
      <c r="AL77" s="130" t="s">
        <v>35</v>
      </c>
      <c r="AM77" s="130"/>
      <c r="AN77" s="130"/>
      <c r="AO77" s="130"/>
    </row>
    <row r="78" spans="1:41" ht="15">
      <c r="A78" s="131" t="s">
        <v>193</v>
      </c>
      <c r="B78" s="131"/>
      <c r="C78" s="132" t="s">
        <v>315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>
        <v>7</v>
      </c>
      <c r="S78" s="135"/>
      <c r="T78" s="136"/>
      <c r="U78" s="134" t="s">
        <v>37</v>
      </c>
      <c r="V78" s="136"/>
      <c r="W78" s="137"/>
      <c r="X78" s="133"/>
      <c r="Y78" s="138"/>
      <c r="Z78" s="139">
        <f t="shared" si="5"/>
        <v>0</v>
      </c>
      <c r="AA78" s="140"/>
      <c r="AB78" s="140"/>
      <c r="AC78" s="141"/>
      <c r="AD78" s="127" t="s">
        <v>35</v>
      </c>
      <c r="AE78" s="128"/>
      <c r="AF78" s="128"/>
      <c r="AG78" s="129"/>
      <c r="AH78" s="142">
        <f t="shared" si="4"/>
        <v>0</v>
      </c>
      <c r="AI78" s="142"/>
      <c r="AJ78" s="142"/>
      <c r="AK78" s="142"/>
      <c r="AL78" s="130" t="s">
        <v>35</v>
      </c>
      <c r="AM78" s="130"/>
      <c r="AN78" s="130"/>
      <c r="AO78" s="130"/>
    </row>
    <row r="79" spans="1:41" ht="15">
      <c r="A79" s="131" t="s">
        <v>194</v>
      </c>
      <c r="B79" s="131"/>
      <c r="C79" s="132" t="s">
        <v>272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4">
        <v>13</v>
      </c>
      <c r="S79" s="135"/>
      <c r="T79" s="136"/>
      <c r="U79" s="134" t="s">
        <v>37</v>
      </c>
      <c r="V79" s="136"/>
      <c r="W79" s="137"/>
      <c r="X79" s="133"/>
      <c r="Y79" s="138"/>
      <c r="Z79" s="139">
        <f t="shared" si="5"/>
        <v>0</v>
      </c>
      <c r="AA79" s="140"/>
      <c r="AB79" s="140"/>
      <c r="AC79" s="141"/>
      <c r="AD79" s="127" t="s">
        <v>35</v>
      </c>
      <c r="AE79" s="128"/>
      <c r="AF79" s="128"/>
      <c r="AG79" s="129"/>
      <c r="AH79" s="142">
        <f t="shared" si="4"/>
        <v>0</v>
      </c>
      <c r="AI79" s="142"/>
      <c r="AJ79" s="142"/>
      <c r="AK79" s="142"/>
      <c r="AL79" s="130" t="s">
        <v>35</v>
      </c>
      <c r="AM79" s="130"/>
      <c r="AN79" s="130"/>
      <c r="AO79" s="130"/>
    </row>
    <row r="80" spans="1:41" ht="15">
      <c r="A80" s="131" t="s">
        <v>195</v>
      </c>
      <c r="B80" s="131"/>
      <c r="C80" s="132" t="s">
        <v>271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4">
        <v>13</v>
      </c>
      <c r="S80" s="135"/>
      <c r="T80" s="136"/>
      <c r="U80" s="134" t="s">
        <v>37</v>
      </c>
      <c r="V80" s="136"/>
      <c r="W80" s="137"/>
      <c r="X80" s="133"/>
      <c r="Y80" s="138"/>
      <c r="Z80" s="139">
        <f t="shared" si="5"/>
        <v>0</v>
      </c>
      <c r="AA80" s="140"/>
      <c r="AB80" s="140"/>
      <c r="AC80" s="141"/>
      <c r="AD80" s="127" t="s">
        <v>35</v>
      </c>
      <c r="AE80" s="128"/>
      <c r="AF80" s="128"/>
      <c r="AG80" s="129"/>
      <c r="AH80" s="142">
        <f t="shared" si="4"/>
        <v>0</v>
      </c>
      <c r="AI80" s="142"/>
      <c r="AJ80" s="142"/>
      <c r="AK80" s="142"/>
      <c r="AL80" s="130" t="s">
        <v>35</v>
      </c>
      <c r="AM80" s="130"/>
      <c r="AN80" s="130"/>
      <c r="AO80" s="130"/>
    </row>
    <row r="81" spans="1:41" ht="15">
      <c r="A81" s="131" t="s">
        <v>196</v>
      </c>
      <c r="B81" s="131"/>
      <c r="C81" s="132" t="s">
        <v>270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4">
        <v>4</v>
      </c>
      <c r="S81" s="135"/>
      <c r="T81" s="136"/>
      <c r="U81" s="134" t="s">
        <v>37</v>
      </c>
      <c r="V81" s="136"/>
      <c r="W81" s="137"/>
      <c r="X81" s="133"/>
      <c r="Y81" s="138"/>
      <c r="Z81" s="127" t="s">
        <v>35</v>
      </c>
      <c r="AA81" s="128"/>
      <c r="AB81" s="128"/>
      <c r="AC81" s="129"/>
      <c r="AD81" s="139">
        <f>R81*W81</f>
        <v>0</v>
      </c>
      <c r="AE81" s="140"/>
      <c r="AF81" s="140"/>
      <c r="AG81" s="141"/>
      <c r="AH81" s="130" t="s">
        <v>35</v>
      </c>
      <c r="AI81" s="130"/>
      <c r="AJ81" s="130"/>
      <c r="AK81" s="130"/>
      <c r="AL81" s="142">
        <f>AD81*1.21</f>
        <v>0</v>
      </c>
      <c r="AM81" s="142"/>
      <c r="AN81" s="142"/>
      <c r="AO81" s="142"/>
    </row>
    <row r="82" spans="1:41" ht="15">
      <c r="A82" s="131" t="s">
        <v>197</v>
      </c>
      <c r="B82" s="131"/>
      <c r="C82" s="132" t="s">
        <v>269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4">
        <v>6</v>
      </c>
      <c r="S82" s="135"/>
      <c r="T82" s="136"/>
      <c r="U82" s="134" t="s">
        <v>37</v>
      </c>
      <c r="V82" s="136"/>
      <c r="W82" s="137"/>
      <c r="X82" s="133"/>
      <c r="Y82" s="138"/>
      <c r="Z82" s="139">
        <f t="shared" si="5"/>
        <v>0</v>
      </c>
      <c r="AA82" s="140"/>
      <c r="AB82" s="140"/>
      <c r="AC82" s="141"/>
      <c r="AD82" s="127" t="s">
        <v>35</v>
      </c>
      <c r="AE82" s="128"/>
      <c r="AF82" s="128"/>
      <c r="AG82" s="129"/>
      <c r="AH82" s="142">
        <f t="shared" si="4"/>
        <v>0</v>
      </c>
      <c r="AI82" s="142"/>
      <c r="AJ82" s="142"/>
      <c r="AK82" s="142"/>
      <c r="AL82" s="130" t="s">
        <v>35</v>
      </c>
      <c r="AM82" s="130"/>
      <c r="AN82" s="130"/>
      <c r="AO82" s="130"/>
    </row>
    <row r="83" spans="1:41" ht="15">
      <c r="A83" s="131" t="s">
        <v>198</v>
      </c>
      <c r="B83" s="131"/>
      <c r="C83" s="132" t="s">
        <v>268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4">
        <v>7</v>
      </c>
      <c r="S83" s="135"/>
      <c r="T83" s="136"/>
      <c r="U83" s="134" t="s">
        <v>37</v>
      </c>
      <c r="V83" s="136"/>
      <c r="W83" s="137"/>
      <c r="X83" s="133"/>
      <c r="Y83" s="138"/>
      <c r="Z83" s="139">
        <f t="shared" si="5"/>
        <v>0</v>
      </c>
      <c r="AA83" s="140"/>
      <c r="AB83" s="140"/>
      <c r="AC83" s="141"/>
      <c r="AD83" s="127" t="s">
        <v>35</v>
      </c>
      <c r="AE83" s="128"/>
      <c r="AF83" s="128"/>
      <c r="AG83" s="129"/>
      <c r="AH83" s="142">
        <f t="shared" si="4"/>
        <v>0</v>
      </c>
      <c r="AI83" s="142"/>
      <c r="AJ83" s="142"/>
      <c r="AK83" s="142"/>
      <c r="AL83" s="130" t="s">
        <v>35</v>
      </c>
      <c r="AM83" s="130"/>
      <c r="AN83" s="130"/>
      <c r="AO83" s="130"/>
    </row>
    <row r="84" spans="1:41" ht="15">
      <c r="A84" s="131" t="s">
        <v>199</v>
      </c>
      <c r="B84" s="131"/>
      <c r="C84" s="132" t="s">
        <v>267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4">
        <v>4</v>
      </c>
      <c r="S84" s="135"/>
      <c r="T84" s="136"/>
      <c r="U84" s="134" t="s">
        <v>37</v>
      </c>
      <c r="V84" s="136"/>
      <c r="W84" s="137"/>
      <c r="X84" s="133"/>
      <c r="Y84" s="138"/>
      <c r="Z84" s="139">
        <f t="shared" si="5"/>
        <v>0</v>
      </c>
      <c r="AA84" s="140"/>
      <c r="AB84" s="140"/>
      <c r="AC84" s="141"/>
      <c r="AD84" s="127" t="s">
        <v>35</v>
      </c>
      <c r="AE84" s="128"/>
      <c r="AF84" s="128"/>
      <c r="AG84" s="129"/>
      <c r="AH84" s="142">
        <f t="shared" si="4"/>
        <v>0</v>
      </c>
      <c r="AI84" s="142"/>
      <c r="AJ84" s="142"/>
      <c r="AK84" s="142"/>
      <c r="AL84" s="130" t="s">
        <v>35</v>
      </c>
      <c r="AM84" s="130"/>
      <c r="AN84" s="130"/>
      <c r="AO84" s="130"/>
    </row>
    <row r="85" spans="1:41" ht="15">
      <c r="A85" s="131" t="s">
        <v>200</v>
      </c>
      <c r="B85" s="131"/>
      <c r="C85" s="132" t="s">
        <v>266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4">
        <v>2</v>
      </c>
      <c r="S85" s="135"/>
      <c r="T85" s="136"/>
      <c r="U85" s="134" t="s">
        <v>37</v>
      </c>
      <c r="V85" s="136"/>
      <c r="W85" s="137"/>
      <c r="X85" s="133"/>
      <c r="Y85" s="138"/>
      <c r="Z85" s="139">
        <f t="shared" si="5"/>
        <v>0</v>
      </c>
      <c r="AA85" s="140"/>
      <c r="AB85" s="140"/>
      <c r="AC85" s="141"/>
      <c r="AD85" s="127" t="s">
        <v>35</v>
      </c>
      <c r="AE85" s="128"/>
      <c r="AF85" s="128"/>
      <c r="AG85" s="129"/>
      <c r="AH85" s="142">
        <f t="shared" si="4"/>
        <v>0</v>
      </c>
      <c r="AI85" s="142"/>
      <c r="AJ85" s="142"/>
      <c r="AK85" s="142"/>
      <c r="AL85" s="130" t="s">
        <v>35</v>
      </c>
      <c r="AM85" s="130"/>
      <c r="AN85" s="130"/>
      <c r="AO85" s="130"/>
    </row>
    <row r="86" spans="1:41" ht="15">
      <c r="A86" s="131" t="s">
        <v>201</v>
      </c>
      <c r="B86" s="131"/>
      <c r="C86" s="132" t="s">
        <v>265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4">
        <v>21</v>
      </c>
      <c r="S86" s="135"/>
      <c r="T86" s="136"/>
      <c r="U86" s="134" t="s">
        <v>37</v>
      </c>
      <c r="V86" s="136"/>
      <c r="W86" s="137"/>
      <c r="X86" s="133"/>
      <c r="Y86" s="138"/>
      <c r="Z86" s="139">
        <f t="shared" si="5"/>
        <v>0</v>
      </c>
      <c r="AA86" s="140"/>
      <c r="AB86" s="140"/>
      <c r="AC86" s="141"/>
      <c r="AD86" s="127" t="s">
        <v>35</v>
      </c>
      <c r="AE86" s="128"/>
      <c r="AF86" s="128"/>
      <c r="AG86" s="129"/>
      <c r="AH86" s="142">
        <f t="shared" si="4"/>
        <v>0</v>
      </c>
      <c r="AI86" s="142"/>
      <c r="AJ86" s="142"/>
      <c r="AK86" s="142"/>
      <c r="AL86" s="130" t="s">
        <v>35</v>
      </c>
      <c r="AM86" s="130"/>
      <c r="AN86" s="130"/>
      <c r="AO86" s="130"/>
    </row>
    <row r="87" spans="1:41" ht="15">
      <c r="A87" s="131" t="s">
        <v>202</v>
      </c>
      <c r="B87" s="131"/>
      <c r="C87" s="132" t="s">
        <v>264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4">
        <v>22</v>
      </c>
      <c r="S87" s="135"/>
      <c r="T87" s="136"/>
      <c r="U87" s="134" t="s">
        <v>37</v>
      </c>
      <c r="V87" s="136"/>
      <c r="W87" s="137"/>
      <c r="X87" s="133"/>
      <c r="Y87" s="138"/>
      <c r="Z87" s="139">
        <f t="shared" si="5"/>
        <v>0</v>
      </c>
      <c r="AA87" s="140"/>
      <c r="AB87" s="140"/>
      <c r="AC87" s="141"/>
      <c r="AD87" s="127" t="s">
        <v>35</v>
      </c>
      <c r="AE87" s="128"/>
      <c r="AF87" s="128"/>
      <c r="AG87" s="129"/>
      <c r="AH87" s="142">
        <f t="shared" si="4"/>
        <v>0</v>
      </c>
      <c r="AI87" s="142"/>
      <c r="AJ87" s="142"/>
      <c r="AK87" s="142"/>
      <c r="AL87" s="130" t="s">
        <v>35</v>
      </c>
      <c r="AM87" s="130"/>
      <c r="AN87" s="130"/>
      <c r="AO87" s="130"/>
    </row>
    <row r="88" spans="1:41" ht="15">
      <c r="A88" s="131" t="s">
        <v>203</v>
      </c>
      <c r="B88" s="131"/>
      <c r="C88" s="132" t="s">
        <v>263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4">
        <v>10</v>
      </c>
      <c r="S88" s="135"/>
      <c r="T88" s="136"/>
      <c r="U88" s="134" t="s">
        <v>37</v>
      </c>
      <c r="V88" s="136"/>
      <c r="W88" s="137"/>
      <c r="X88" s="133"/>
      <c r="Y88" s="138"/>
      <c r="Z88" s="139">
        <f t="shared" si="5"/>
        <v>0</v>
      </c>
      <c r="AA88" s="140"/>
      <c r="AB88" s="140"/>
      <c r="AC88" s="141"/>
      <c r="AD88" s="127" t="s">
        <v>35</v>
      </c>
      <c r="AE88" s="128"/>
      <c r="AF88" s="128"/>
      <c r="AG88" s="129"/>
      <c r="AH88" s="142">
        <f t="shared" si="4"/>
        <v>0</v>
      </c>
      <c r="AI88" s="142"/>
      <c r="AJ88" s="142"/>
      <c r="AK88" s="142"/>
      <c r="AL88" s="130" t="s">
        <v>35</v>
      </c>
      <c r="AM88" s="130"/>
      <c r="AN88" s="130"/>
      <c r="AO88" s="130"/>
    </row>
    <row r="89" spans="1:41" ht="15">
      <c r="A89" s="131" t="s">
        <v>204</v>
      </c>
      <c r="B89" s="131"/>
      <c r="C89" s="132" t="s">
        <v>262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4">
        <v>4</v>
      </c>
      <c r="S89" s="135"/>
      <c r="T89" s="136"/>
      <c r="U89" s="134" t="s">
        <v>37</v>
      </c>
      <c r="V89" s="136"/>
      <c r="W89" s="137"/>
      <c r="X89" s="133"/>
      <c r="Y89" s="138"/>
      <c r="Z89" s="139">
        <f>R89*W89</f>
        <v>0</v>
      </c>
      <c r="AA89" s="140"/>
      <c r="AB89" s="140"/>
      <c r="AC89" s="141"/>
      <c r="AD89" s="127" t="s">
        <v>35</v>
      </c>
      <c r="AE89" s="128"/>
      <c r="AF89" s="128"/>
      <c r="AG89" s="129"/>
      <c r="AH89" s="142">
        <f>Z89*1.21</f>
        <v>0</v>
      </c>
      <c r="AI89" s="142"/>
      <c r="AJ89" s="142"/>
      <c r="AK89" s="142"/>
      <c r="AL89" s="130" t="s">
        <v>35</v>
      </c>
      <c r="AM89" s="130"/>
      <c r="AN89" s="130"/>
      <c r="AO89" s="130"/>
    </row>
    <row r="90" spans="1:41" ht="15">
      <c r="A90" s="131" t="s">
        <v>205</v>
      </c>
      <c r="B90" s="131"/>
      <c r="C90" s="132" t="s">
        <v>261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4">
        <v>5</v>
      </c>
      <c r="S90" s="135"/>
      <c r="T90" s="136"/>
      <c r="U90" s="134" t="s">
        <v>37</v>
      </c>
      <c r="V90" s="136"/>
      <c r="W90" s="137"/>
      <c r="X90" s="133"/>
      <c r="Y90" s="138"/>
      <c r="Z90" s="127" t="s">
        <v>35</v>
      </c>
      <c r="AA90" s="128"/>
      <c r="AB90" s="128"/>
      <c r="AC90" s="129"/>
      <c r="AD90" s="139">
        <f>R90*W90</f>
        <v>0</v>
      </c>
      <c r="AE90" s="140"/>
      <c r="AF90" s="140"/>
      <c r="AG90" s="141"/>
      <c r="AH90" s="130" t="s">
        <v>35</v>
      </c>
      <c r="AI90" s="130"/>
      <c r="AJ90" s="130"/>
      <c r="AK90" s="130"/>
      <c r="AL90" s="142">
        <f>AD90*1.21</f>
        <v>0</v>
      </c>
      <c r="AM90" s="142"/>
      <c r="AN90" s="142"/>
      <c r="AO90" s="142"/>
    </row>
    <row r="91" spans="1:41" ht="15">
      <c r="A91" s="131" t="s">
        <v>206</v>
      </c>
      <c r="B91" s="131"/>
      <c r="C91" s="132" t="s">
        <v>260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4">
        <v>9</v>
      </c>
      <c r="S91" s="135"/>
      <c r="T91" s="136"/>
      <c r="U91" s="134" t="s">
        <v>37</v>
      </c>
      <c r="V91" s="136"/>
      <c r="W91" s="137"/>
      <c r="X91" s="133"/>
      <c r="Y91" s="138"/>
      <c r="Z91" s="139">
        <f>R91*W91</f>
        <v>0</v>
      </c>
      <c r="AA91" s="140"/>
      <c r="AB91" s="140"/>
      <c r="AC91" s="141"/>
      <c r="AD91" s="127" t="s">
        <v>35</v>
      </c>
      <c r="AE91" s="128"/>
      <c r="AF91" s="128"/>
      <c r="AG91" s="129"/>
      <c r="AH91" s="142">
        <f aca="true" t="shared" si="6" ref="AH91">Z91*1.21</f>
        <v>0</v>
      </c>
      <c r="AI91" s="142"/>
      <c r="AJ91" s="142"/>
      <c r="AK91" s="142"/>
      <c r="AL91" s="130" t="s">
        <v>35</v>
      </c>
      <c r="AM91" s="130"/>
      <c r="AN91" s="130"/>
      <c r="AO91" s="130"/>
    </row>
    <row r="92" spans="1:41" ht="14.4">
      <c r="A92" s="131" t="s">
        <v>207</v>
      </c>
      <c r="B92" s="131"/>
      <c r="C92" s="143" t="s">
        <v>131</v>
      </c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4">
        <v>61</v>
      </c>
      <c r="S92" s="145"/>
      <c r="T92" s="146"/>
      <c r="U92" s="134" t="s">
        <v>37</v>
      </c>
      <c r="V92" s="136"/>
      <c r="W92" s="147"/>
      <c r="X92" s="145"/>
      <c r="Y92" s="146"/>
      <c r="Z92" s="139">
        <f t="shared" si="1"/>
        <v>0</v>
      </c>
      <c r="AA92" s="140"/>
      <c r="AB92" s="140"/>
      <c r="AC92" s="141"/>
      <c r="AD92" s="127" t="s">
        <v>35</v>
      </c>
      <c r="AE92" s="128"/>
      <c r="AF92" s="128"/>
      <c r="AG92" s="129"/>
      <c r="AH92" s="142">
        <f t="shared" si="0"/>
        <v>0</v>
      </c>
      <c r="AI92" s="142"/>
      <c r="AJ92" s="142"/>
      <c r="AK92" s="142"/>
      <c r="AL92" s="130" t="s">
        <v>35</v>
      </c>
      <c r="AM92" s="130"/>
      <c r="AN92" s="130"/>
      <c r="AO92" s="130"/>
    </row>
    <row r="93" spans="1:41" ht="14.4">
      <c r="A93" s="131" t="s">
        <v>208</v>
      </c>
      <c r="B93" s="131"/>
      <c r="C93" s="143" t="s">
        <v>132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4">
        <v>7</v>
      </c>
      <c r="S93" s="171"/>
      <c r="T93" s="172"/>
      <c r="U93" s="134" t="s">
        <v>37</v>
      </c>
      <c r="V93" s="136"/>
      <c r="W93" s="147"/>
      <c r="X93" s="173"/>
      <c r="Y93" s="174"/>
      <c r="Z93" s="139">
        <f t="shared" si="1"/>
        <v>0</v>
      </c>
      <c r="AA93" s="140"/>
      <c r="AB93" s="140"/>
      <c r="AC93" s="141"/>
      <c r="AD93" s="127" t="s">
        <v>35</v>
      </c>
      <c r="AE93" s="128"/>
      <c r="AF93" s="128"/>
      <c r="AG93" s="129"/>
      <c r="AH93" s="142">
        <f t="shared" si="0"/>
        <v>0</v>
      </c>
      <c r="AI93" s="142"/>
      <c r="AJ93" s="142"/>
      <c r="AK93" s="142"/>
      <c r="AL93" s="130" t="s">
        <v>35</v>
      </c>
      <c r="AM93" s="130"/>
      <c r="AN93" s="130"/>
      <c r="AO93" s="130"/>
    </row>
    <row r="94" spans="1:41" ht="14.4">
      <c r="A94" s="131" t="s">
        <v>209</v>
      </c>
      <c r="B94" s="131"/>
      <c r="C94" s="143" t="s">
        <v>133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4">
        <v>38</v>
      </c>
      <c r="S94" s="145"/>
      <c r="T94" s="146"/>
      <c r="U94" s="134" t="s">
        <v>37</v>
      </c>
      <c r="V94" s="136"/>
      <c r="W94" s="147"/>
      <c r="X94" s="145"/>
      <c r="Y94" s="146"/>
      <c r="Z94" s="139">
        <f t="shared" si="1"/>
        <v>0</v>
      </c>
      <c r="AA94" s="140"/>
      <c r="AB94" s="140"/>
      <c r="AC94" s="141"/>
      <c r="AD94" s="127" t="s">
        <v>35</v>
      </c>
      <c r="AE94" s="128"/>
      <c r="AF94" s="128"/>
      <c r="AG94" s="129"/>
      <c r="AH94" s="142">
        <f t="shared" si="0"/>
        <v>0</v>
      </c>
      <c r="AI94" s="142"/>
      <c r="AJ94" s="142"/>
      <c r="AK94" s="142"/>
      <c r="AL94" s="130" t="s">
        <v>35</v>
      </c>
      <c r="AM94" s="130"/>
      <c r="AN94" s="130"/>
      <c r="AO94" s="130"/>
    </row>
    <row r="95" spans="1:41" ht="14.4">
      <c r="A95" s="131" t="s">
        <v>210</v>
      </c>
      <c r="B95" s="131"/>
      <c r="C95" s="143" t="s">
        <v>134</v>
      </c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4">
        <v>10</v>
      </c>
      <c r="S95" s="145"/>
      <c r="T95" s="146"/>
      <c r="U95" s="134" t="s">
        <v>37</v>
      </c>
      <c r="V95" s="136"/>
      <c r="W95" s="147"/>
      <c r="X95" s="145"/>
      <c r="Y95" s="146"/>
      <c r="Z95" s="139">
        <f aca="true" t="shared" si="7" ref="Z95:Z99">R95*W95</f>
        <v>0</v>
      </c>
      <c r="AA95" s="140"/>
      <c r="AB95" s="140"/>
      <c r="AC95" s="141"/>
      <c r="AD95" s="127" t="s">
        <v>35</v>
      </c>
      <c r="AE95" s="128"/>
      <c r="AF95" s="128"/>
      <c r="AG95" s="129"/>
      <c r="AH95" s="142">
        <f aca="true" t="shared" si="8" ref="AH95:AH99">Z95*1.21</f>
        <v>0</v>
      </c>
      <c r="AI95" s="142"/>
      <c r="AJ95" s="142"/>
      <c r="AK95" s="142"/>
      <c r="AL95" s="130" t="s">
        <v>35</v>
      </c>
      <c r="AM95" s="130"/>
      <c r="AN95" s="130"/>
      <c r="AO95" s="130"/>
    </row>
    <row r="96" spans="1:41" ht="14.4">
      <c r="A96" s="131" t="s">
        <v>211</v>
      </c>
      <c r="B96" s="131"/>
      <c r="C96" s="143" t="s">
        <v>135</v>
      </c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4">
        <v>31</v>
      </c>
      <c r="S96" s="145"/>
      <c r="T96" s="146"/>
      <c r="U96" s="134" t="s">
        <v>37</v>
      </c>
      <c r="V96" s="136"/>
      <c r="W96" s="147"/>
      <c r="X96" s="145"/>
      <c r="Y96" s="146"/>
      <c r="Z96" s="139">
        <f t="shared" si="7"/>
        <v>0</v>
      </c>
      <c r="AA96" s="140"/>
      <c r="AB96" s="140"/>
      <c r="AC96" s="141"/>
      <c r="AD96" s="127" t="s">
        <v>35</v>
      </c>
      <c r="AE96" s="128"/>
      <c r="AF96" s="128"/>
      <c r="AG96" s="129"/>
      <c r="AH96" s="142">
        <f t="shared" si="8"/>
        <v>0</v>
      </c>
      <c r="AI96" s="142"/>
      <c r="AJ96" s="142"/>
      <c r="AK96" s="142"/>
      <c r="AL96" s="130" t="s">
        <v>35</v>
      </c>
      <c r="AM96" s="130"/>
      <c r="AN96" s="130"/>
      <c r="AO96" s="130"/>
    </row>
    <row r="97" spans="1:41" ht="14.4">
      <c r="A97" s="131" t="s">
        <v>212</v>
      </c>
      <c r="B97" s="131"/>
      <c r="C97" s="143" t="s">
        <v>136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4">
        <v>13</v>
      </c>
      <c r="S97" s="145"/>
      <c r="T97" s="146"/>
      <c r="U97" s="134" t="s">
        <v>37</v>
      </c>
      <c r="V97" s="136"/>
      <c r="W97" s="147"/>
      <c r="X97" s="145"/>
      <c r="Y97" s="146"/>
      <c r="Z97" s="139">
        <f t="shared" si="7"/>
        <v>0</v>
      </c>
      <c r="AA97" s="140"/>
      <c r="AB97" s="140"/>
      <c r="AC97" s="141"/>
      <c r="AD97" s="127" t="s">
        <v>35</v>
      </c>
      <c r="AE97" s="128"/>
      <c r="AF97" s="128"/>
      <c r="AG97" s="129"/>
      <c r="AH97" s="142">
        <f t="shared" si="8"/>
        <v>0</v>
      </c>
      <c r="AI97" s="142"/>
      <c r="AJ97" s="142"/>
      <c r="AK97" s="142"/>
      <c r="AL97" s="130" t="s">
        <v>35</v>
      </c>
      <c r="AM97" s="130"/>
      <c r="AN97" s="130"/>
      <c r="AO97" s="130"/>
    </row>
    <row r="98" spans="1:41" ht="14.4">
      <c r="A98" s="131" t="s">
        <v>213</v>
      </c>
      <c r="B98" s="131"/>
      <c r="C98" s="143" t="s">
        <v>137</v>
      </c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>
        <v>42</v>
      </c>
      <c r="S98" s="145"/>
      <c r="T98" s="146"/>
      <c r="U98" s="134" t="s">
        <v>37</v>
      </c>
      <c r="V98" s="136"/>
      <c r="W98" s="147"/>
      <c r="X98" s="145"/>
      <c r="Y98" s="146"/>
      <c r="Z98" s="139">
        <f t="shared" si="7"/>
        <v>0</v>
      </c>
      <c r="AA98" s="140"/>
      <c r="AB98" s="140"/>
      <c r="AC98" s="141"/>
      <c r="AD98" s="127" t="s">
        <v>35</v>
      </c>
      <c r="AE98" s="128"/>
      <c r="AF98" s="128"/>
      <c r="AG98" s="129"/>
      <c r="AH98" s="142">
        <f t="shared" si="8"/>
        <v>0</v>
      </c>
      <c r="AI98" s="142"/>
      <c r="AJ98" s="142"/>
      <c r="AK98" s="142"/>
      <c r="AL98" s="130" t="s">
        <v>35</v>
      </c>
      <c r="AM98" s="130"/>
      <c r="AN98" s="130"/>
      <c r="AO98" s="130"/>
    </row>
    <row r="99" spans="1:41" ht="14.4">
      <c r="A99" s="131" t="s">
        <v>214</v>
      </c>
      <c r="B99" s="131"/>
      <c r="C99" s="143" t="s">
        <v>138</v>
      </c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4">
        <v>10</v>
      </c>
      <c r="S99" s="145"/>
      <c r="T99" s="146"/>
      <c r="U99" s="134" t="s">
        <v>37</v>
      </c>
      <c r="V99" s="136"/>
      <c r="W99" s="147"/>
      <c r="X99" s="145"/>
      <c r="Y99" s="146"/>
      <c r="Z99" s="139">
        <f t="shared" si="7"/>
        <v>0</v>
      </c>
      <c r="AA99" s="140"/>
      <c r="AB99" s="140"/>
      <c r="AC99" s="141"/>
      <c r="AD99" s="127" t="s">
        <v>35</v>
      </c>
      <c r="AE99" s="128"/>
      <c r="AF99" s="128"/>
      <c r="AG99" s="129"/>
      <c r="AH99" s="142">
        <f t="shared" si="8"/>
        <v>0</v>
      </c>
      <c r="AI99" s="142"/>
      <c r="AJ99" s="142"/>
      <c r="AK99" s="142"/>
      <c r="AL99" s="130" t="s">
        <v>35</v>
      </c>
      <c r="AM99" s="130"/>
      <c r="AN99" s="130"/>
      <c r="AO99" s="130"/>
    </row>
    <row r="100" spans="1:41" ht="14.4">
      <c r="A100" s="131" t="s">
        <v>215</v>
      </c>
      <c r="B100" s="131"/>
      <c r="C100" s="143" t="s">
        <v>139</v>
      </c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>
        <v>31</v>
      </c>
      <c r="S100" s="145"/>
      <c r="T100" s="146"/>
      <c r="U100" s="134" t="s">
        <v>37</v>
      </c>
      <c r="V100" s="136"/>
      <c r="W100" s="147"/>
      <c r="X100" s="145"/>
      <c r="Y100" s="146"/>
      <c r="Z100" s="139">
        <f t="shared" si="1"/>
        <v>0</v>
      </c>
      <c r="AA100" s="140"/>
      <c r="AB100" s="140"/>
      <c r="AC100" s="141"/>
      <c r="AD100" s="127" t="s">
        <v>35</v>
      </c>
      <c r="AE100" s="128"/>
      <c r="AF100" s="128"/>
      <c r="AG100" s="129"/>
      <c r="AH100" s="142">
        <f t="shared" si="0"/>
        <v>0</v>
      </c>
      <c r="AI100" s="142"/>
      <c r="AJ100" s="142"/>
      <c r="AK100" s="142"/>
      <c r="AL100" s="130" t="s">
        <v>35</v>
      </c>
      <c r="AM100" s="130"/>
      <c r="AN100" s="130"/>
      <c r="AO100" s="130"/>
    </row>
    <row r="101" spans="1:41" ht="15" customHeight="1">
      <c r="A101" s="131" t="s">
        <v>216</v>
      </c>
      <c r="B101" s="131"/>
      <c r="C101" s="143" t="s">
        <v>125</v>
      </c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34">
        <f>SUM(R6:T91)*10</f>
        <v>8960</v>
      </c>
      <c r="S101" s="135"/>
      <c r="T101" s="135"/>
      <c r="U101" s="134" t="s">
        <v>50</v>
      </c>
      <c r="V101" s="136"/>
      <c r="W101" s="137"/>
      <c r="X101" s="133"/>
      <c r="Y101" s="138"/>
      <c r="Z101" s="139">
        <f t="shared" si="1"/>
        <v>0</v>
      </c>
      <c r="AA101" s="140"/>
      <c r="AB101" s="140"/>
      <c r="AC101" s="141"/>
      <c r="AD101" s="127" t="s">
        <v>35</v>
      </c>
      <c r="AE101" s="128"/>
      <c r="AF101" s="128"/>
      <c r="AG101" s="129"/>
      <c r="AH101" s="142">
        <f t="shared" si="0"/>
        <v>0</v>
      </c>
      <c r="AI101" s="142"/>
      <c r="AJ101" s="142"/>
      <c r="AK101" s="142"/>
      <c r="AL101" s="130" t="s">
        <v>35</v>
      </c>
      <c r="AM101" s="130"/>
      <c r="AN101" s="130"/>
      <c r="AO101" s="130"/>
    </row>
    <row r="102" spans="1:41" ht="15">
      <c r="A102" s="131" t="s">
        <v>217</v>
      </c>
      <c r="B102" s="131"/>
      <c r="C102" s="143" t="s">
        <v>140</v>
      </c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34">
        <v>1</v>
      </c>
      <c r="S102" s="135"/>
      <c r="T102" s="136"/>
      <c r="U102" s="134" t="s">
        <v>37</v>
      </c>
      <c r="V102" s="136"/>
      <c r="W102" s="137"/>
      <c r="X102" s="133"/>
      <c r="Y102" s="138"/>
      <c r="Z102" s="148">
        <f aca="true" t="shared" si="9" ref="Z102">R102*W102</f>
        <v>0</v>
      </c>
      <c r="AA102" s="140"/>
      <c r="AB102" s="140"/>
      <c r="AC102" s="141"/>
      <c r="AD102" s="127" t="s">
        <v>35</v>
      </c>
      <c r="AE102" s="128"/>
      <c r="AF102" s="128"/>
      <c r="AG102" s="129"/>
      <c r="AH102" s="142">
        <f aca="true" t="shared" si="10" ref="AH102">Z102*1.21</f>
        <v>0</v>
      </c>
      <c r="AI102" s="142"/>
      <c r="AJ102" s="142"/>
      <c r="AK102" s="142"/>
      <c r="AL102" s="130" t="s">
        <v>35</v>
      </c>
      <c r="AM102" s="130"/>
      <c r="AN102" s="130"/>
      <c r="AO102" s="130"/>
    </row>
    <row r="103" spans="1:41" ht="15">
      <c r="A103" s="131" t="s">
        <v>218</v>
      </c>
      <c r="B103" s="131"/>
      <c r="C103" s="143" t="s">
        <v>53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34">
        <v>48</v>
      </c>
      <c r="S103" s="135"/>
      <c r="T103" s="136"/>
      <c r="U103" s="134" t="s">
        <v>37</v>
      </c>
      <c r="V103" s="136"/>
      <c r="W103" s="137"/>
      <c r="X103" s="133"/>
      <c r="Y103" s="138"/>
      <c r="Z103" s="148">
        <f t="shared" si="1"/>
        <v>0</v>
      </c>
      <c r="AA103" s="140"/>
      <c r="AB103" s="140"/>
      <c r="AC103" s="141"/>
      <c r="AD103" s="127" t="s">
        <v>35</v>
      </c>
      <c r="AE103" s="128"/>
      <c r="AF103" s="128"/>
      <c r="AG103" s="129"/>
      <c r="AH103" s="142">
        <f t="shared" si="0"/>
        <v>0</v>
      </c>
      <c r="AI103" s="142"/>
      <c r="AJ103" s="142"/>
      <c r="AK103" s="142"/>
      <c r="AL103" s="130" t="s">
        <v>35</v>
      </c>
      <c r="AM103" s="130"/>
      <c r="AN103" s="130"/>
      <c r="AO103" s="130"/>
    </row>
    <row r="104" spans="1:41" ht="15">
      <c r="A104" s="131" t="s">
        <v>219</v>
      </c>
      <c r="B104" s="131"/>
      <c r="C104" s="143" t="s">
        <v>55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34">
        <f>SUM(R6:T91)</f>
        <v>896</v>
      </c>
      <c r="S104" s="135"/>
      <c r="T104" s="136"/>
      <c r="U104" s="134" t="s">
        <v>37</v>
      </c>
      <c r="V104" s="136"/>
      <c r="W104" s="137"/>
      <c r="X104" s="133"/>
      <c r="Y104" s="138"/>
      <c r="Z104" s="127" t="s">
        <v>35</v>
      </c>
      <c r="AA104" s="128"/>
      <c r="AB104" s="128"/>
      <c r="AC104" s="129"/>
      <c r="AD104" s="148">
        <f>R104*W104</f>
        <v>0</v>
      </c>
      <c r="AE104" s="140"/>
      <c r="AF104" s="140"/>
      <c r="AG104" s="141"/>
      <c r="AH104" s="130" t="s">
        <v>35</v>
      </c>
      <c r="AI104" s="130"/>
      <c r="AJ104" s="130"/>
      <c r="AK104" s="130"/>
      <c r="AL104" s="142">
        <f>AD104*1.21</f>
        <v>0</v>
      </c>
      <c r="AM104" s="142"/>
      <c r="AN104" s="142"/>
      <c r="AO104" s="142"/>
    </row>
    <row r="105" spans="1:41" ht="15">
      <c r="A105" s="179" t="s">
        <v>56</v>
      </c>
      <c r="B105" s="179"/>
      <c r="C105" s="180" t="s">
        <v>57</v>
      </c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55" t="s">
        <v>35</v>
      </c>
      <c r="S105" s="156"/>
      <c r="T105" s="157"/>
      <c r="U105" s="155" t="s">
        <v>35</v>
      </c>
      <c r="V105" s="157"/>
      <c r="W105" s="158" t="s">
        <v>35</v>
      </c>
      <c r="X105" s="159"/>
      <c r="Y105" s="160"/>
      <c r="Z105" s="161">
        <f>SUM(Z106:AC115)</f>
        <v>0</v>
      </c>
      <c r="AA105" s="162"/>
      <c r="AB105" s="162"/>
      <c r="AC105" s="163"/>
      <c r="AD105" s="161">
        <f>SUM(AD106:AG115)</f>
        <v>0</v>
      </c>
      <c r="AE105" s="162"/>
      <c r="AF105" s="162"/>
      <c r="AG105" s="163"/>
      <c r="AH105" s="175">
        <f>SUM(AH106:AK115)</f>
        <v>0</v>
      </c>
      <c r="AI105" s="175"/>
      <c r="AJ105" s="175"/>
      <c r="AK105" s="175"/>
      <c r="AL105" s="175">
        <f>SUM(AL106:AO115)</f>
        <v>0</v>
      </c>
      <c r="AM105" s="175"/>
      <c r="AN105" s="175"/>
      <c r="AO105" s="175"/>
    </row>
    <row r="106" spans="1:41" ht="15">
      <c r="A106" s="131" t="s">
        <v>58</v>
      </c>
      <c r="B106" s="131"/>
      <c r="C106" s="143" t="s">
        <v>121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34">
        <f>R104</f>
        <v>896</v>
      </c>
      <c r="S106" s="135"/>
      <c r="T106" s="136"/>
      <c r="U106" s="134" t="s">
        <v>37</v>
      </c>
      <c r="V106" s="136"/>
      <c r="W106" s="176"/>
      <c r="X106" s="177"/>
      <c r="Y106" s="178"/>
      <c r="Z106" s="139">
        <f>R106*W106</f>
        <v>0</v>
      </c>
      <c r="AA106" s="140"/>
      <c r="AB106" s="140"/>
      <c r="AC106" s="141"/>
      <c r="AD106" s="127" t="s">
        <v>35</v>
      </c>
      <c r="AE106" s="128"/>
      <c r="AF106" s="128"/>
      <c r="AG106" s="129"/>
      <c r="AH106" s="148">
        <f>Z106*1.21</f>
        <v>0</v>
      </c>
      <c r="AI106" s="140"/>
      <c r="AJ106" s="140"/>
      <c r="AK106" s="141"/>
      <c r="AL106" s="127" t="s">
        <v>35</v>
      </c>
      <c r="AM106" s="128"/>
      <c r="AN106" s="128"/>
      <c r="AO106" s="129"/>
    </row>
    <row r="107" spans="1:41" ht="15">
      <c r="A107" s="131" t="s">
        <v>59</v>
      </c>
      <c r="B107" s="131"/>
      <c r="C107" s="181" t="s">
        <v>118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34">
        <f>SUM(R92:T100)</f>
        <v>243</v>
      </c>
      <c r="S107" s="135"/>
      <c r="T107" s="136"/>
      <c r="U107" s="134" t="s">
        <v>37</v>
      </c>
      <c r="V107" s="136"/>
      <c r="W107" s="176"/>
      <c r="X107" s="177"/>
      <c r="Y107" s="178"/>
      <c r="Z107" s="139">
        <f aca="true" t="shared" si="11" ref="Z107:Z115">R107*W107</f>
        <v>0</v>
      </c>
      <c r="AA107" s="140"/>
      <c r="AB107" s="140"/>
      <c r="AC107" s="141"/>
      <c r="AD107" s="127" t="s">
        <v>35</v>
      </c>
      <c r="AE107" s="128"/>
      <c r="AF107" s="128"/>
      <c r="AG107" s="129"/>
      <c r="AH107" s="148">
        <f aca="true" t="shared" si="12" ref="AH107:AH115">Z107*1.21</f>
        <v>0</v>
      </c>
      <c r="AI107" s="140"/>
      <c r="AJ107" s="140"/>
      <c r="AK107" s="141"/>
      <c r="AL107" s="127" t="s">
        <v>35</v>
      </c>
      <c r="AM107" s="128"/>
      <c r="AN107" s="128"/>
      <c r="AO107" s="129"/>
    </row>
    <row r="108" spans="1:41" ht="15">
      <c r="A108" s="131" t="s">
        <v>60</v>
      </c>
      <c r="B108" s="131"/>
      <c r="C108" s="181" t="s">
        <v>119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  <c r="R108" s="134">
        <f>R103/3</f>
        <v>16</v>
      </c>
      <c r="S108" s="135"/>
      <c r="T108" s="136"/>
      <c r="U108" s="134" t="s">
        <v>37</v>
      </c>
      <c r="V108" s="136"/>
      <c r="W108" s="137"/>
      <c r="X108" s="177"/>
      <c r="Y108" s="178"/>
      <c r="Z108" s="139">
        <f t="shared" si="11"/>
        <v>0</v>
      </c>
      <c r="AA108" s="140"/>
      <c r="AB108" s="140"/>
      <c r="AC108" s="141"/>
      <c r="AD108" s="127" t="s">
        <v>35</v>
      </c>
      <c r="AE108" s="128"/>
      <c r="AF108" s="128"/>
      <c r="AG108" s="129"/>
      <c r="AH108" s="148">
        <f t="shared" si="12"/>
        <v>0</v>
      </c>
      <c r="AI108" s="140"/>
      <c r="AJ108" s="140"/>
      <c r="AK108" s="141"/>
      <c r="AL108" s="127" t="s">
        <v>35</v>
      </c>
      <c r="AM108" s="128"/>
      <c r="AN108" s="128"/>
      <c r="AO108" s="129"/>
    </row>
    <row r="109" spans="1:41" ht="15">
      <c r="A109" s="131" t="s">
        <v>61</v>
      </c>
      <c r="B109" s="131"/>
      <c r="C109" s="181" t="s">
        <v>229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3"/>
      <c r="R109" s="134">
        <f>R102</f>
        <v>1</v>
      </c>
      <c r="S109" s="135"/>
      <c r="T109" s="136"/>
      <c r="U109" s="134" t="s">
        <v>37</v>
      </c>
      <c r="V109" s="136"/>
      <c r="W109" s="137"/>
      <c r="X109" s="177"/>
      <c r="Y109" s="178"/>
      <c r="Z109" s="139">
        <f t="shared" si="11"/>
        <v>0</v>
      </c>
      <c r="AA109" s="140"/>
      <c r="AB109" s="140"/>
      <c r="AC109" s="141"/>
      <c r="AD109" s="127" t="s">
        <v>35</v>
      </c>
      <c r="AE109" s="128"/>
      <c r="AF109" s="128"/>
      <c r="AG109" s="129"/>
      <c r="AH109" s="148">
        <f t="shared" si="12"/>
        <v>0</v>
      </c>
      <c r="AI109" s="140"/>
      <c r="AJ109" s="140"/>
      <c r="AK109" s="141"/>
      <c r="AL109" s="127" t="s">
        <v>35</v>
      </c>
      <c r="AM109" s="128"/>
      <c r="AN109" s="128"/>
      <c r="AO109" s="129"/>
    </row>
    <row r="110" spans="1:41" ht="15" customHeight="1">
      <c r="A110" s="131" t="s">
        <v>62</v>
      </c>
      <c r="B110" s="131"/>
      <c r="C110" s="181" t="s">
        <v>126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3"/>
      <c r="R110" s="134">
        <f>R101</f>
        <v>8960</v>
      </c>
      <c r="S110" s="135"/>
      <c r="T110" s="136"/>
      <c r="U110" s="134" t="s">
        <v>50</v>
      </c>
      <c r="V110" s="136"/>
      <c r="W110" s="137"/>
      <c r="X110" s="177"/>
      <c r="Y110" s="178"/>
      <c r="Z110" s="139">
        <f t="shared" si="11"/>
        <v>0</v>
      </c>
      <c r="AA110" s="140"/>
      <c r="AB110" s="140"/>
      <c r="AC110" s="141"/>
      <c r="AD110" s="127" t="s">
        <v>35</v>
      </c>
      <c r="AE110" s="128"/>
      <c r="AF110" s="128"/>
      <c r="AG110" s="129"/>
      <c r="AH110" s="148">
        <f t="shared" si="12"/>
        <v>0</v>
      </c>
      <c r="AI110" s="140"/>
      <c r="AJ110" s="140"/>
      <c r="AK110" s="141"/>
      <c r="AL110" s="127" t="s">
        <v>35</v>
      </c>
      <c r="AM110" s="128"/>
      <c r="AN110" s="128"/>
      <c r="AO110" s="129"/>
    </row>
    <row r="111" spans="1:41" ht="15">
      <c r="A111" s="131" t="s">
        <v>63</v>
      </c>
      <c r="B111" s="131"/>
      <c r="C111" s="181" t="s">
        <v>123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3"/>
      <c r="R111" s="134">
        <v>15</v>
      </c>
      <c r="S111" s="135"/>
      <c r="T111" s="136"/>
      <c r="U111" s="134" t="s">
        <v>65</v>
      </c>
      <c r="V111" s="136"/>
      <c r="W111" s="137"/>
      <c r="X111" s="177"/>
      <c r="Y111" s="178"/>
      <c r="Z111" s="188" t="s">
        <v>35</v>
      </c>
      <c r="AA111" s="128"/>
      <c r="AB111" s="128"/>
      <c r="AC111" s="129"/>
      <c r="AD111" s="148">
        <f>R111*W111</f>
        <v>0</v>
      </c>
      <c r="AE111" s="140"/>
      <c r="AF111" s="140"/>
      <c r="AG111" s="141"/>
      <c r="AH111" s="127" t="s">
        <v>35</v>
      </c>
      <c r="AI111" s="128"/>
      <c r="AJ111" s="128"/>
      <c r="AK111" s="129"/>
      <c r="AL111" s="148">
        <f>AD111*1.21</f>
        <v>0</v>
      </c>
      <c r="AM111" s="140"/>
      <c r="AN111" s="140"/>
      <c r="AO111" s="141"/>
    </row>
    <row r="112" spans="1:41" ht="15">
      <c r="A112" s="131" t="s">
        <v>64</v>
      </c>
      <c r="B112" s="131"/>
      <c r="C112" s="181" t="s">
        <v>67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3"/>
      <c r="R112" s="184">
        <f>R104*2/3</f>
        <v>597.3333333333334</v>
      </c>
      <c r="S112" s="185"/>
      <c r="T112" s="186"/>
      <c r="U112" s="134" t="s">
        <v>65</v>
      </c>
      <c r="V112" s="136"/>
      <c r="W112" s="137"/>
      <c r="X112" s="177"/>
      <c r="Y112" s="187"/>
      <c r="Z112" s="139">
        <f t="shared" si="11"/>
        <v>0</v>
      </c>
      <c r="AA112" s="140"/>
      <c r="AB112" s="140"/>
      <c r="AC112" s="141"/>
      <c r="AD112" s="127" t="s">
        <v>35</v>
      </c>
      <c r="AE112" s="128"/>
      <c r="AF112" s="128"/>
      <c r="AG112" s="129"/>
      <c r="AH112" s="148">
        <f t="shared" si="12"/>
        <v>0</v>
      </c>
      <c r="AI112" s="140"/>
      <c r="AJ112" s="140"/>
      <c r="AK112" s="141"/>
      <c r="AL112" s="127" t="s">
        <v>35</v>
      </c>
      <c r="AM112" s="128"/>
      <c r="AN112" s="128"/>
      <c r="AO112" s="129"/>
    </row>
    <row r="113" spans="1:41" ht="15">
      <c r="A113" s="131" t="s">
        <v>66</v>
      </c>
      <c r="B113" s="131"/>
      <c r="C113" s="143" t="s">
        <v>115</v>
      </c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34">
        <v>881</v>
      </c>
      <c r="S113" s="135"/>
      <c r="T113" s="136"/>
      <c r="U113" s="134" t="s">
        <v>37</v>
      </c>
      <c r="V113" s="136"/>
      <c r="W113" s="142"/>
      <c r="X113" s="142"/>
      <c r="Y113" s="142"/>
      <c r="Z113" s="139">
        <f t="shared" si="11"/>
        <v>0</v>
      </c>
      <c r="AA113" s="140"/>
      <c r="AB113" s="140"/>
      <c r="AC113" s="141"/>
      <c r="AD113" s="127" t="s">
        <v>35</v>
      </c>
      <c r="AE113" s="128"/>
      <c r="AF113" s="128"/>
      <c r="AG113" s="129"/>
      <c r="AH113" s="148">
        <f t="shared" si="12"/>
        <v>0</v>
      </c>
      <c r="AI113" s="140"/>
      <c r="AJ113" s="140"/>
      <c r="AK113" s="141"/>
      <c r="AL113" s="130" t="s">
        <v>35</v>
      </c>
      <c r="AM113" s="130"/>
      <c r="AN113" s="130"/>
      <c r="AO113" s="130"/>
    </row>
    <row r="114" spans="1:41" ht="15">
      <c r="A114" s="131" t="s">
        <v>68</v>
      </c>
      <c r="B114" s="131"/>
      <c r="C114" s="143" t="s">
        <v>70</v>
      </c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34">
        <f>R109</f>
        <v>1</v>
      </c>
      <c r="S114" s="135"/>
      <c r="T114" s="136"/>
      <c r="U114" s="134" t="s">
        <v>37</v>
      </c>
      <c r="V114" s="136"/>
      <c r="W114" s="142"/>
      <c r="X114" s="142"/>
      <c r="Y114" s="142"/>
      <c r="Z114" s="139">
        <f t="shared" si="11"/>
        <v>0</v>
      </c>
      <c r="AA114" s="140"/>
      <c r="AB114" s="140"/>
      <c r="AC114" s="141"/>
      <c r="AD114" s="127" t="s">
        <v>35</v>
      </c>
      <c r="AE114" s="128"/>
      <c r="AF114" s="128"/>
      <c r="AG114" s="129"/>
      <c r="AH114" s="148">
        <f t="shared" si="12"/>
        <v>0</v>
      </c>
      <c r="AI114" s="140"/>
      <c r="AJ114" s="140"/>
      <c r="AK114" s="141"/>
      <c r="AL114" s="130" t="s">
        <v>35</v>
      </c>
      <c r="AM114" s="130"/>
      <c r="AN114" s="130"/>
      <c r="AO114" s="130"/>
    </row>
    <row r="115" spans="1:41" ht="15">
      <c r="A115" s="131" t="s">
        <v>69</v>
      </c>
      <c r="B115" s="131"/>
      <c r="C115" s="143" t="s">
        <v>116</v>
      </c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34">
        <f>R108*4</f>
        <v>64</v>
      </c>
      <c r="S115" s="135"/>
      <c r="T115" s="136"/>
      <c r="U115" s="134" t="s">
        <v>65</v>
      </c>
      <c r="V115" s="136"/>
      <c r="W115" s="142"/>
      <c r="X115" s="142"/>
      <c r="Y115" s="142"/>
      <c r="Z115" s="139">
        <f t="shared" si="11"/>
        <v>0</v>
      </c>
      <c r="AA115" s="140"/>
      <c r="AB115" s="140"/>
      <c r="AC115" s="141"/>
      <c r="AD115" s="127" t="s">
        <v>35</v>
      </c>
      <c r="AE115" s="128"/>
      <c r="AF115" s="128"/>
      <c r="AG115" s="129"/>
      <c r="AH115" s="148">
        <f t="shared" si="12"/>
        <v>0</v>
      </c>
      <c r="AI115" s="140"/>
      <c r="AJ115" s="140"/>
      <c r="AK115" s="141"/>
      <c r="AL115" s="130" t="s">
        <v>35</v>
      </c>
      <c r="AM115" s="130"/>
      <c r="AN115" s="130"/>
      <c r="AO115" s="130"/>
    </row>
    <row r="116" spans="1:41" ht="15">
      <c r="A116" s="189" t="s">
        <v>71</v>
      </c>
      <c r="B116" s="189"/>
      <c r="C116" s="190" t="s">
        <v>72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55" t="s">
        <v>35</v>
      </c>
      <c r="S116" s="156"/>
      <c r="T116" s="157"/>
      <c r="U116" s="155" t="s">
        <v>35</v>
      </c>
      <c r="V116" s="157"/>
      <c r="W116" s="158" t="s">
        <v>35</v>
      </c>
      <c r="X116" s="159"/>
      <c r="Y116" s="160"/>
      <c r="Z116" s="191">
        <f>SUM(Z117:AC126)</f>
        <v>0</v>
      </c>
      <c r="AA116" s="192"/>
      <c r="AB116" s="192"/>
      <c r="AC116" s="193"/>
      <c r="AD116" s="191">
        <f>SUM(AD117:AG126)</f>
        <v>0</v>
      </c>
      <c r="AE116" s="192"/>
      <c r="AF116" s="192"/>
      <c r="AG116" s="193"/>
      <c r="AH116" s="194">
        <f>SUM(AH117:AK126)</f>
        <v>0</v>
      </c>
      <c r="AI116" s="194"/>
      <c r="AJ116" s="194"/>
      <c r="AK116" s="194"/>
      <c r="AL116" s="194">
        <f>SUM(AL117:AO126)</f>
        <v>0</v>
      </c>
      <c r="AM116" s="194"/>
      <c r="AN116" s="194"/>
      <c r="AO116" s="194"/>
    </row>
    <row r="117" spans="1:41" ht="15">
      <c r="A117" s="131" t="s">
        <v>73</v>
      </c>
      <c r="B117" s="131"/>
      <c r="C117" s="143" t="s">
        <v>74</v>
      </c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34">
        <v>1</v>
      </c>
      <c r="S117" s="135"/>
      <c r="T117" s="136"/>
      <c r="U117" s="195" t="s">
        <v>75</v>
      </c>
      <c r="V117" s="195"/>
      <c r="W117" s="137"/>
      <c r="X117" s="133"/>
      <c r="Y117" s="138"/>
      <c r="Z117" s="127" t="s">
        <v>35</v>
      </c>
      <c r="AA117" s="128"/>
      <c r="AB117" s="128"/>
      <c r="AC117" s="129"/>
      <c r="AD117" s="148">
        <f>R117*W117</f>
        <v>0</v>
      </c>
      <c r="AE117" s="140"/>
      <c r="AF117" s="140"/>
      <c r="AG117" s="141"/>
      <c r="AH117" s="130" t="s">
        <v>35</v>
      </c>
      <c r="AI117" s="130"/>
      <c r="AJ117" s="130"/>
      <c r="AK117" s="130"/>
      <c r="AL117" s="142">
        <f>AD117*1.21</f>
        <v>0</v>
      </c>
      <c r="AM117" s="142"/>
      <c r="AN117" s="142"/>
      <c r="AO117" s="142"/>
    </row>
    <row r="118" spans="1:41" ht="15">
      <c r="A118" s="131" t="s">
        <v>76</v>
      </c>
      <c r="B118" s="131"/>
      <c r="C118" s="143" t="s">
        <v>117</v>
      </c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34">
        <v>1</v>
      </c>
      <c r="S118" s="135"/>
      <c r="T118" s="136"/>
      <c r="U118" s="195" t="s">
        <v>75</v>
      </c>
      <c r="V118" s="195"/>
      <c r="W118" s="137"/>
      <c r="X118" s="133"/>
      <c r="Y118" s="138"/>
      <c r="Z118" s="148">
        <f>R118*W118</f>
        <v>0</v>
      </c>
      <c r="AA118" s="140"/>
      <c r="AB118" s="140"/>
      <c r="AC118" s="141"/>
      <c r="AD118" s="127" t="s">
        <v>35</v>
      </c>
      <c r="AE118" s="128"/>
      <c r="AF118" s="128"/>
      <c r="AG118" s="129"/>
      <c r="AH118" s="142">
        <f>Z118*1.21</f>
        <v>0</v>
      </c>
      <c r="AI118" s="142"/>
      <c r="AJ118" s="142"/>
      <c r="AK118" s="142"/>
      <c r="AL118" s="142" t="s">
        <v>35</v>
      </c>
      <c r="AM118" s="142"/>
      <c r="AN118" s="142"/>
      <c r="AO118" s="142"/>
    </row>
    <row r="119" spans="1:41" ht="15">
      <c r="A119" s="131" t="s">
        <v>77</v>
      </c>
      <c r="B119" s="131"/>
      <c r="C119" s="143" t="s">
        <v>78</v>
      </c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34">
        <f>R113</f>
        <v>881</v>
      </c>
      <c r="S119" s="135"/>
      <c r="T119" s="136"/>
      <c r="U119" s="195" t="s">
        <v>37</v>
      </c>
      <c r="V119" s="195"/>
      <c r="W119" s="137"/>
      <c r="X119" s="133"/>
      <c r="Y119" s="138"/>
      <c r="Z119" s="127" t="s">
        <v>35</v>
      </c>
      <c r="AA119" s="128"/>
      <c r="AB119" s="128"/>
      <c r="AC119" s="129"/>
      <c r="AD119" s="148">
        <f>R119*W119</f>
        <v>0</v>
      </c>
      <c r="AE119" s="140"/>
      <c r="AF119" s="140"/>
      <c r="AG119" s="141"/>
      <c r="AH119" s="130" t="s">
        <v>35</v>
      </c>
      <c r="AI119" s="130"/>
      <c r="AJ119" s="130"/>
      <c r="AK119" s="130"/>
      <c r="AL119" s="142">
        <f>AD119*1.21</f>
        <v>0</v>
      </c>
      <c r="AM119" s="142"/>
      <c r="AN119" s="142"/>
      <c r="AO119" s="142"/>
    </row>
    <row r="120" spans="1:41" ht="15">
      <c r="A120" s="131" t="s">
        <v>79</v>
      </c>
      <c r="B120" s="131"/>
      <c r="C120" s="143" t="s">
        <v>80</v>
      </c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34">
        <v>1</v>
      </c>
      <c r="S120" s="135"/>
      <c r="T120" s="136"/>
      <c r="U120" s="195" t="s">
        <v>75</v>
      </c>
      <c r="V120" s="195"/>
      <c r="W120" s="137"/>
      <c r="X120" s="133"/>
      <c r="Y120" s="138"/>
      <c r="Z120" s="148">
        <f>R120*W120</f>
        <v>0</v>
      </c>
      <c r="AA120" s="140"/>
      <c r="AB120" s="140"/>
      <c r="AC120" s="141"/>
      <c r="AD120" s="127" t="s">
        <v>35</v>
      </c>
      <c r="AE120" s="128"/>
      <c r="AF120" s="128"/>
      <c r="AG120" s="129"/>
      <c r="AH120" s="142">
        <f>Z120*1.21</f>
        <v>0</v>
      </c>
      <c r="AI120" s="142"/>
      <c r="AJ120" s="142"/>
      <c r="AK120" s="142"/>
      <c r="AL120" s="142" t="s">
        <v>35</v>
      </c>
      <c r="AM120" s="142"/>
      <c r="AN120" s="142"/>
      <c r="AO120" s="142"/>
    </row>
    <row r="121" spans="1:41" ht="15">
      <c r="A121" s="131" t="s">
        <v>81</v>
      </c>
      <c r="B121" s="131"/>
      <c r="C121" s="143" t="s">
        <v>114</v>
      </c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34">
        <v>1</v>
      </c>
      <c r="S121" s="135"/>
      <c r="T121" s="136"/>
      <c r="U121" s="195" t="s">
        <v>75</v>
      </c>
      <c r="V121" s="195"/>
      <c r="W121" s="137"/>
      <c r="X121" s="133"/>
      <c r="Y121" s="138"/>
      <c r="Z121" s="148">
        <f>R121*W121</f>
        <v>0</v>
      </c>
      <c r="AA121" s="140"/>
      <c r="AB121" s="140"/>
      <c r="AC121" s="141"/>
      <c r="AD121" s="127" t="s">
        <v>35</v>
      </c>
      <c r="AE121" s="128"/>
      <c r="AF121" s="128"/>
      <c r="AG121" s="129"/>
      <c r="AH121" s="142">
        <f>Z121*1.21</f>
        <v>0</v>
      </c>
      <c r="AI121" s="142"/>
      <c r="AJ121" s="142"/>
      <c r="AK121" s="142"/>
      <c r="AL121" s="142" t="s">
        <v>35</v>
      </c>
      <c r="AM121" s="142"/>
      <c r="AN121" s="142"/>
      <c r="AO121" s="142"/>
    </row>
    <row r="122" spans="1:41" ht="15">
      <c r="A122" s="131" t="s">
        <v>82</v>
      </c>
      <c r="B122" s="131"/>
      <c r="C122" s="143" t="s">
        <v>83</v>
      </c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34">
        <v>1</v>
      </c>
      <c r="S122" s="135"/>
      <c r="T122" s="136"/>
      <c r="U122" s="195" t="s">
        <v>75</v>
      </c>
      <c r="V122" s="195"/>
      <c r="W122" s="137"/>
      <c r="X122" s="133"/>
      <c r="Y122" s="138"/>
      <c r="Z122" s="127" t="s">
        <v>35</v>
      </c>
      <c r="AA122" s="128"/>
      <c r="AB122" s="128"/>
      <c r="AC122" s="129"/>
      <c r="AD122" s="148">
        <f>R122*W122</f>
        <v>0</v>
      </c>
      <c r="AE122" s="140"/>
      <c r="AF122" s="140"/>
      <c r="AG122" s="141"/>
      <c r="AH122" s="130" t="s">
        <v>35</v>
      </c>
      <c r="AI122" s="130"/>
      <c r="AJ122" s="130"/>
      <c r="AK122" s="130"/>
      <c r="AL122" s="142">
        <f>AD122*1.21</f>
        <v>0</v>
      </c>
      <c r="AM122" s="142"/>
      <c r="AN122" s="142"/>
      <c r="AO122" s="142"/>
    </row>
    <row r="123" spans="1:41" ht="43.5" customHeight="1">
      <c r="A123" s="131" t="s">
        <v>84</v>
      </c>
      <c r="B123" s="131"/>
      <c r="C123" s="218" t="s">
        <v>128</v>
      </c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134">
        <v>1</v>
      </c>
      <c r="S123" s="135"/>
      <c r="T123" s="136"/>
      <c r="U123" s="195" t="s">
        <v>75</v>
      </c>
      <c r="V123" s="195"/>
      <c r="W123" s="137"/>
      <c r="X123" s="133"/>
      <c r="Y123" s="138"/>
      <c r="Z123" s="127" t="s">
        <v>35</v>
      </c>
      <c r="AA123" s="128"/>
      <c r="AB123" s="128"/>
      <c r="AC123" s="129"/>
      <c r="AD123" s="148">
        <f>R123*W123</f>
        <v>0</v>
      </c>
      <c r="AE123" s="140"/>
      <c r="AF123" s="140"/>
      <c r="AG123" s="141"/>
      <c r="AH123" s="130" t="s">
        <v>35</v>
      </c>
      <c r="AI123" s="130"/>
      <c r="AJ123" s="130"/>
      <c r="AK123" s="130"/>
      <c r="AL123" s="142">
        <f>AD123*1.21</f>
        <v>0</v>
      </c>
      <c r="AM123" s="142"/>
      <c r="AN123" s="142"/>
      <c r="AO123" s="142"/>
    </row>
    <row r="124" spans="1:41" ht="15">
      <c r="A124" s="131" t="s">
        <v>85</v>
      </c>
      <c r="B124" s="131"/>
      <c r="C124" s="181" t="s">
        <v>129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3"/>
      <c r="R124" s="134">
        <v>1</v>
      </c>
      <c r="S124" s="135"/>
      <c r="T124" s="136"/>
      <c r="U124" s="195" t="s">
        <v>75</v>
      </c>
      <c r="V124" s="195"/>
      <c r="W124" s="137"/>
      <c r="X124" s="133"/>
      <c r="Y124" s="138"/>
      <c r="Z124" s="148">
        <f>R124*W124</f>
        <v>0</v>
      </c>
      <c r="AA124" s="140"/>
      <c r="AB124" s="140"/>
      <c r="AC124" s="141"/>
      <c r="AD124" s="127" t="s">
        <v>35</v>
      </c>
      <c r="AE124" s="128"/>
      <c r="AF124" s="128"/>
      <c r="AG124" s="129"/>
      <c r="AH124" s="142">
        <f>Z124*1.21</f>
        <v>0</v>
      </c>
      <c r="AI124" s="142"/>
      <c r="AJ124" s="142"/>
      <c r="AK124" s="142"/>
      <c r="AL124" s="142" t="s">
        <v>35</v>
      </c>
      <c r="AM124" s="142"/>
      <c r="AN124" s="142"/>
      <c r="AO124" s="142"/>
    </row>
    <row r="125" spans="1:41" ht="30" customHeight="1">
      <c r="A125" s="131" t="s">
        <v>86</v>
      </c>
      <c r="B125" s="131"/>
      <c r="C125" s="203" t="s">
        <v>130</v>
      </c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4">
        <v>50</v>
      </c>
      <c r="S125" s="205"/>
      <c r="T125" s="206"/>
      <c r="U125" s="195" t="s">
        <v>65</v>
      </c>
      <c r="V125" s="195"/>
      <c r="W125" s="207"/>
      <c r="X125" s="208"/>
      <c r="Y125" s="209"/>
      <c r="Z125" s="148">
        <f>R125*W125</f>
        <v>0</v>
      </c>
      <c r="AA125" s="140"/>
      <c r="AB125" s="140"/>
      <c r="AC125" s="141"/>
      <c r="AD125" s="210" t="s">
        <v>35</v>
      </c>
      <c r="AE125" s="211"/>
      <c r="AF125" s="211"/>
      <c r="AG125" s="212"/>
      <c r="AH125" s="200">
        <f>Z125*1.21</f>
        <v>0</v>
      </c>
      <c r="AI125" s="200"/>
      <c r="AJ125" s="200"/>
      <c r="AK125" s="200"/>
      <c r="AL125" s="200" t="s">
        <v>35</v>
      </c>
      <c r="AM125" s="200"/>
      <c r="AN125" s="200"/>
      <c r="AO125" s="200"/>
    </row>
    <row r="126" spans="1:41" ht="15">
      <c r="A126" s="131" t="s">
        <v>120</v>
      </c>
      <c r="B126" s="131"/>
      <c r="C126" s="143" t="s">
        <v>87</v>
      </c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95">
        <v>1</v>
      </c>
      <c r="S126" s="195"/>
      <c r="T126" s="195"/>
      <c r="U126" s="195" t="s">
        <v>75</v>
      </c>
      <c r="V126" s="195"/>
      <c r="W126" s="201"/>
      <c r="X126" s="202"/>
      <c r="Y126" s="202"/>
      <c r="Z126" s="130" t="s">
        <v>35</v>
      </c>
      <c r="AA126" s="130"/>
      <c r="AB126" s="130"/>
      <c r="AC126" s="130"/>
      <c r="AD126" s="142">
        <f>R126*W126</f>
        <v>0</v>
      </c>
      <c r="AE126" s="142"/>
      <c r="AF126" s="142"/>
      <c r="AG126" s="142"/>
      <c r="AH126" s="130" t="s">
        <v>35</v>
      </c>
      <c r="AI126" s="130"/>
      <c r="AJ126" s="130"/>
      <c r="AK126" s="130"/>
      <c r="AL126" s="142">
        <f>AD126*1.21</f>
        <v>0</v>
      </c>
      <c r="AM126" s="142"/>
      <c r="AN126" s="142"/>
      <c r="AO126" s="142"/>
    </row>
    <row r="127" spans="1:41" ht="14.4" thickBot="1">
      <c r="A127" s="36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  <c r="S127" s="38"/>
      <c r="T127" s="38"/>
      <c r="U127" s="38"/>
      <c r="V127" s="38"/>
      <c r="W127" s="39"/>
      <c r="X127" s="40"/>
      <c r="Y127" s="40"/>
      <c r="Z127" s="41"/>
      <c r="AA127" s="41"/>
      <c r="AB127" s="41"/>
      <c r="AC127" s="41"/>
      <c r="AD127" s="41"/>
      <c r="AE127" s="41"/>
      <c r="AF127" s="41"/>
      <c r="AG127" s="41"/>
      <c r="AH127" s="42"/>
      <c r="AI127" s="42"/>
      <c r="AJ127" s="42"/>
      <c r="AK127" s="42"/>
      <c r="AL127" s="42"/>
      <c r="AM127" s="42"/>
      <c r="AN127" s="42"/>
      <c r="AO127" s="42"/>
    </row>
    <row r="128" spans="1:41" ht="14.4" thickBot="1">
      <c r="A128" s="196" t="s">
        <v>10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8">
        <f>Z116+Z105+Z5</f>
        <v>0</v>
      </c>
      <c r="AA128" s="198"/>
      <c r="AB128" s="198"/>
      <c r="AC128" s="198"/>
      <c r="AD128" s="198">
        <f>AD116+AD105+AD5</f>
        <v>0</v>
      </c>
      <c r="AE128" s="198"/>
      <c r="AF128" s="198"/>
      <c r="AG128" s="198"/>
      <c r="AH128" s="198">
        <f>AH116+AH105+AH5</f>
        <v>0</v>
      </c>
      <c r="AI128" s="198"/>
      <c r="AJ128" s="198"/>
      <c r="AK128" s="198"/>
      <c r="AL128" s="198">
        <f>AL116+AL105+AL5</f>
        <v>0</v>
      </c>
      <c r="AM128" s="198"/>
      <c r="AN128" s="198"/>
      <c r="AO128" s="199"/>
    </row>
    <row r="129" spans="20:41" ht="15"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</row>
    <row r="130" spans="1:41" ht="15">
      <c r="A130" s="44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  <c r="U130" s="213" t="s">
        <v>88</v>
      </c>
      <c r="V130" s="214"/>
      <c r="W130" s="214"/>
      <c r="X130" s="48"/>
      <c r="Y130" s="47"/>
      <c r="Z130" s="214" t="s">
        <v>89</v>
      </c>
      <c r="AA130" s="214"/>
      <c r="AB130" s="214"/>
      <c r="AC130" s="214"/>
      <c r="AD130" s="214"/>
      <c r="AE130" s="214"/>
      <c r="AF130" s="214"/>
      <c r="AG130" s="214" t="s">
        <v>90</v>
      </c>
      <c r="AH130" s="214"/>
      <c r="AI130" s="214"/>
      <c r="AJ130" s="214"/>
      <c r="AK130" s="214" t="s">
        <v>91</v>
      </c>
      <c r="AL130" s="214"/>
      <c r="AM130" s="214"/>
      <c r="AN130" s="214"/>
      <c r="AO130" s="214"/>
    </row>
    <row r="131" spans="1:41" ht="15">
      <c r="A131" s="215" t="s">
        <v>92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131" t="s">
        <v>93</v>
      </c>
      <c r="V131" s="131"/>
      <c r="W131" s="131"/>
      <c r="X131" s="216" t="s">
        <v>5</v>
      </c>
      <c r="Y131" s="216"/>
      <c r="Z131" s="130">
        <f>Z128+AD128</f>
        <v>0</v>
      </c>
      <c r="AA131" s="130"/>
      <c r="AB131" s="130"/>
      <c r="AC131" s="130"/>
      <c r="AD131" s="130"/>
      <c r="AE131" s="130"/>
      <c r="AF131" s="130"/>
      <c r="AG131" s="130">
        <f>AK131-Z131</f>
        <v>0</v>
      </c>
      <c r="AH131" s="130"/>
      <c r="AI131" s="130"/>
      <c r="AJ131" s="130"/>
      <c r="AK131" s="130">
        <f>AH128+AL128</f>
        <v>0</v>
      </c>
      <c r="AL131" s="130"/>
      <c r="AM131" s="130"/>
      <c r="AN131" s="130"/>
      <c r="AO131" s="130"/>
    </row>
    <row r="132" spans="1:41" ht="15" customHeight="1">
      <c r="A132" s="143" t="s">
        <v>94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217" t="e">
        <f>AK132/AK131</f>
        <v>#DIV/0!</v>
      </c>
      <c r="V132" s="217"/>
      <c r="W132" s="217"/>
      <c r="X132" s="216" t="s">
        <v>5</v>
      </c>
      <c r="Y132" s="216"/>
      <c r="Z132" s="130">
        <f>Z128</f>
        <v>0</v>
      </c>
      <c r="AA132" s="130"/>
      <c r="AB132" s="130"/>
      <c r="AC132" s="130"/>
      <c r="AD132" s="130"/>
      <c r="AE132" s="130"/>
      <c r="AF132" s="130"/>
      <c r="AG132" s="130">
        <f>AK132-Z132</f>
        <v>0</v>
      </c>
      <c r="AH132" s="130"/>
      <c r="AI132" s="130"/>
      <c r="AJ132" s="130"/>
      <c r="AK132" s="130">
        <f>AH128</f>
        <v>0</v>
      </c>
      <c r="AL132" s="130"/>
      <c r="AM132" s="130"/>
      <c r="AN132" s="130"/>
      <c r="AO132" s="130"/>
    </row>
    <row r="133" spans="1:41" ht="15">
      <c r="A133" s="143" t="s">
        <v>95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217" t="e">
        <f>U131-U132</f>
        <v>#DIV/0!</v>
      </c>
      <c r="V133" s="217"/>
      <c r="W133" s="217"/>
      <c r="X133" s="216" t="s">
        <v>5</v>
      </c>
      <c r="Y133" s="216"/>
      <c r="Z133" s="130">
        <f>AD128</f>
        <v>0</v>
      </c>
      <c r="AA133" s="130"/>
      <c r="AB133" s="130"/>
      <c r="AC133" s="130"/>
      <c r="AD133" s="130"/>
      <c r="AE133" s="130"/>
      <c r="AF133" s="130"/>
      <c r="AG133" s="130">
        <f>AK133-Z133</f>
        <v>0</v>
      </c>
      <c r="AH133" s="130"/>
      <c r="AI133" s="130"/>
      <c r="AJ133" s="130"/>
      <c r="AK133" s="130">
        <f>AL128</f>
        <v>0</v>
      </c>
      <c r="AL133" s="130"/>
      <c r="AM133" s="130"/>
      <c r="AN133" s="130"/>
      <c r="AO133" s="130"/>
    </row>
    <row r="134" spans="20:41" ht="15"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</row>
    <row r="135" spans="20:41" ht="15"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</row>
    <row r="136" spans="20:41" ht="15"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</row>
    <row r="137" spans="20:41" ht="15"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</row>
    <row r="138" spans="20:41" ht="15"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</row>
    <row r="139" spans="29:31" ht="15">
      <c r="AC139" s="34"/>
      <c r="AD139" s="34"/>
      <c r="AE139" s="34"/>
    </row>
    <row r="140" spans="29:31" ht="15">
      <c r="AC140" s="49"/>
      <c r="AD140" s="50"/>
      <c r="AE140" s="50"/>
    </row>
    <row r="141" spans="29:31" ht="15">
      <c r="AC141" s="49"/>
      <c r="AD141" s="50"/>
      <c r="AE141" s="50"/>
    </row>
    <row r="142" spans="30:31" ht="15">
      <c r="AD142" s="34"/>
      <c r="AE142" s="34"/>
    </row>
    <row r="143" spans="30:32" ht="15">
      <c r="AD143" s="34"/>
      <c r="AE143" s="34"/>
      <c r="AF143" s="33"/>
    </row>
    <row r="144" spans="30:31" ht="15">
      <c r="AD144" s="34"/>
      <c r="AE144" s="34"/>
    </row>
    <row r="145" spans="30:31" ht="15">
      <c r="AD145" s="34"/>
      <c r="AE145" s="34"/>
    </row>
    <row r="146" spans="30:31" ht="15">
      <c r="AD146" s="34"/>
      <c r="AE146" s="34"/>
    </row>
    <row r="147" spans="30:31" ht="15">
      <c r="AD147" s="34"/>
      <c r="AE147" s="34"/>
    </row>
    <row r="148" spans="30:31" ht="15">
      <c r="AD148" s="34"/>
      <c r="AE148" s="34"/>
    </row>
    <row r="149" spans="30:31" ht="15">
      <c r="AD149" s="34"/>
      <c r="AE149" s="34"/>
    </row>
    <row r="150" spans="30:31" ht="15">
      <c r="AD150" s="34"/>
      <c r="AE150" s="34"/>
    </row>
    <row r="151" spans="30:31" ht="15">
      <c r="AD151" s="34"/>
      <c r="AE151" s="34"/>
    </row>
    <row r="152" spans="30:31" ht="15">
      <c r="AD152" s="34"/>
      <c r="AE152" s="34"/>
    </row>
    <row r="153" spans="30:31" ht="15">
      <c r="AD153" s="34"/>
      <c r="AE153" s="34"/>
    </row>
    <row r="154" spans="30:31" ht="15">
      <c r="AD154" s="34"/>
      <c r="AE154" s="34"/>
    </row>
    <row r="177" spans="1:31" s="52" customFormat="1" ht="15" customHeight="1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51"/>
      <c r="AD177" s="51"/>
      <c r="AE177" s="51"/>
    </row>
    <row r="179" spans="29:32" ht="15">
      <c r="AC179" s="53"/>
      <c r="AD179" s="53"/>
      <c r="AE179" s="53"/>
      <c r="AF179" s="54"/>
    </row>
    <row r="180" spans="29:31" ht="15">
      <c r="AC180" s="53"/>
      <c r="AD180" s="53"/>
      <c r="AE180" s="53"/>
    </row>
    <row r="181" spans="29:31" ht="15">
      <c r="AC181" s="55"/>
      <c r="AD181" s="55"/>
      <c r="AE181" s="55"/>
    </row>
    <row r="182" spans="29:31" ht="15">
      <c r="AC182" s="53"/>
      <c r="AD182" s="53"/>
      <c r="AE182" s="53"/>
    </row>
    <row r="183" spans="29:31" ht="15">
      <c r="AC183" s="53"/>
      <c r="AD183" s="53"/>
      <c r="AE183" s="53"/>
    </row>
    <row r="184" spans="29:31" ht="15">
      <c r="AC184" s="53"/>
      <c r="AD184" s="53"/>
      <c r="AE184" s="53"/>
    </row>
    <row r="186" spans="29:31" ht="15">
      <c r="AC186" s="4"/>
      <c r="AD186" s="4"/>
      <c r="AE186" s="4"/>
    </row>
    <row r="198" spans="29:31" ht="15">
      <c r="AC198" s="4"/>
      <c r="AD198" s="4"/>
      <c r="AE198" s="4"/>
    </row>
    <row r="200" ht="15">
      <c r="AF200" s="54"/>
    </row>
    <row r="201" spans="29:31" ht="15">
      <c r="AC201" s="37"/>
      <c r="AD201" s="37"/>
      <c r="AE201" s="37"/>
    </row>
    <row r="203" spans="29:31" ht="15">
      <c r="AC203" s="37"/>
      <c r="AD203" s="37"/>
      <c r="AE203" s="37"/>
    </row>
    <row r="205" spans="29:31" ht="15">
      <c r="AC205" s="37"/>
      <c r="AD205" s="37"/>
      <c r="AE205" s="37"/>
    </row>
    <row r="206" spans="29:31" ht="15">
      <c r="AC206" s="4"/>
      <c r="AD206" s="4"/>
      <c r="AE206" s="4"/>
    </row>
    <row r="209" spans="29:31" ht="15">
      <c r="AC209" s="37"/>
      <c r="AD209" s="37"/>
      <c r="AE209" s="37"/>
    </row>
    <row r="211" spans="29:31" ht="15">
      <c r="AC211" s="37"/>
      <c r="AD211" s="37"/>
      <c r="AE211" s="37"/>
    </row>
    <row r="213" spans="29:31" ht="15">
      <c r="AC213" s="37"/>
      <c r="AD213" s="37"/>
      <c r="AE213" s="37"/>
    </row>
    <row r="215" spans="29:31" ht="15">
      <c r="AC215" s="37"/>
      <c r="AD215" s="37"/>
      <c r="AE215" s="37"/>
    </row>
    <row r="219" spans="29:31" ht="15">
      <c r="AC219" s="37"/>
      <c r="AD219" s="37"/>
      <c r="AE219" s="37"/>
    </row>
    <row r="221" spans="29:31" ht="15">
      <c r="AC221" s="37"/>
      <c r="AD221" s="37"/>
      <c r="AE221" s="37"/>
    </row>
    <row r="222" spans="29:31" ht="15">
      <c r="AC222" s="37"/>
      <c r="AD222" s="37"/>
      <c r="AE222" s="37"/>
    </row>
    <row r="223" spans="29:31" ht="15">
      <c r="AC223" s="37"/>
      <c r="AD223" s="37"/>
      <c r="AE223" s="37"/>
    </row>
    <row r="224" spans="29:31" ht="15">
      <c r="AC224" s="37"/>
      <c r="AD224" s="37"/>
      <c r="AE224" s="37"/>
    </row>
    <row r="225" spans="29:31" ht="15">
      <c r="AC225" s="37"/>
      <c r="AD225" s="37"/>
      <c r="AE225" s="37"/>
    </row>
    <row r="226" spans="29:31" ht="15">
      <c r="AC226" s="37"/>
      <c r="AD226" s="37"/>
      <c r="AE226" s="37"/>
    </row>
    <row r="227" spans="29:31" ht="15">
      <c r="AC227" s="37"/>
      <c r="AD227" s="37"/>
      <c r="AE227" s="37"/>
    </row>
    <row r="228" spans="29:31" ht="15">
      <c r="AC228" s="37"/>
      <c r="AD228" s="37"/>
      <c r="AE228" s="37"/>
    </row>
    <row r="229" spans="29:31" ht="15">
      <c r="AC229" s="37"/>
      <c r="AD229" s="37"/>
      <c r="AE229" s="37"/>
    </row>
    <row r="231" spans="29:31" ht="15">
      <c r="AC231" s="4"/>
      <c r="AD231" s="4"/>
      <c r="AE231" s="4"/>
    </row>
    <row r="233" spans="29:32" ht="15">
      <c r="AC233" s="53"/>
      <c r="AD233" s="53"/>
      <c r="AE233" s="53"/>
      <c r="AF233" s="54"/>
    </row>
    <row r="234" spans="29:32" ht="15">
      <c r="AC234" s="53"/>
      <c r="AD234" s="53"/>
      <c r="AE234" s="53"/>
      <c r="AF234" s="54"/>
    </row>
    <row r="235" spans="29:31" ht="15">
      <c r="AC235" s="53"/>
      <c r="AD235" s="53"/>
      <c r="AE235" s="53"/>
    </row>
    <row r="236" spans="29:31" ht="15">
      <c r="AC236" s="53"/>
      <c r="AD236" s="53"/>
      <c r="AE236" s="53"/>
    </row>
    <row r="238" spans="29:31" ht="15">
      <c r="AC238" s="4"/>
      <c r="AD238" s="4"/>
      <c r="AE238" s="4"/>
    </row>
    <row r="246" spans="29:31" ht="15">
      <c r="AC246" s="49"/>
      <c r="AD246" s="49"/>
      <c r="AE246" s="49"/>
    </row>
    <row r="247" spans="29:31" ht="15">
      <c r="AC247" s="49"/>
      <c r="AD247" s="49"/>
      <c r="AE247" s="49"/>
    </row>
    <row r="248" ht="15">
      <c r="AC248" s="55"/>
    </row>
    <row r="251" spans="29:31" ht="15">
      <c r="AC251" s="49"/>
      <c r="AD251" s="49"/>
      <c r="AE251" s="49"/>
    </row>
    <row r="252" spans="29:31" ht="15">
      <c r="AC252" s="49"/>
      <c r="AD252" s="49"/>
      <c r="AE252" s="49"/>
    </row>
    <row r="255" spans="1:31" s="52" customFormat="1" ht="17.4">
      <c r="A255" s="30"/>
      <c r="B255" s="30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51"/>
      <c r="AD255" s="51"/>
      <c r="AE255" s="51"/>
    </row>
    <row r="257" spans="29:32" ht="15">
      <c r="AC257" s="53"/>
      <c r="AD257" s="53"/>
      <c r="AE257" s="53"/>
      <c r="AF257" s="33"/>
    </row>
    <row r="258" spans="29:32" ht="15">
      <c r="AC258" s="53"/>
      <c r="AD258" s="53"/>
      <c r="AE258" s="53"/>
      <c r="AF258" s="33"/>
    </row>
    <row r="259" spans="29:31" ht="15">
      <c r="AC259" s="53"/>
      <c r="AD259" s="53"/>
      <c r="AE259" s="53"/>
    </row>
    <row r="260" spans="29:31" ht="15">
      <c r="AC260" s="53"/>
      <c r="AD260" s="53"/>
      <c r="AE260" s="53"/>
    </row>
    <row r="262" spans="29:31" ht="15">
      <c r="AC262" s="4"/>
      <c r="AD262" s="4"/>
      <c r="AE262" s="4"/>
    </row>
    <row r="263" spans="29:31" ht="15">
      <c r="AC263" s="4"/>
      <c r="AD263" s="4"/>
      <c r="AE263" s="4"/>
    </row>
    <row r="264" spans="29:32" ht="15">
      <c r="AC264" s="53"/>
      <c r="AD264" s="53"/>
      <c r="AE264" s="53"/>
      <c r="AF264" s="33"/>
    </row>
    <row r="265" spans="29:32" ht="15">
      <c r="AC265" s="53"/>
      <c r="AD265" s="53"/>
      <c r="AE265" s="53"/>
      <c r="AF265" s="33"/>
    </row>
    <row r="266" spans="29:31" ht="15">
      <c r="AC266" s="53"/>
      <c r="AD266" s="53"/>
      <c r="AE266" s="53"/>
    </row>
    <row r="267" spans="29:31" ht="15">
      <c r="AC267" s="55"/>
      <c r="AD267" s="55"/>
      <c r="AE267" s="55"/>
    </row>
    <row r="269" spans="1:31" s="52" customFormat="1" ht="17.4">
      <c r="A269" s="30"/>
      <c r="B269" s="30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56"/>
      <c r="AD269" s="56"/>
      <c r="AE269" s="56"/>
    </row>
    <row r="270" spans="29:31" ht="15">
      <c r="AC270" s="11"/>
      <c r="AD270" s="11"/>
      <c r="AE270" s="11"/>
    </row>
    <row r="271" spans="29:32" ht="15">
      <c r="AC271" s="53"/>
      <c r="AD271" s="53"/>
      <c r="AE271" s="53"/>
      <c r="AF271" s="33"/>
    </row>
    <row r="272" spans="29:31" ht="15">
      <c r="AC272" s="53"/>
      <c r="AD272" s="53"/>
      <c r="AE272" s="53"/>
    </row>
    <row r="273" spans="29:31" ht="15">
      <c r="AC273" s="53"/>
      <c r="AD273" s="53"/>
      <c r="AE273" s="53"/>
    </row>
    <row r="274" spans="29:31" ht="15">
      <c r="AC274" s="53"/>
      <c r="AD274" s="53"/>
      <c r="AE274" s="53"/>
    </row>
    <row r="275" spans="29:31" ht="15">
      <c r="AC275" s="53"/>
      <c r="AD275" s="53"/>
      <c r="AE275" s="53"/>
    </row>
    <row r="276" spans="29:32" ht="15">
      <c r="AC276" s="53"/>
      <c r="AD276" s="53"/>
      <c r="AE276" s="53"/>
      <c r="AF276" s="33"/>
    </row>
    <row r="277" spans="29:32" ht="15">
      <c r="AC277" s="53"/>
      <c r="AD277" s="53"/>
      <c r="AE277" s="53"/>
      <c r="AF277" s="33"/>
    </row>
    <row r="278" spans="29:32" ht="15">
      <c r="AC278" s="55"/>
      <c r="AD278" s="55"/>
      <c r="AE278" s="55"/>
      <c r="AF278" s="33"/>
    </row>
    <row r="279" spans="29:32" ht="15">
      <c r="AC279" s="11"/>
      <c r="AD279" s="11"/>
      <c r="AE279" s="11"/>
      <c r="AF279" s="33"/>
    </row>
    <row r="280" spans="29:32" ht="15">
      <c r="AC280" s="16"/>
      <c r="AD280" s="16"/>
      <c r="AE280" s="16"/>
      <c r="AF280" s="33"/>
    </row>
    <row r="281" spans="29:32" ht="15">
      <c r="AC281" s="49"/>
      <c r="AD281" s="49"/>
      <c r="AE281" s="49"/>
      <c r="AF281" s="33"/>
    </row>
    <row r="282" spans="29:32" ht="15">
      <c r="AC282" s="57"/>
      <c r="AD282" s="57"/>
      <c r="AE282" s="57"/>
      <c r="AF282" s="33"/>
    </row>
    <row r="283" spans="29:32" ht="15">
      <c r="AC283" s="58"/>
      <c r="AD283" s="58"/>
      <c r="AE283" s="58"/>
      <c r="AF283" s="33"/>
    </row>
    <row r="284" spans="29:32" ht="15">
      <c r="AC284" s="58"/>
      <c r="AD284" s="58"/>
      <c r="AE284" s="58"/>
      <c r="AF284" s="33"/>
    </row>
    <row r="285" spans="29:32" ht="15">
      <c r="AC285" s="57"/>
      <c r="AD285" s="57"/>
      <c r="AE285" s="57"/>
      <c r="AF285" s="33"/>
    </row>
    <row r="286" spans="29:32" ht="15">
      <c r="AC286" s="59"/>
      <c r="AD286" s="59"/>
      <c r="AE286" s="59"/>
      <c r="AF286" s="54"/>
    </row>
    <row r="287" spans="29:31" ht="15">
      <c r="AC287" s="59"/>
      <c r="AD287" s="59"/>
      <c r="AE287" s="59"/>
    </row>
    <row r="288" spans="29:31" ht="15">
      <c r="AC288" s="60"/>
      <c r="AD288" s="60"/>
      <c r="AE288" s="60"/>
    </row>
    <row r="289" spans="29:32" ht="15">
      <c r="AC289" s="61"/>
      <c r="AD289" s="61"/>
      <c r="AE289" s="61"/>
      <c r="AF289" s="33"/>
    </row>
    <row r="290" spans="29:31" ht="15">
      <c r="AC290" s="62"/>
      <c r="AD290" s="62"/>
      <c r="AE290" s="62"/>
    </row>
    <row r="291" spans="29:31" ht="15">
      <c r="AC291" s="63"/>
      <c r="AD291" s="63"/>
      <c r="AE291" s="63"/>
    </row>
    <row r="292" spans="29:32" ht="15">
      <c r="AC292" s="62"/>
      <c r="AD292" s="62"/>
      <c r="AE292" s="62"/>
      <c r="AF292" s="49"/>
    </row>
    <row r="293" spans="29:32" ht="15">
      <c r="AC293" s="62"/>
      <c r="AD293" s="62"/>
      <c r="AE293" s="62"/>
      <c r="AF293" s="49"/>
    </row>
    <row r="294" spans="29:32" ht="15">
      <c r="AC294" s="62"/>
      <c r="AD294" s="62"/>
      <c r="AE294" s="62"/>
      <c r="AF294" s="49"/>
    </row>
    <row r="295" spans="29:31" ht="15">
      <c r="AC295" s="62"/>
      <c r="AD295" s="62"/>
      <c r="AE295" s="62"/>
    </row>
    <row r="296" spans="29:31" ht="15">
      <c r="AC296" s="62"/>
      <c r="AD296" s="62"/>
      <c r="AE296" s="62"/>
    </row>
    <row r="297" spans="29:31" ht="15">
      <c r="AC297" s="63"/>
      <c r="AD297" s="63"/>
      <c r="AE297" s="63"/>
    </row>
    <row r="298" spans="29:31" ht="15">
      <c r="AC298" s="62"/>
      <c r="AD298" s="62"/>
      <c r="AE298" s="62"/>
    </row>
    <row r="299" spans="29:31" ht="15">
      <c r="AC299" s="57"/>
      <c r="AD299" s="57"/>
      <c r="AE299" s="57"/>
    </row>
    <row r="300" spans="29:32" ht="15">
      <c r="AC300" s="53"/>
      <c r="AD300" s="53"/>
      <c r="AE300" s="53"/>
      <c r="AF300" s="33"/>
    </row>
    <row r="301" spans="29:31" ht="15">
      <c r="AC301" s="53"/>
      <c r="AD301" s="53"/>
      <c r="AE301" s="53"/>
    </row>
    <row r="302" spans="29:31" ht="15">
      <c r="AC302" s="53"/>
      <c r="AD302" s="53"/>
      <c r="AE302" s="53"/>
    </row>
    <row r="303" spans="29:31" ht="15">
      <c r="AC303" s="53"/>
      <c r="AD303" s="53"/>
      <c r="AE303" s="53"/>
    </row>
    <row r="304" spans="29:31" ht="15">
      <c r="AC304" s="53"/>
      <c r="AD304" s="53"/>
      <c r="AE304" s="53"/>
    </row>
    <row r="305" spans="29:31" ht="15">
      <c r="AC305" s="53"/>
      <c r="AD305" s="53"/>
      <c r="AE305" s="53"/>
    </row>
    <row r="306" spans="29:31" ht="15">
      <c r="AC306" s="55"/>
      <c r="AD306" s="55"/>
      <c r="AE306" s="55"/>
    </row>
    <row r="307" spans="29:31" ht="15">
      <c r="AC307" s="64"/>
      <c r="AD307" s="64"/>
      <c r="AE307" s="64"/>
    </row>
    <row r="308" spans="29:31" ht="15">
      <c r="AC308" s="64"/>
      <c r="AD308" s="64"/>
      <c r="AE308" s="64"/>
    </row>
    <row r="309" ht="15">
      <c r="AF309" s="33"/>
    </row>
    <row r="334" ht="15">
      <c r="AF334" s="33"/>
    </row>
    <row r="335" spans="29:32" ht="15">
      <c r="AC335" s="55"/>
      <c r="AD335" s="55"/>
      <c r="AE335" s="55"/>
      <c r="AF335" s="33"/>
    </row>
    <row r="336" spans="29:32" ht="15">
      <c r="AC336" s="11"/>
      <c r="AD336" s="11"/>
      <c r="AE336" s="11"/>
      <c r="AF336" s="33"/>
    </row>
    <row r="337" spans="29:32" ht="15">
      <c r="AC337" s="55"/>
      <c r="AD337" s="55"/>
      <c r="AE337" s="55"/>
      <c r="AF337" s="33"/>
    </row>
    <row r="338" spans="29:32" ht="15">
      <c r="AC338" s="53"/>
      <c r="AD338" s="53"/>
      <c r="AE338" s="53"/>
      <c r="AF338" s="54"/>
    </row>
    <row r="339" spans="29:32" ht="15">
      <c r="AC339" s="53"/>
      <c r="AD339" s="53"/>
      <c r="AE339" s="53"/>
      <c r="AF339" s="54"/>
    </row>
    <row r="340" spans="29:32" ht="15">
      <c r="AC340" s="57"/>
      <c r="AD340" s="57"/>
      <c r="AE340" s="57"/>
      <c r="AF340" s="33"/>
    </row>
    <row r="341" spans="29:32" ht="15">
      <c r="AC341" s="50"/>
      <c r="AD341" s="50"/>
      <c r="AE341" s="50"/>
      <c r="AF341" s="33"/>
    </row>
    <row r="342" spans="29:32" ht="15">
      <c r="AC342" s="53"/>
      <c r="AD342" s="53"/>
      <c r="AE342" s="53"/>
      <c r="AF342" s="33"/>
    </row>
    <row r="343" spans="29:32" ht="15">
      <c r="AC343" s="53"/>
      <c r="AD343" s="53"/>
      <c r="AE343" s="53"/>
      <c r="AF343" s="33"/>
    </row>
    <row r="344" spans="29:32" ht="15">
      <c r="AC344" s="53"/>
      <c r="AD344" s="53"/>
      <c r="AE344" s="53"/>
      <c r="AF344" s="33"/>
    </row>
    <row r="345" spans="29:32" ht="15">
      <c r="AC345" s="65"/>
      <c r="AD345" s="65"/>
      <c r="AE345" s="65"/>
      <c r="AF345" s="33"/>
    </row>
    <row r="346" spans="29:32" ht="15">
      <c r="AC346" s="50"/>
      <c r="AD346" s="50"/>
      <c r="AE346" s="50"/>
      <c r="AF346" s="33"/>
    </row>
    <row r="347" spans="29:32" ht="15">
      <c r="AC347" s="53"/>
      <c r="AD347" s="53"/>
      <c r="AE347" s="53"/>
      <c r="AF347" s="33"/>
    </row>
    <row r="348" spans="29:32" ht="15">
      <c r="AC348" s="53"/>
      <c r="AD348" s="53"/>
      <c r="AE348" s="53"/>
      <c r="AF348" s="33"/>
    </row>
    <row r="349" spans="29:32" ht="15">
      <c r="AC349" s="53"/>
      <c r="AD349" s="53"/>
      <c r="AE349" s="53"/>
      <c r="AF349" s="33"/>
    </row>
    <row r="350" spans="29:32" ht="15">
      <c r="AC350" s="53"/>
      <c r="AD350" s="53"/>
      <c r="AE350" s="53"/>
      <c r="AF350" s="33"/>
    </row>
    <row r="351" spans="29:32" ht="15">
      <c r="AC351" s="55"/>
      <c r="AD351" s="55"/>
      <c r="AE351" s="55"/>
      <c r="AF351" s="33"/>
    </row>
    <row r="353" ht="15">
      <c r="AF353" s="33"/>
    </row>
    <row r="366" spans="29:31" ht="15">
      <c r="AC366" s="37"/>
      <c r="AD366" s="37"/>
      <c r="AE366" s="37"/>
    </row>
    <row r="367" spans="29:32" ht="15">
      <c r="AC367" s="50"/>
      <c r="AD367" s="50"/>
      <c r="AE367" s="50"/>
      <c r="AF367" s="33"/>
    </row>
    <row r="368" spans="29:32" ht="15">
      <c r="AC368" s="50"/>
      <c r="AD368" s="50"/>
      <c r="AE368" s="50"/>
      <c r="AF368" s="33"/>
    </row>
    <row r="369" spans="29:32" ht="15">
      <c r="AC369" s="53"/>
      <c r="AD369" s="53"/>
      <c r="AE369" s="53"/>
      <c r="AF369" s="54"/>
    </row>
    <row r="370" spans="29:31" ht="15">
      <c r="AC370" s="53"/>
      <c r="AD370" s="53"/>
      <c r="AE370" s="53"/>
    </row>
    <row r="371" spans="29:31" ht="15">
      <c r="AC371" s="53"/>
      <c r="AD371" s="53"/>
      <c r="AE371" s="53"/>
    </row>
    <row r="372" spans="29:31" ht="15">
      <c r="AC372" s="55"/>
      <c r="AD372" s="55"/>
      <c r="AE372" s="55"/>
    </row>
    <row r="377" ht="15">
      <c r="AF377" s="33"/>
    </row>
    <row r="384" spans="29:31" ht="15">
      <c r="AC384" s="34"/>
      <c r="AD384" s="34"/>
      <c r="AE384" s="34"/>
    </row>
    <row r="385" spans="29:32" ht="15">
      <c r="AC385" s="66"/>
      <c r="AD385" s="66"/>
      <c r="AE385" s="66"/>
      <c r="AF385" s="54"/>
    </row>
    <row r="386" spans="29:32" ht="15">
      <c r="AC386" s="66"/>
      <c r="AD386" s="66"/>
      <c r="AE386" s="66"/>
      <c r="AF386" s="54"/>
    </row>
    <row r="387" spans="29:32" ht="15">
      <c r="AC387" s="66"/>
      <c r="AD387" s="66"/>
      <c r="AE387" s="66"/>
      <c r="AF387" s="54"/>
    </row>
    <row r="388" spans="29:32" ht="15">
      <c r="AC388" s="66"/>
      <c r="AD388" s="66"/>
      <c r="AE388" s="66"/>
      <c r="AF388" s="54"/>
    </row>
    <row r="389" spans="29:32" ht="15">
      <c r="AC389" s="66"/>
      <c r="AD389" s="66"/>
      <c r="AE389" s="66"/>
      <c r="AF389" s="54"/>
    </row>
    <row r="390" spans="29:31" ht="15">
      <c r="AC390" s="66"/>
      <c r="AD390" s="66"/>
      <c r="AE390" s="66"/>
    </row>
    <row r="391" spans="29:31" ht="15">
      <c r="AC391" s="37"/>
      <c r="AD391" s="37"/>
      <c r="AE391" s="37"/>
    </row>
    <row r="392" ht="15">
      <c r="AF392" s="33"/>
    </row>
    <row r="393" ht="15">
      <c r="AF393" s="33"/>
    </row>
    <row r="394" ht="15">
      <c r="AF394" s="33"/>
    </row>
    <row r="395" ht="15">
      <c r="AF395" s="33"/>
    </row>
    <row r="396" ht="15">
      <c r="AF396" s="33"/>
    </row>
    <row r="399" ht="15">
      <c r="AF399" s="33"/>
    </row>
    <row r="415" ht="15">
      <c r="AF415" s="33"/>
    </row>
    <row r="416" ht="15">
      <c r="AF416" s="33"/>
    </row>
    <row r="420" ht="15">
      <c r="AF420" s="33"/>
    </row>
    <row r="422" ht="15">
      <c r="AF422" s="54"/>
    </row>
    <row r="423" ht="15">
      <c r="AF423" s="54"/>
    </row>
    <row r="426" ht="15">
      <c r="AF426" s="54"/>
    </row>
    <row r="427" spans="29:31" ht="15">
      <c r="AC427" s="53"/>
      <c r="AD427" s="53"/>
      <c r="AE427" s="53"/>
    </row>
    <row r="428" spans="29:31" ht="15">
      <c r="AC428" s="67"/>
      <c r="AD428" s="67"/>
      <c r="AE428" s="67"/>
    </row>
    <row r="429" spans="29:31" ht="15">
      <c r="AC429" s="34"/>
      <c r="AD429" s="34"/>
      <c r="AE429" s="34"/>
    </row>
    <row r="430" spans="29:32" ht="15">
      <c r="AC430" s="53"/>
      <c r="AD430" s="53"/>
      <c r="AE430" s="53"/>
      <c r="AF430" s="54"/>
    </row>
    <row r="431" spans="29:32" ht="15">
      <c r="AC431" s="53"/>
      <c r="AD431" s="53"/>
      <c r="AE431" s="53"/>
      <c r="AF431" s="54"/>
    </row>
    <row r="432" spans="29:31" ht="15">
      <c r="AC432" s="55"/>
      <c r="AD432" s="55"/>
      <c r="AE432" s="55"/>
    </row>
    <row r="433" spans="29:32" ht="15">
      <c r="AC433" s="53"/>
      <c r="AD433" s="53"/>
      <c r="AE433" s="53"/>
      <c r="AF433" s="33"/>
    </row>
    <row r="434" spans="29:32" ht="15">
      <c r="AC434" s="53"/>
      <c r="AD434" s="53"/>
      <c r="AE434" s="53"/>
      <c r="AF434" s="33"/>
    </row>
    <row r="435" spans="29:32" ht="15">
      <c r="AC435" s="53"/>
      <c r="AD435" s="53"/>
      <c r="AE435" s="53"/>
      <c r="AF435" s="33"/>
    </row>
    <row r="436" spans="29:32" ht="15">
      <c r="AC436" s="55"/>
      <c r="AD436" s="55"/>
      <c r="AE436" s="55"/>
      <c r="AF436" s="33"/>
    </row>
    <row r="437" spans="29:31" ht="15">
      <c r="AC437" s="34"/>
      <c r="AD437" s="34"/>
      <c r="AE437" s="34"/>
    </row>
    <row r="438" spans="29:32" ht="15">
      <c r="AC438" s="53"/>
      <c r="AD438" s="53"/>
      <c r="AE438" s="53"/>
      <c r="AF438" s="54"/>
    </row>
    <row r="439" spans="29:32" ht="15">
      <c r="AC439" s="53"/>
      <c r="AD439" s="53"/>
      <c r="AE439" s="53"/>
      <c r="AF439" s="33"/>
    </row>
    <row r="440" spans="29:31" ht="15">
      <c r="AC440" s="53"/>
      <c r="AD440" s="53"/>
      <c r="AE440" s="53"/>
    </row>
    <row r="441" spans="29:31" ht="15">
      <c r="AC441" s="53"/>
      <c r="AD441" s="53"/>
      <c r="AE441" s="53"/>
    </row>
    <row r="442" spans="29:31" ht="15">
      <c r="AC442" s="53"/>
      <c r="AD442" s="53"/>
      <c r="AE442" s="53"/>
    </row>
    <row r="443" spans="29:31" ht="15">
      <c r="AC443" s="53"/>
      <c r="AD443" s="53"/>
      <c r="AE443" s="53"/>
    </row>
    <row r="444" spans="29:31" ht="15">
      <c r="AC444" s="53"/>
      <c r="AD444" s="53"/>
      <c r="AE444" s="53"/>
    </row>
    <row r="445" spans="29:31" ht="15">
      <c r="AC445" s="53"/>
      <c r="AD445" s="53"/>
      <c r="AE445" s="53"/>
    </row>
    <row r="446" spans="29:31" ht="15">
      <c r="AC446" s="53"/>
      <c r="AD446" s="53"/>
      <c r="AE446" s="53"/>
    </row>
    <row r="447" spans="29:31" ht="15">
      <c r="AC447" s="53"/>
      <c r="AD447" s="53"/>
      <c r="AE447" s="53"/>
    </row>
    <row r="449" spans="29:31" ht="15">
      <c r="AC449" s="50"/>
      <c r="AD449" s="50"/>
      <c r="AE449" s="50"/>
    </row>
    <row r="450" spans="29:32" ht="15">
      <c r="AC450" s="53"/>
      <c r="AD450" s="53"/>
      <c r="AE450" s="53"/>
      <c r="AF450" s="54"/>
    </row>
    <row r="451" spans="29:32" ht="15">
      <c r="AC451" s="53"/>
      <c r="AD451" s="53"/>
      <c r="AE451" s="53"/>
      <c r="AF451" s="54"/>
    </row>
    <row r="452" spans="29:31" ht="15">
      <c r="AC452" s="53"/>
      <c r="AD452" s="53"/>
      <c r="AE452" s="53"/>
    </row>
    <row r="457" spans="1:31" s="52" customFormat="1" ht="17.4">
      <c r="A457" s="30"/>
      <c r="B457" s="30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53"/>
      <c r="AD457" s="53"/>
      <c r="AE457" s="53"/>
    </row>
    <row r="458" spans="1:31" s="52" customFormat="1" ht="17.4">
      <c r="A458" s="30"/>
      <c r="B458" s="30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</row>
    <row r="459" spans="29:31" ht="15">
      <c r="AC459" s="53"/>
      <c r="AD459" s="53"/>
      <c r="AE459" s="53"/>
    </row>
    <row r="460" ht="15">
      <c r="AF460" s="54"/>
    </row>
    <row r="461" spans="29:31" ht="15">
      <c r="AC461" s="53"/>
      <c r="AD461" s="53"/>
      <c r="AE461" s="53"/>
    </row>
    <row r="463" spans="29:31" ht="15">
      <c r="AC463" s="53"/>
      <c r="AD463" s="53"/>
      <c r="AE463" s="53"/>
    </row>
    <row r="465" spans="29:31" ht="15">
      <c r="AC465" s="53"/>
      <c r="AD465" s="53"/>
      <c r="AE465" s="53"/>
    </row>
    <row r="467" spans="29:31" ht="15">
      <c r="AC467" s="53"/>
      <c r="AD467" s="53"/>
      <c r="AE467" s="53"/>
    </row>
    <row r="469" spans="29:31" ht="15">
      <c r="AC469" s="53"/>
      <c r="AD469" s="53"/>
      <c r="AE469" s="53"/>
    </row>
    <row r="471" spans="1:31" s="51" customFormat="1" ht="17.4">
      <c r="A471" s="30"/>
      <c r="B471" s="30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53"/>
      <c r="AD471" s="53"/>
      <c r="AE471" s="53"/>
    </row>
    <row r="473" spans="29:32" ht="15">
      <c r="AC473" s="53"/>
      <c r="AD473" s="53"/>
      <c r="AE473" s="53"/>
      <c r="AF473" s="54"/>
    </row>
    <row r="475" spans="29:31" ht="15">
      <c r="AC475" s="53"/>
      <c r="AD475" s="53"/>
      <c r="AE475" s="53"/>
    </row>
    <row r="478" spans="1:31" s="52" customFormat="1" ht="17.4">
      <c r="A478" s="30"/>
      <c r="B478" s="30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56"/>
      <c r="AD478" s="56"/>
      <c r="AE478" s="56"/>
    </row>
    <row r="487" ht="15">
      <c r="AF487" s="68"/>
    </row>
  </sheetData>
  <mergeCells count="1136">
    <mergeCell ref="AL124:AO124"/>
    <mergeCell ref="A123:B123"/>
    <mergeCell ref="C123:Q123"/>
    <mergeCell ref="R123:T123"/>
    <mergeCell ref="U123:V123"/>
    <mergeCell ref="W123:Y123"/>
    <mergeCell ref="Z123:AC123"/>
    <mergeCell ref="AD123:AG123"/>
    <mergeCell ref="AH123:AK123"/>
    <mergeCell ref="A124:B124"/>
    <mergeCell ref="C124:Q124"/>
    <mergeCell ref="R124:T124"/>
    <mergeCell ref="U124:V124"/>
    <mergeCell ref="W124:Y124"/>
    <mergeCell ref="Z124:AC124"/>
    <mergeCell ref="AD124:AG124"/>
    <mergeCell ref="AH124:AK124"/>
    <mergeCell ref="AL123:AO123"/>
    <mergeCell ref="U130:W130"/>
    <mergeCell ref="Z130:AF130"/>
    <mergeCell ref="AG130:AJ130"/>
    <mergeCell ref="AK130:AO130"/>
    <mergeCell ref="A131:T131"/>
    <mergeCell ref="U131:W131"/>
    <mergeCell ref="X131:Y131"/>
    <mergeCell ref="Z131:AF131"/>
    <mergeCell ref="AG131:AJ131"/>
    <mergeCell ref="AK131:AO131"/>
    <mergeCell ref="A133:T133"/>
    <mergeCell ref="U133:W133"/>
    <mergeCell ref="X133:Y133"/>
    <mergeCell ref="Z133:AF133"/>
    <mergeCell ref="AG133:AJ133"/>
    <mergeCell ref="AK133:AO133"/>
    <mergeCell ref="A132:T132"/>
    <mergeCell ref="U132:W132"/>
    <mergeCell ref="X132:Y132"/>
    <mergeCell ref="Z132:AF132"/>
    <mergeCell ref="AG132:AJ132"/>
    <mergeCell ref="AK132:AO132"/>
    <mergeCell ref="AL126:AO126"/>
    <mergeCell ref="A128:Y128"/>
    <mergeCell ref="Z128:AC128"/>
    <mergeCell ref="AD128:AG128"/>
    <mergeCell ref="AH128:AK128"/>
    <mergeCell ref="AL128:AO128"/>
    <mergeCell ref="AH125:AK125"/>
    <mergeCell ref="AL125:AO125"/>
    <mergeCell ref="C126:Q126"/>
    <mergeCell ref="R126:T126"/>
    <mergeCell ref="U126:V126"/>
    <mergeCell ref="W126:Y126"/>
    <mergeCell ref="Z126:AC126"/>
    <mergeCell ref="AD126:AG126"/>
    <mergeCell ref="AH126:AK126"/>
    <mergeCell ref="A125:B125"/>
    <mergeCell ref="C125:Q125"/>
    <mergeCell ref="R125:T125"/>
    <mergeCell ref="U125:V125"/>
    <mergeCell ref="W125:Y125"/>
    <mergeCell ref="Z125:AC125"/>
    <mergeCell ref="AD125:AG125"/>
    <mergeCell ref="A126:B126"/>
    <mergeCell ref="C122:Q122"/>
    <mergeCell ref="R122:T122"/>
    <mergeCell ref="U122:V122"/>
    <mergeCell ref="W122:Y122"/>
    <mergeCell ref="Z122:AC122"/>
    <mergeCell ref="AD122:AG122"/>
    <mergeCell ref="AH122:AK122"/>
    <mergeCell ref="AL122:AO122"/>
    <mergeCell ref="A121:B121"/>
    <mergeCell ref="C121:Q121"/>
    <mergeCell ref="R121:T121"/>
    <mergeCell ref="U121:V121"/>
    <mergeCell ref="W121:Y121"/>
    <mergeCell ref="Z121:AC121"/>
    <mergeCell ref="AD121:AG121"/>
    <mergeCell ref="AH121:AK121"/>
    <mergeCell ref="AL121:AO121"/>
    <mergeCell ref="A122:B122"/>
    <mergeCell ref="AD119:AG119"/>
    <mergeCell ref="AH119:AK119"/>
    <mergeCell ref="AL119:AO119"/>
    <mergeCell ref="A120:B120"/>
    <mergeCell ref="C120:Q120"/>
    <mergeCell ref="R120:T120"/>
    <mergeCell ref="U120:V120"/>
    <mergeCell ref="W120:Y120"/>
    <mergeCell ref="Z120:AC120"/>
    <mergeCell ref="AD120:AG120"/>
    <mergeCell ref="A119:B119"/>
    <mergeCell ref="C119:Q119"/>
    <mergeCell ref="R119:T119"/>
    <mergeCell ref="U119:V119"/>
    <mergeCell ref="W119:Y119"/>
    <mergeCell ref="Z119:AC119"/>
    <mergeCell ref="AH120:AK120"/>
    <mergeCell ref="AL120:AO120"/>
    <mergeCell ref="A117:B117"/>
    <mergeCell ref="C117:Q117"/>
    <mergeCell ref="R117:T117"/>
    <mergeCell ref="U117:V117"/>
    <mergeCell ref="W117:Y117"/>
    <mergeCell ref="Z117:AC117"/>
    <mergeCell ref="AD117:AG117"/>
    <mergeCell ref="AH117:AK117"/>
    <mergeCell ref="AL117:AO117"/>
    <mergeCell ref="A118:B118"/>
    <mergeCell ref="C118:Q118"/>
    <mergeCell ref="R118:T118"/>
    <mergeCell ref="U118:V118"/>
    <mergeCell ref="W118:Y118"/>
    <mergeCell ref="Z118:AC118"/>
    <mergeCell ref="AD118:AG118"/>
    <mergeCell ref="AH118:AK118"/>
    <mergeCell ref="AL118:AO118"/>
    <mergeCell ref="AD115:AG115"/>
    <mergeCell ref="AH115:AK115"/>
    <mergeCell ref="AL115:AO115"/>
    <mergeCell ref="A116:B116"/>
    <mergeCell ref="C116:Q116"/>
    <mergeCell ref="R116:T116"/>
    <mergeCell ref="U116:V116"/>
    <mergeCell ref="W116:Y116"/>
    <mergeCell ref="Z116:AC116"/>
    <mergeCell ref="AD116:AG116"/>
    <mergeCell ref="A115:B115"/>
    <mergeCell ref="C115:Q115"/>
    <mergeCell ref="R115:T115"/>
    <mergeCell ref="U115:V115"/>
    <mergeCell ref="W115:Y115"/>
    <mergeCell ref="Z115:AC115"/>
    <mergeCell ref="AH116:AK116"/>
    <mergeCell ref="AL116:AO116"/>
    <mergeCell ref="A113:B113"/>
    <mergeCell ref="C113:Q113"/>
    <mergeCell ref="R113:T113"/>
    <mergeCell ref="U113:V113"/>
    <mergeCell ref="W113:Y113"/>
    <mergeCell ref="Z113:AC113"/>
    <mergeCell ref="AD113:AG113"/>
    <mergeCell ref="AH113:AK113"/>
    <mergeCell ref="AL113:AO113"/>
    <mergeCell ref="A114:B114"/>
    <mergeCell ref="C114:Q114"/>
    <mergeCell ref="R114:T114"/>
    <mergeCell ref="U114:V114"/>
    <mergeCell ref="W114:Y114"/>
    <mergeCell ref="Z114:AC114"/>
    <mergeCell ref="AD114:AG114"/>
    <mergeCell ref="AH114:AK114"/>
    <mergeCell ref="AL114:AO114"/>
    <mergeCell ref="AD111:AG111"/>
    <mergeCell ref="AH111:AK111"/>
    <mergeCell ref="AL111:AO111"/>
    <mergeCell ref="A112:B112"/>
    <mergeCell ref="C112:Q112"/>
    <mergeCell ref="R112:T112"/>
    <mergeCell ref="U112:V112"/>
    <mergeCell ref="W112:Y112"/>
    <mergeCell ref="Z112:AC112"/>
    <mergeCell ref="AD112:AG112"/>
    <mergeCell ref="A111:B111"/>
    <mergeCell ref="C111:Q111"/>
    <mergeCell ref="R111:T111"/>
    <mergeCell ref="U111:V111"/>
    <mergeCell ref="W111:Y111"/>
    <mergeCell ref="Z111:AC111"/>
    <mergeCell ref="AH112:AK112"/>
    <mergeCell ref="AL112:AO112"/>
    <mergeCell ref="A109:B109"/>
    <mergeCell ref="C109:Q109"/>
    <mergeCell ref="R109:T109"/>
    <mergeCell ref="U109:V109"/>
    <mergeCell ref="W109:Y109"/>
    <mergeCell ref="Z109:AC109"/>
    <mergeCell ref="AD109:AG109"/>
    <mergeCell ref="AH109:AK109"/>
    <mergeCell ref="AL109:AO109"/>
    <mergeCell ref="A110:B110"/>
    <mergeCell ref="C110:Q110"/>
    <mergeCell ref="R110:T110"/>
    <mergeCell ref="U110:V110"/>
    <mergeCell ref="W110:Y110"/>
    <mergeCell ref="Z110:AC110"/>
    <mergeCell ref="AD110:AG110"/>
    <mergeCell ref="AH110:AK110"/>
    <mergeCell ref="AL110:AO110"/>
    <mergeCell ref="AD104:AG104"/>
    <mergeCell ref="AH104:AK104"/>
    <mergeCell ref="AL104:AO104"/>
    <mergeCell ref="A105:B105"/>
    <mergeCell ref="C105:Q105"/>
    <mergeCell ref="AD107:AG107"/>
    <mergeCell ref="AH107:AK107"/>
    <mergeCell ref="AL107:AO107"/>
    <mergeCell ref="A108:B108"/>
    <mergeCell ref="C108:Q108"/>
    <mergeCell ref="R108:T108"/>
    <mergeCell ref="U108:V108"/>
    <mergeCell ref="W108:Y108"/>
    <mergeCell ref="Z108:AC108"/>
    <mergeCell ref="AD108:AG108"/>
    <mergeCell ref="A107:B107"/>
    <mergeCell ref="C107:Q107"/>
    <mergeCell ref="R107:T107"/>
    <mergeCell ref="U107:V107"/>
    <mergeCell ref="W107:Y107"/>
    <mergeCell ref="Z107:AC107"/>
    <mergeCell ref="AH108:AK108"/>
    <mergeCell ref="AL108:AO108"/>
    <mergeCell ref="AH101:AK101"/>
    <mergeCell ref="AL101:AO101"/>
    <mergeCell ref="C102:Q102"/>
    <mergeCell ref="R102:T102"/>
    <mergeCell ref="U102:V102"/>
    <mergeCell ref="A106:B106"/>
    <mergeCell ref="C106:Q106"/>
    <mergeCell ref="R106:T106"/>
    <mergeCell ref="U106:V106"/>
    <mergeCell ref="W106:Y106"/>
    <mergeCell ref="Z106:AC106"/>
    <mergeCell ref="AD106:AG106"/>
    <mergeCell ref="AH106:AK106"/>
    <mergeCell ref="AL106:AO106"/>
    <mergeCell ref="A29:B29"/>
    <mergeCell ref="C29:Q29"/>
    <mergeCell ref="R29:T29"/>
    <mergeCell ref="U29:V29"/>
    <mergeCell ref="W29:Y29"/>
    <mergeCell ref="Z29:AC29"/>
    <mergeCell ref="AD29:AG29"/>
    <mergeCell ref="AH29:AK29"/>
    <mergeCell ref="AL29:AO29"/>
    <mergeCell ref="A103:B103"/>
    <mergeCell ref="C103:Q103"/>
    <mergeCell ref="R103:T103"/>
    <mergeCell ref="U103:V103"/>
    <mergeCell ref="W103:Y103"/>
    <mergeCell ref="Z103:AC103"/>
    <mergeCell ref="AD103:AG103"/>
    <mergeCell ref="AH103:AK103"/>
    <mergeCell ref="AL103:AO103"/>
    <mergeCell ref="W26:Y26"/>
    <mergeCell ref="Z26:AC26"/>
    <mergeCell ref="AD26:AG26"/>
    <mergeCell ref="AH26:AK26"/>
    <mergeCell ref="AL26:AO26"/>
    <mergeCell ref="R105:T105"/>
    <mergeCell ref="U105:V105"/>
    <mergeCell ref="W105:Y105"/>
    <mergeCell ref="Z105:AC105"/>
    <mergeCell ref="AD105:AG105"/>
    <mergeCell ref="A104:B104"/>
    <mergeCell ref="C104:Q104"/>
    <mergeCell ref="R104:T104"/>
    <mergeCell ref="U104:V104"/>
    <mergeCell ref="W104:Y104"/>
    <mergeCell ref="Z104:AC104"/>
    <mergeCell ref="AH105:AK105"/>
    <mergeCell ref="AL105:AO105"/>
    <mergeCell ref="AD100:AG100"/>
    <mergeCell ref="AH100:AK100"/>
    <mergeCell ref="AL100:AO100"/>
    <mergeCell ref="C101:Q101"/>
    <mergeCell ref="R101:T101"/>
    <mergeCell ref="U101:V101"/>
    <mergeCell ref="W101:Y101"/>
    <mergeCell ref="Z101:AC101"/>
    <mergeCell ref="AD101:AG101"/>
    <mergeCell ref="C100:Q100"/>
    <mergeCell ref="R100:T100"/>
    <mergeCell ref="U100:V100"/>
    <mergeCell ref="W100:Y100"/>
    <mergeCell ref="Z100:AC100"/>
    <mergeCell ref="A93:B93"/>
    <mergeCell ref="C93:Q93"/>
    <mergeCell ref="R93:T93"/>
    <mergeCell ref="U93:V93"/>
    <mergeCell ref="W93:Y93"/>
    <mergeCell ref="Z93:AC93"/>
    <mergeCell ref="AD93:AG93"/>
    <mergeCell ref="AH93:AK93"/>
    <mergeCell ref="AL93:AO93"/>
    <mergeCell ref="A94:B94"/>
    <mergeCell ref="C94:Q94"/>
    <mergeCell ref="R94:T94"/>
    <mergeCell ref="U94:V94"/>
    <mergeCell ref="W94:Y94"/>
    <mergeCell ref="Z94:AC94"/>
    <mergeCell ref="AD94:AG94"/>
    <mergeCell ref="AH94:AK94"/>
    <mergeCell ref="AL94:AO94"/>
    <mergeCell ref="AD13:AG13"/>
    <mergeCell ref="AH13:AK13"/>
    <mergeCell ref="AL13:AO13"/>
    <mergeCell ref="A92:B92"/>
    <mergeCell ref="C92:Q92"/>
    <mergeCell ref="R92:T92"/>
    <mergeCell ref="U92:V92"/>
    <mergeCell ref="W92:Y92"/>
    <mergeCell ref="Z92:AC92"/>
    <mergeCell ref="AD92:AG92"/>
    <mergeCell ref="A13:B13"/>
    <mergeCell ref="C13:Q13"/>
    <mergeCell ref="R13:T13"/>
    <mergeCell ref="U13:V13"/>
    <mergeCell ref="W13:Y13"/>
    <mergeCell ref="Z13:AC13"/>
    <mergeCell ref="AH92:AK92"/>
    <mergeCell ref="AL92:AO92"/>
    <mergeCell ref="A89:B89"/>
    <mergeCell ref="C89:Q89"/>
    <mergeCell ref="R89:T89"/>
    <mergeCell ref="U89:V89"/>
    <mergeCell ref="W89:Y89"/>
    <mergeCell ref="Z89:AC89"/>
    <mergeCell ref="W16:Y16"/>
    <mergeCell ref="Z16:AC16"/>
    <mergeCell ref="AD16:AG16"/>
    <mergeCell ref="AH16:AK16"/>
    <mergeCell ref="AL16:AO16"/>
    <mergeCell ref="A19:B19"/>
    <mergeCell ref="C19:Q19"/>
    <mergeCell ref="R19:T19"/>
    <mergeCell ref="A11:B11"/>
    <mergeCell ref="C11:Q11"/>
    <mergeCell ref="R11:T11"/>
    <mergeCell ref="U11:V11"/>
    <mergeCell ref="W11:Y11"/>
    <mergeCell ref="Z11:AC11"/>
    <mergeCell ref="AD11:AG11"/>
    <mergeCell ref="AH11:AK11"/>
    <mergeCell ref="AL11:AO11"/>
    <mergeCell ref="A12:B12"/>
    <mergeCell ref="C12:Q12"/>
    <mergeCell ref="R12:T12"/>
    <mergeCell ref="U12:V12"/>
    <mergeCell ref="W12:Y12"/>
    <mergeCell ref="Z12:AC12"/>
    <mergeCell ref="AD12:AG12"/>
    <mergeCell ref="AH12:AK12"/>
    <mergeCell ref="AL12:AO12"/>
    <mergeCell ref="A10:B10"/>
    <mergeCell ref="C10:Q10"/>
    <mergeCell ref="R10:T10"/>
    <mergeCell ref="U10:V10"/>
    <mergeCell ref="W10:Y10"/>
    <mergeCell ref="Z10:AC10"/>
    <mergeCell ref="AD10:AG10"/>
    <mergeCell ref="AH10:AK10"/>
    <mergeCell ref="AL10:AO10"/>
    <mergeCell ref="A8:B8"/>
    <mergeCell ref="C8:Q8"/>
    <mergeCell ref="R8:T8"/>
    <mergeCell ref="U8:V8"/>
    <mergeCell ref="W8:Y8"/>
    <mergeCell ref="Z8:AC8"/>
    <mergeCell ref="AD8:AG8"/>
    <mergeCell ref="AH8:AK8"/>
    <mergeCell ref="AL8:AO8"/>
    <mergeCell ref="A9:B9"/>
    <mergeCell ref="C9:Q9"/>
    <mergeCell ref="R9:T9"/>
    <mergeCell ref="U9:V9"/>
    <mergeCell ref="W9:Y9"/>
    <mergeCell ref="Z9:AC9"/>
    <mergeCell ref="AD9:AG9"/>
    <mergeCell ref="AH9:AK9"/>
    <mergeCell ref="AL9:AO9"/>
    <mergeCell ref="AH4:AK4"/>
    <mergeCell ref="AD6:AG6"/>
    <mergeCell ref="AH6:AK6"/>
    <mergeCell ref="AL6:AO6"/>
    <mergeCell ref="A7:B7"/>
    <mergeCell ref="C7:Q7"/>
    <mergeCell ref="R7:T7"/>
    <mergeCell ref="U7:V7"/>
    <mergeCell ref="W7:Y7"/>
    <mergeCell ref="Z7:AC7"/>
    <mergeCell ref="AD7:AG7"/>
    <mergeCell ref="A6:B6"/>
    <mergeCell ref="C6:Q6"/>
    <mergeCell ref="R6:T6"/>
    <mergeCell ref="U6:V6"/>
    <mergeCell ref="W6:Y6"/>
    <mergeCell ref="Z6:AC6"/>
    <mergeCell ref="AH7:AK7"/>
    <mergeCell ref="AL7:AO7"/>
    <mergeCell ref="W102:Y102"/>
    <mergeCell ref="Z102:AC102"/>
    <mergeCell ref="AD102:AG102"/>
    <mergeCell ref="AH102:AK102"/>
    <mergeCell ref="AL102:AO102"/>
    <mergeCell ref="Z25:AC25"/>
    <mergeCell ref="AD25:AG25"/>
    <mergeCell ref="AH25:AK25"/>
    <mergeCell ref="AL25:AO25"/>
    <mergeCell ref="AL4:AO4"/>
    <mergeCell ref="A5:B5"/>
    <mergeCell ref="C5:Q5"/>
    <mergeCell ref="R5:T5"/>
    <mergeCell ref="U5:V5"/>
    <mergeCell ref="W5:Y5"/>
    <mergeCell ref="Z5:AC5"/>
    <mergeCell ref="AD5:AG5"/>
    <mergeCell ref="AH5:AK5"/>
    <mergeCell ref="AL5:AO5"/>
    <mergeCell ref="A3:B4"/>
    <mergeCell ref="C3:Q4"/>
    <mergeCell ref="R3:T4"/>
    <mergeCell ref="U3:V4"/>
    <mergeCell ref="W3:AG3"/>
    <mergeCell ref="AH3:AO3"/>
    <mergeCell ref="W4:Y4"/>
    <mergeCell ref="Z4:AC4"/>
    <mergeCell ref="AD4:AG4"/>
    <mergeCell ref="A96:B96"/>
    <mergeCell ref="C96:Q96"/>
    <mergeCell ref="R96:T96"/>
    <mergeCell ref="U96:V96"/>
    <mergeCell ref="AD96:AG96"/>
    <mergeCell ref="AH96:AK96"/>
    <mergeCell ref="AL96:AO96"/>
    <mergeCell ref="A95:B95"/>
    <mergeCell ref="C95:Q95"/>
    <mergeCell ref="R95:T95"/>
    <mergeCell ref="U95:V95"/>
    <mergeCell ref="W95:Y95"/>
    <mergeCell ref="Z95:AC95"/>
    <mergeCell ref="AD95:AG95"/>
    <mergeCell ref="AH95:AK95"/>
    <mergeCell ref="AL95:AO95"/>
    <mergeCell ref="AD99:AG99"/>
    <mergeCell ref="AH99:AK99"/>
    <mergeCell ref="AL99:AO99"/>
    <mergeCell ref="C98:Q98"/>
    <mergeCell ref="R98:T98"/>
    <mergeCell ref="U98:V98"/>
    <mergeCell ref="W98:Y98"/>
    <mergeCell ref="Z98:AC98"/>
    <mergeCell ref="AD98:AG98"/>
    <mergeCell ref="AH98:AK98"/>
    <mergeCell ref="AL98:AO98"/>
    <mergeCell ref="C97:Q97"/>
    <mergeCell ref="R97:T97"/>
    <mergeCell ref="U97:V97"/>
    <mergeCell ref="W97:Y97"/>
    <mergeCell ref="Z97:AC97"/>
    <mergeCell ref="AD97:AG97"/>
    <mergeCell ref="AH97:AK97"/>
    <mergeCell ref="AL97:AO97"/>
    <mergeCell ref="A102:B102"/>
    <mergeCell ref="A101:B101"/>
    <mergeCell ref="A100:B100"/>
    <mergeCell ref="A99:B99"/>
    <mergeCell ref="A98:B98"/>
    <mergeCell ref="A97:B97"/>
    <mergeCell ref="A91:B91"/>
    <mergeCell ref="C91:Q91"/>
    <mergeCell ref="R91:T91"/>
    <mergeCell ref="U91:V91"/>
    <mergeCell ref="W91:Y91"/>
    <mergeCell ref="Z91:AC91"/>
    <mergeCell ref="AD91:AG91"/>
    <mergeCell ref="AH91:AK91"/>
    <mergeCell ref="AL91:AO91"/>
    <mergeCell ref="AD89:AG89"/>
    <mergeCell ref="AH89:AK89"/>
    <mergeCell ref="AL89:AO89"/>
    <mergeCell ref="A90:B90"/>
    <mergeCell ref="C90:Q90"/>
    <mergeCell ref="R90:T90"/>
    <mergeCell ref="U90:V90"/>
    <mergeCell ref="W90:Y90"/>
    <mergeCell ref="AD90:AG90"/>
    <mergeCell ref="AL90:AO90"/>
    <mergeCell ref="C99:Q99"/>
    <mergeCell ref="R99:T99"/>
    <mergeCell ref="U99:V99"/>
    <mergeCell ref="W99:Y99"/>
    <mergeCell ref="W96:Y96"/>
    <mergeCell ref="Z96:AC96"/>
    <mergeCell ref="Z99:AC99"/>
    <mergeCell ref="A15:B15"/>
    <mergeCell ref="C15:Q15"/>
    <mergeCell ref="R15:T15"/>
    <mergeCell ref="U15:V15"/>
    <mergeCell ref="W15:Y15"/>
    <mergeCell ref="Z15:AC15"/>
    <mergeCell ref="AD15:AG15"/>
    <mergeCell ref="AH15:AK15"/>
    <mergeCell ref="AL15:AO15"/>
    <mergeCell ref="A14:B14"/>
    <mergeCell ref="C14:Q14"/>
    <mergeCell ref="R14:T14"/>
    <mergeCell ref="U14:V14"/>
    <mergeCell ref="W14:Y14"/>
    <mergeCell ref="Z14:AC14"/>
    <mergeCell ref="AD14:AG14"/>
    <mergeCell ref="AH14:AK14"/>
    <mergeCell ref="AL14:AO14"/>
    <mergeCell ref="A17:B17"/>
    <mergeCell ref="C17:Q17"/>
    <mergeCell ref="R17:T17"/>
    <mergeCell ref="U17:V17"/>
    <mergeCell ref="W17:Y17"/>
    <mergeCell ref="Z17:AC17"/>
    <mergeCell ref="AD17:AG17"/>
    <mergeCell ref="AH17:AK17"/>
    <mergeCell ref="AL17:AO17"/>
    <mergeCell ref="A16:B16"/>
    <mergeCell ref="C16:Q16"/>
    <mergeCell ref="R16:T16"/>
    <mergeCell ref="U16:V16"/>
    <mergeCell ref="U19:V19"/>
    <mergeCell ref="W19:Y19"/>
    <mergeCell ref="Z19:AC19"/>
    <mergeCell ref="AD19:AG19"/>
    <mergeCell ref="AH19:AK19"/>
    <mergeCell ref="AL19:AO19"/>
    <mergeCell ref="A18:B18"/>
    <mergeCell ref="C18:Q18"/>
    <mergeCell ref="R18:T18"/>
    <mergeCell ref="U18:V18"/>
    <mergeCell ref="W18:Y18"/>
    <mergeCell ref="Z18:AC18"/>
    <mergeCell ref="AD18:AG18"/>
    <mergeCell ref="AH18:AK18"/>
    <mergeCell ref="AL18:AO18"/>
    <mergeCell ref="A21:B21"/>
    <mergeCell ref="C21:Q21"/>
    <mergeCell ref="R21:T21"/>
    <mergeCell ref="U21:V21"/>
    <mergeCell ref="W21:Y21"/>
    <mergeCell ref="Z21:AC21"/>
    <mergeCell ref="AD21:AG21"/>
    <mergeCell ref="AH21:AK21"/>
    <mergeCell ref="AL21:AO21"/>
    <mergeCell ref="A20:B20"/>
    <mergeCell ref="C20:Q20"/>
    <mergeCell ref="R20:T20"/>
    <mergeCell ref="U20:V20"/>
    <mergeCell ref="W20:Y20"/>
    <mergeCell ref="Z20:AC20"/>
    <mergeCell ref="AD20:AG20"/>
    <mergeCell ref="AH20:AK20"/>
    <mergeCell ref="Z27:AC27"/>
    <mergeCell ref="AD27:AG27"/>
    <mergeCell ref="AH27:AK27"/>
    <mergeCell ref="AL27:AO27"/>
    <mergeCell ref="AL20:AO20"/>
    <mergeCell ref="A23:B23"/>
    <mergeCell ref="C23:Q23"/>
    <mergeCell ref="R23:T23"/>
    <mergeCell ref="U23:V23"/>
    <mergeCell ref="W23:Y23"/>
    <mergeCell ref="Z23:AC23"/>
    <mergeCell ref="AD23:AG23"/>
    <mergeCell ref="AH23:AK23"/>
    <mergeCell ref="AL23:AO23"/>
    <mergeCell ref="A22:B22"/>
    <mergeCell ref="C22:Q22"/>
    <mergeCell ref="R22:T22"/>
    <mergeCell ref="U22:V22"/>
    <mergeCell ref="W22:Y22"/>
    <mergeCell ref="Z22:AC22"/>
    <mergeCell ref="AD22:AG22"/>
    <mergeCell ref="AH22:AK22"/>
    <mergeCell ref="AL22:AO22"/>
    <mergeCell ref="A25:B25"/>
    <mergeCell ref="C25:Q25"/>
    <mergeCell ref="R25:T25"/>
    <mergeCell ref="U25:V25"/>
    <mergeCell ref="W25:Y25"/>
    <mergeCell ref="A26:B26"/>
    <mergeCell ref="C26:Q26"/>
    <mergeCell ref="R26:T26"/>
    <mergeCell ref="U26:V26"/>
    <mergeCell ref="A30:B30"/>
    <mergeCell ref="C30:Q30"/>
    <mergeCell ref="R30:T30"/>
    <mergeCell ref="U30:V30"/>
    <mergeCell ref="W30:Y30"/>
    <mergeCell ref="Z30:AC30"/>
    <mergeCell ref="AD30:AG30"/>
    <mergeCell ref="AH30:AK30"/>
    <mergeCell ref="AL30:AO30"/>
    <mergeCell ref="A24:B24"/>
    <mergeCell ref="C24:Q24"/>
    <mergeCell ref="R24:T24"/>
    <mergeCell ref="U24:V24"/>
    <mergeCell ref="W24:Y24"/>
    <mergeCell ref="Z24:AC24"/>
    <mergeCell ref="AD24:AG24"/>
    <mergeCell ref="AH24:AK24"/>
    <mergeCell ref="AL24:AO24"/>
    <mergeCell ref="A28:B28"/>
    <mergeCell ref="C28:Q28"/>
    <mergeCell ref="R28:T28"/>
    <mergeCell ref="U28:V28"/>
    <mergeCell ref="W28:Y28"/>
    <mergeCell ref="Z28:AC28"/>
    <mergeCell ref="AD28:AG28"/>
    <mergeCell ref="AH28:AK28"/>
    <mergeCell ref="AL28:AO28"/>
    <mergeCell ref="A27:B27"/>
    <mergeCell ref="C27:Q27"/>
    <mergeCell ref="R27:T27"/>
    <mergeCell ref="U27:V27"/>
    <mergeCell ref="W27:Y27"/>
    <mergeCell ref="A32:B32"/>
    <mergeCell ref="C32:Q32"/>
    <mergeCell ref="R32:T32"/>
    <mergeCell ref="U32:V32"/>
    <mergeCell ref="W32:Y32"/>
    <mergeCell ref="Z32:AC32"/>
    <mergeCell ref="AD32:AG32"/>
    <mergeCell ref="AH32:AK32"/>
    <mergeCell ref="AL32:AO32"/>
    <mergeCell ref="A31:B31"/>
    <mergeCell ref="C31:Q31"/>
    <mergeCell ref="R31:T31"/>
    <mergeCell ref="U31:V31"/>
    <mergeCell ref="W31:Y31"/>
    <mergeCell ref="Z31:AC31"/>
    <mergeCell ref="AD31:AG31"/>
    <mergeCell ref="AH31:AK31"/>
    <mergeCell ref="AL31:AO31"/>
    <mergeCell ref="A34:B34"/>
    <mergeCell ref="C34:Q34"/>
    <mergeCell ref="R34:T34"/>
    <mergeCell ref="U34:V34"/>
    <mergeCell ref="W34:Y34"/>
    <mergeCell ref="Z34:AC34"/>
    <mergeCell ref="AD34:AG34"/>
    <mergeCell ref="AH34:AK34"/>
    <mergeCell ref="AL34:AO34"/>
    <mergeCell ref="A33:B33"/>
    <mergeCell ref="C33:Q33"/>
    <mergeCell ref="R33:T33"/>
    <mergeCell ref="U33:V33"/>
    <mergeCell ref="W33:Y33"/>
    <mergeCell ref="Z33:AC33"/>
    <mergeCell ref="AD33:AG33"/>
    <mergeCell ref="AH33:AK33"/>
    <mergeCell ref="AL33:AO33"/>
    <mergeCell ref="A36:B36"/>
    <mergeCell ref="C36:Q36"/>
    <mergeCell ref="R36:T36"/>
    <mergeCell ref="U36:V36"/>
    <mergeCell ref="W36:Y36"/>
    <mergeCell ref="Z36:AC36"/>
    <mergeCell ref="AD36:AG36"/>
    <mergeCell ref="AH36:AK36"/>
    <mergeCell ref="AL36:AO36"/>
    <mergeCell ref="A35:B35"/>
    <mergeCell ref="C35:Q35"/>
    <mergeCell ref="R35:T35"/>
    <mergeCell ref="U35:V35"/>
    <mergeCell ref="W35:Y35"/>
    <mergeCell ref="Z35:AC35"/>
    <mergeCell ref="AD35:AG35"/>
    <mergeCell ref="AH35:AK35"/>
    <mergeCell ref="AL35:AO35"/>
    <mergeCell ref="A38:B38"/>
    <mergeCell ref="C38:Q38"/>
    <mergeCell ref="R38:T38"/>
    <mergeCell ref="U38:V38"/>
    <mergeCell ref="W38:Y38"/>
    <mergeCell ref="Z38:AC38"/>
    <mergeCell ref="AD38:AG38"/>
    <mergeCell ref="AH38:AK38"/>
    <mergeCell ref="AL38:AO38"/>
    <mergeCell ref="A37:B37"/>
    <mergeCell ref="C37:Q37"/>
    <mergeCell ref="R37:T37"/>
    <mergeCell ref="U37:V37"/>
    <mergeCell ref="W37:Y37"/>
    <mergeCell ref="Z37:AC37"/>
    <mergeCell ref="AD37:AG37"/>
    <mergeCell ref="AH37:AK37"/>
    <mergeCell ref="AL37:AO37"/>
    <mergeCell ref="A40:B40"/>
    <mergeCell ref="C40:Q40"/>
    <mergeCell ref="R40:T40"/>
    <mergeCell ref="U40:V40"/>
    <mergeCell ref="W40:Y40"/>
    <mergeCell ref="Z40:AC40"/>
    <mergeCell ref="AD40:AG40"/>
    <mergeCell ref="AH40:AK40"/>
    <mergeCell ref="AL40:AO40"/>
    <mergeCell ref="A39:B39"/>
    <mergeCell ref="C39:Q39"/>
    <mergeCell ref="R39:T39"/>
    <mergeCell ref="U39:V39"/>
    <mergeCell ref="W39:Y39"/>
    <mergeCell ref="Z39:AC39"/>
    <mergeCell ref="AD39:AG39"/>
    <mergeCell ref="AH39:AK39"/>
    <mergeCell ref="AL39:AO39"/>
    <mergeCell ref="A42:B42"/>
    <mergeCell ref="C42:Q42"/>
    <mergeCell ref="R42:T42"/>
    <mergeCell ref="U42:V42"/>
    <mergeCell ref="W42:Y42"/>
    <mergeCell ref="Z42:AC42"/>
    <mergeCell ref="AD42:AG42"/>
    <mergeCell ref="AH42:AK42"/>
    <mergeCell ref="AL42:AO42"/>
    <mergeCell ref="A41:B41"/>
    <mergeCell ref="C41:Q41"/>
    <mergeCell ref="R41:T41"/>
    <mergeCell ref="U41:V41"/>
    <mergeCell ref="W41:Y41"/>
    <mergeCell ref="Z41:AC41"/>
    <mergeCell ref="AD41:AG41"/>
    <mergeCell ref="AH41:AK41"/>
    <mergeCell ref="AL41:AO41"/>
    <mergeCell ref="A44:B44"/>
    <mergeCell ref="C44:Q44"/>
    <mergeCell ref="R44:T44"/>
    <mergeCell ref="U44:V44"/>
    <mergeCell ref="W44:Y44"/>
    <mergeCell ref="Z44:AC44"/>
    <mergeCell ref="AD44:AG44"/>
    <mergeCell ref="AH44:AK44"/>
    <mergeCell ref="AL44:AO44"/>
    <mergeCell ref="A43:B43"/>
    <mergeCell ref="C43:Q43"/>
    <mergeCell ref="R43:T43"/>
    <mergeCell ref="U43:V43"/>
    <mergeCell ref="W43:Y43"/>
    <mergeCell ref="Z43:AC43"/>
    <mergeCell ref="AD43:AG43"/>
    <mergeCell ref="AH43:AK43"/>
    <mergeCell ref="AL43:AO43"/>
    <mergeCell ref="A46:B46"/>
    <mergeCell ref="C46:Q46"/>
    <mergeCell ref="R46:T46"/>
    <mergeCell ref="U46:V46"/>
    <mergeCell ref="W46:Y46"/>
    <mergeCell ref="Z46:AC46"/>
    <mergeCell ref="AD46:AG46"/>
    <mergeCell ref="AH46:AK46"/>
    <mergeCell ref="AL46:AO46"/>
    <mergeCell ref="A45:B45"/>
    <mergeCell ref="C45:Q45"/>
    <mergeCell ref="R45:T45"/>
    <mergeCell ref="U45:V45"/>
    <mergeCell ref="W45:Y45"/>
    <mergeCell ref="Z45:AC45"/>
    <mergeCell ref="AD45:AG45"/>
    <mergeCell ref="AH45:AK45"/>
    <mergeCell ref="AL45:AO45"/>
    <mergeCell ref="A48:B48"/>
    <mergeCell ref="C48:Q48"/>
    <mergeCell ref="R48:T48"/>
    <mergeCell ref="U48:V48"/>
    <mergeCell ref="W48:Y48"/>
    <mergeCell ref="Z48:AC48"/>
    <mergeCell ref="AD48:AG48"/>
    <mergeCell ref="AH48:AK48"/>
    <mergeCell ref="AL48:AO48"/>
    <mergeCell ref="A47:B47"/>
    <mergeCell ref="C47:Q47"/>
    <mergeCell ref="R47:T47"/>
    <mergeCell ref="U47:V47"/>
    <mergeCell ref="W47:Y47"/>
    <mergeCell ref="Z47:AC47"/>
    <mergeCell ref="AD47:AG47"/>
    <mergeCell ref="AH47:AK47"/>
    <mergeCell ref="AL47:AO47"/>
    <mergeCell ref="A50:B50"/>
    <mergeCell ref="C50:Q50"/>
    <mergeCell ref="R50:T50"/>
    <mergeCell ref="U50:V50"/>
    <mergeCell ref="W50:Y50"/>
    <mergeCell ref="Z50:AC50"/>
    <mergeCell ref="AD50:AG50"/>
    <mergeCell ref="AH50:AK50"/>
    <mergeCell ref="AL50:AO50"/>
    <mergeCell ref="A49:B49"/>
    <mergeCell ref="C49:Q49"/>
    <mergeCell ref="R49:T49"/>
    <mergeCell ref="U49:V49"/>
    <mergeCell ref="W49:Y49"/>
    <mergeCell ref="Z49:AC49"/>
    <mergeCell ref="AD49:AG49"/>
    <mergeCell ref="AH49:AK49"/>
    <mergeCell ref="AL49:AO49"/>
    <mergeCell ref="A52:B52"/>
    <mergeCell ref="C52:Q52"/>
    <mergeCell ref="R52:T52"/>
    <mergeCell ref="U52:V52"/>
    <mergeCell ref="W52:Y52"/>
    <mergeCell ref="Z52:AC52"/>
    <mergeCell ref="AD52:AG52"/>
    <mergeCell ref="AH52:AK52"/>
    <mergeCell ref="AL52:AO52"/>
    <mergeCell ref="A51:B51"/>
    <mergeCell ref="C51:Q51"/>
    <mergeCell ref="R51:T51"/>
    <mergeCell ref="U51:V51"/>
    <mergeCell ref="W51:Y51"/>
    <mergeCell ref="Z51:AC51"/>
    <mergeCell ref="AD51:AG51"/>
    <mergeCell ref="AH51:AK51"/>
    <mergeCell ref="AL51:AO51"/>
    <mergeCell ref="A54:B54"/>
    <mergeCell ref="C54:Q54"/>
    <mergeCell ref="R54:T54"/>
    <mergeCell ref="U54:V54"/>
    <mergeCell ref="W54:Y54"/>
    <mergeCell ref="Z54:AC54"/>
    <mergeCell ref="AD54:AG54"/>
    <mergeCell ref="AH54:AK54"/>
    <mergeCell ref="AL54:AO54"/>
    <mergeCell ref="A53:B53"/>
    <mergeCell ref="C53:Q53"/>
    <mergeCell ref="R53:T53"/>
    <mergeCell ref="U53:V53"/>
    <mergeCell ref="W53:Y53"/>
    <mergeCell ref="Z53:AC53"/>
    <mergeCell ref="AD53:AG53"/>
    <mergeCell ref="AH53:AK53"/>
    <mergeCell ref="AL53:AO53"/>
    <mergeCell ref="A56:B56"/>
    <mergeCell ref="C56:Q56"/>
    <mergeCell ref="R56:T56"/>
    <mergeCell ref="U56:V56"/>
    <mergeCell ref="W56:Y56"/>
    <mergeCell ref="Z56:AC56"/>
    <mergeCell ref="AD56:AG56"/>
    <mergeCell ref="AH56:AK56"/>
    <mergeCell ref="AL56:AO56"/>
    <mergeCell ref="A55:B55"/>
    <mergeCell ref="C55:Q55"/>
    <mergeCell ref="R55:T55"/>
    <mergeCell ref="U55:V55"/>
    <mergeCell ref="W55:Y55"/>
    <mergeCell ref="Z55:AC55"/>
    <mergeCell ref="AD55:AG55"/>
    <mergeCell ref="AH55:AK55"/>
    <mergeCell ref="AL55:AO55"/>
    <mergeCell ref="A58:B58"/>
    <mergeCell ref="C58:Q58"/>
    <mergeCell ref="R58:T58"/>
    <mergeCell ref="U58:V58"/>
    <mergeCell ref="W58:Y58"/>
    <mergeCell ref="Z58:AC58"/>
    <mergeCell ref="AD58:AG58"/>
    <mergeCell ref="AH58:AK58"/>
    <mergeCell ref="AL58:AO58"/>
    <mergeCell ref="A57:B57"/>
    <mergeCell ref="C57:Q57"/>
    <mergeCell ref="R57:T57"/>
    <mergeCell ref="U57:V57"/>
    <mergeCell ref="W57:Y57"/>
    <mergeCell ref="Z57:AC57"/>
    <mergeCell ref="AD57:AG57"/>
    <mergeCell ref="AH57:AK57"/>
    <mergeCell ref="AL57:AO57"/>
    <mergeCell ref="A60:B60"/>
    <mergeCell ref="C60:Q60"/>
    <mergeCell ref="R60:T60"/>
    <mergeCell ref="U60:V60"/>
    <mergeCell ref="W60:Y60"/>
    <mergeCell ref="Z60:AC60"/>
    <mergeCell ref="AD60:AG60"/>
    <mergeCell ref="AH60:AK60"/>
    <mergeCell ref="AL60:AO60"/>
    <mergeCell ref="A59:B59"/>
    <mergeCell ref="C59:Q59"/>
    <mergeCell ref="R59:T59"/>
    <mergeCell ref="U59:V59"/>
    <mergeCell ref="W59:Y59"/>
    <mergeCell ref="Z59:AC59"/>
    <mergeCell ref="AD59:AG59"/>
    <mergeCell ref="AH59:AK59"/>
    <mergeCell ref="AL59:AO59"/>
    <mergeCell ref="A62:B62"/>
    <mergeCell ref="C62:Q62"/>
    <mergeCell ref="R62:T62"/>
    <mergeCell ref="U62:V62"/>
    <mergeCell ref="W62:Y62"/>
    <mergeCell ref="Z62:AC62"/>
    <mergeCell ref="AD62:AG62"/>
    <mergeCell ref="AH62:AK62"/>
    <mergeCell ref="AL62:AO62"/>
    <mergeCell ref="A61:B61"/>
    <mergeCell ref="C61:Q61"/>
    <mergeCell ref="R61:T61"/>
    <mergeCell ref="U61:V61"/>
    <mergeCell ref="W61:Y61"/>
    <mergeCell ref="Z61:AC61"/>
    <mergeCell ref="AD61:AG61"/>
    <mergeCell ref="AH61:AK61"/>
    <mergeCell ref="AL61:AO61"/>
    <mergeCell ref="A64:B64"/>
    <mergeCell ref="C64:Q64"/>
    <mergeCell ref="R64:T64"/>
    <mergeCell ref="U64:V64"/>
    <mergeCell ref="W64:Y64"/>
    <mergeCell ref="Z64:AC64"/>
    <mergeCell ref="AD64:AG64"/>
    <mergeCell ref="AH64:AK64"/>
    <mergeCell ref="AL64:AO64"/>
    <mergeCell ref="A63:B63"/>
    <mergeCell ref="C63:Q63"/>
    <mergeCell ref="R63:T63"/>
    <mergeCell ref="U63:V63"/>
    <mergeCell ref="W63:Y63"/>
    <mergeCell ref="Z63:AC63"/>
    <mergeCell ref="AD63:AG63"/>
    <mergeCell ref="AH63:AK63"/>
    <mergeCell ref="AL63:AO63"/>
    <mergeCell ref="A66:B66"/>
    <mergeCell ref="C66:Q66"/>
    <mergeCell ref="R66:T66"/>
    <mergeCell ref="U66:V66"/>
    <mergeCell ref="W66:Y66"/>
    <mergeCell ref="Z66:AC66"/>
    <mergeCell ref="AD66:AG66"/>
    <mergeCell ref="AH66:AK66"/>
    <mergeCell ref="AL66:AO66"/>
    <mergeCell ref="A65:B65"/>
    <mergeCell ref="C65:Q65"/>
    <mergeCell ref="R65:T65"/>
    <mergeCell ref="U65:V65"/>
    <mergeCell ref="W65:Y65"/>
    <mergeCell ref="Z65:AC65"/>
    <mergeCell ref="AD65:AG65"/>
    <mergeCell ref="AH65:AK65"/>
    <mergeCell ref="AL65:AO65"/>
    <mergeCell ref="A68:B68"/>
    <mergeCell ref="C68:Q68"/>
    <mergeCell ref="R68:T68"/>
    <mergeCell ref="U68:V68"/>
    <mergeCell ref="W68:Y68"/>
    <mergeCell ref="Z68:AC68"/>
    <mergeCell ref="AD68:AG68"/>
    <mergeCell ref="AH68:AK68"/>
    <mergeCell ref="AL68:AO68"/>
    <mergeCell ref="A67:B67"/>
    <mergeCell ref="C67:Q67"/>
    <mergeCell ref="R67:T67"/>
    <mergeCell ref="U67:V67"/>
    <mergeCell ref="W67:Y67"/>
    <mergeCell ref="Z67:AC67"/>
    <mergeCell ref="AD67:AG67"/>
    <mergeCell ref="AH67:AK67"/>
    <mergeCell ref="AL67:AO67"/>
    <mergeCell ref="A70:B70"/>
    <mergeCell ref="C70:Q70"/>
    <mergeCell ref="R70:T70"/>
    <mergeCell ref="U70:V70"/>
    <mergeCell ref="W70:Y70"/>
    <mergeCell ref="Z70:AC70"/>
    <mergeCell ref="AD70:AG70"/>
    <mergeCell ref="AH70:AK70"/>
    <mergeCell ref="AL70:AO70"/>
    <mergeCell ref="A69:B69"/>
    <mergeCell ref="C69:Q69"/>
    <mergeCell ref="R69:T69"/>
    <mergeCell ref="U69:V69"/>
    <mergeCell ref="W69:Y69"/>
    <mergeCell ref="Z69:AC69"/>
    <mergeCell ref="AD69:AG69"/>
    <mergeCell ref="AH69:AK69"/>
    <mergeCell ref="AL69:AO69"/>
    <mergeCell ref="A72:B72"/>
    <mergeCell ref="C72:Q72"/>
    <mergeCell ref="R72:T72"/>
    <mergeCell ref="U72:V72"/>
    <mergeCell ref="W72:Y72"/>
    <mergeCell ref="Z72:AC72"/>
    <mergeCell ref="AD72:AG72"/>
    <mergeCell ref="AH72:AK72"/>
    <mergeCell ref="AL72:AO72"/>
    <mergeCell ref="A71:B71"/>
    <mergeCell ref="C71:Q71"/>
    <mergeCell ref="R71:T71"/>
    <mergeCell ref="U71:V71"/>
    <mergeCell ref="W71:Y71"/>
    <mergeCell ref="Z71:AC71"/>
    <mergeCell ref="AD71:AG71"/>
    <mergeCell ref="AH71:AK71"/>
    <mergeCell ref="AL71:AO71"/>
    <mergeCell ref="A74:B74"/>
    <mergeCell ref="C74:Q74"/>
    <mergeCell ref="R74:T74"/>
    <mergeCell ref="U74:V74"/>
    <mergeCell ref="W74:Y74"/>
    <mergeCell ref="Z74:AC74"/>
    <mergeCell ref="AD74:AG74"/>
    <mergeCell ref="AH74:AK74"/>
    <mergeCell ref="AL74:AO74"/>
    <mergeCell ref="A73:B73"/>
    <mergeCell ref="C73:Q73"/>
    <mergeCell ref="R73:T73"/>
    <mergeCell ref="U73:V73"/>
    <mergeCell ref="W73:Y73"/>
    <mergeCell ref="Z73:AC73"/>
    <mergeCell ref="AD73:AG73"/>
    <mergeCell ref="AH73:AK73"/>
    <mergeCell ref="AL73:AO73"/>
    <mergeCell ref="A76:B76"/>
    <mergeCell ref="C76:Q76"/>
    <mergeCell ref="R76:T76"/>
    <mergeCell ref="U76:V76"/>
    <mergeCell ref="W76:Y76"/>
    <mergeCell ref="Z76:AC76"/>
    <mergeCell ref="AD76:AG76"/>
    <mergeCell ref="AH76:AK76"/>
    <mergeCell ref="AL76:AO76"/>
    <mergeCell ref="A75:B75"/>
    <mergeCell ref="C75:Q75"/>
    <mergeCell ref="R75:T75"/>
    <mergeCell ref="U75:V75"/>
    <mergeCell ref="W75:Y75"/>
    <mergeCell ref="Z75:AC75"/>
    <mergeCell ref="AD75:AG75"/>
    <mergeCell ref="AH75:AK75"/>
    <mergeCell ref="AL75:AO75"/>
    <mergeCell ref="A78:B78"/>
    <mergeCell ref="C78:Q78"/>
    <mergeCell ref="R78:T78"/>
    <mergeCell ref="U78:V78"/>
    <mergeCell ref="W78:Y78"/>
    <mergeCell ref="Z78:AC78"/>
    <mergeCell ref="AD78:AG78"/>
    <mergeCell ref="AH78:AK78"/>
    <mergeCell ref="AL78:AO78"/>
    <mergeCell ref="A77:B77"/>
    <mergeCell ref="C77:Q77"/>
    <mergeCell ref="R77:T77"/>
    <mergeCell ref="U77:V77"/>
    <mergeCell ref="W77:Y77"/>
    <mergeCell ref="Z77:AC77"/>
    <mergeCell ref="AD77:AG77"/>
    <mergeCell ref="AH77:AK77"/>
    <mergeCell ref="AL77:AO77"/>
    <mergeCell ref="A81:B81"/>
    <mergeCell ref="C81:Q81"/>
    <mergeCell ref="R81:T81"/>
    <mergeCell ref="U81:V81"/>
    <mergeCell ref="W81:Y81"/>
    <mergeCell ref="AD81:AG81"/>
    <mergeCell ref="AL81:AO81"/>
    <mergeCell ref="A80:B80"/>
    <mergeCell ref="C80:Q80"/>
    <mergeCell ref="R80:T80"/>
    <mergeCell ref="U80:V80"/>
    <mergeCell ref="W80:Y80"/>
    <mergeCell ref="Z80:AC80"/>
    <mergeCell ref="AD80:AG80"/>
    <mergeCell ref="AH80:AK80"/>
    <mergeCell ref="AL80:AO80"/>
    <mergeCell ref="A79:B79"/>
    <mergeCell ref="C79:Q79"/>
    <mergeCell ref="R79:T79"/>
    <mergeCell ref="U79:V79"/>
    <mergeCell ref="W79:Y79"/>
    <mergeCell ref="Z79:AC79"/>
    <mergeCell ref="AD79:AG79"/>
    <mergeCell ref="AH79:AK79"/>
    <mergeCell ref="AL79:AO79"/>
    <mergeCell ref="A83:B83"/>
    <mergeCell ref="C83:Q83"/>
    <mergeCell ref="R83:T83"/>
    <mergeCell ref="U83:V83"/>
    <mergeCell ref="W83:Y83"/>
    <mergeCell ref="Z83:AC83"/>
    <mergeCell ref="AD83:AG83"/>
    <mergeCell ref="AH83:AK83"/>
    <mergeCell ref="AL83:AO83"/>
    <mergeCell ref="A82:B82"/>
    <mergeCell ref="C82:Q82"/>
    <mergeCell ref="R82:T82"/>
    <mergeCell ref="U82:V82"/>
    <mergeCell ref="W82:Y82"/>
    <mergeCell ref="Z82:AC82"/>
    <mergeCell ref="AD82:AG82"/>
    <mergeCell ref="AH82:AK82"/>
    <mergeCell ref="AL82:AO82"/>
    <mergeCell ref="C85:Q85"/>
    <mergeCell ref="R85:T85"/>
    <mergeCell ref="U85:V85"/>
    <mergeCell ref="W85:Y85"/>
    <mergeCell ref="Z85:AC85"/>
    <mergeCell ref="AD85:AG85"/>
    <mergeCell ref="AH85:AK85"/>
    <mergeCell ref="AL85:AO85"/>
    <mergeCell ref="A84:B84"/>
    <mergeCell ref="C84:Q84"/>
    <mergeCell ref="R84:T84"/>
    <mergeCell ref="U84:V84"/>
    <mergeCell ref="W84:Y84"/>
    <mergeCell ref="Z84:AC84"/>
    <mergeCell ref="AD84:AG84"/>
    <mergeCell ref="AH84:AK84"/>
    <mergeCell ref="AL84:AO84"/>
    <mergeCell ref="Z90:AC90"/>
    <mergeCell ref="Z81:AC81"/>
    <mergeCell ref="AH81:AK81"/>
    <mergeCell ref="AH90:AK90"/>
    <mergeCell ref="A88:B88"/>
    <mergeCell ref="C88:Q88"/>
    <mergeCell ref="R88:T88"/>
    <mergeCell ref="U88:V88"/>
    <mergeCell ref="W88:Y88"/>
    <mergeCell ref="Z88:AC88"/>
    <mergeCell ref="AD88:AG88"/>
    <mergeCell ref="AH88:AK88"/>
    <mergeCell ref="AL88:AO88"/>
    <mergeCell ref="A87:B87"/>
    <mergeCell ref="C87:Q87"/>
    <mergeCell ref="R87:T87"/>
    <mergeCell ref="U87:V87"/>
    <mergeCell ref="W87:Y87"/>
    <mergeCell ref="Z87:AC87"/>
    <mergeCell ref="AD87:AG87"/>
    <mergeCell ref="AH87:AK87"/>
    <mergeCell ref="AL87:AO87"/>
    <mergeCell ref="A86:B86"/>
    <mergeCell ref="C86:Q86"/>
    <mergeCell ref="R86:T86"/>
    <mergeCell ref="U86:V86"/>
    <mergeCell ref="W86:Y86"/>
    <mergeCell ref="Z86:AC86"/>
    <mergeCell ref="AD86:AG86"/>
    <mergeCell ref="AH86:AK86"/>
    <mergeCell ref="AL86:AO86"/>
    <mergeCell ref="A85:B85"/>
  </mergeCells>
  <conditionalFormatting sqref="A286">
    <cfRule type="containsText" priority="1" dxfId="0" operator="containsText" text="CHYBA. Doplň Buňku G15 v záložce Doplň">
      <formula>NOT(ISERROR(SEARCH("CHYBA. Doplň Buňku G15 v záložce Doplň",A286)))</formula>
    </cfRule>
  </conditionalFormatting>
  <dataValidations count="2" disablePrompts="1">
    <dataValidation errorStyle="warning" allowBlank="1" showInputMessage="1" error="Are you sure? " sqref="A289:A298 A300:AE306 B295:AE295"/>
    <dataValidation errorStyle="warning" allowBlank="1" showInputMessage="1" showErrorMessage="1" error="Are you sure? " sqref="A286:AE288 A299:AE299"/>
  </dataValidations>
  <printOptions/>
  <pageMargins left="0.7874015748031497" right="0.7395833333333334" top="0.984251968503937" bottom="0.984251968503937" header="0.31496062992125984" footer="0.31496062992125984"/>
  <pageSetup horizontalDpi="600" verticalDpi="600" orientation="landscape" paperSize="9" r:id="rId1"/>
  <headerFooter differentFirst="1">
    <oddHeader>&amp;L&amp;"-,Obyčejné"&amp;10&amp;K00-033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0E35-5426-46B1-84E7-D54BFDDA5D64}">
  <sheetPr>
    <tabColor rgb="FFFFFF00"/>
  </sheetPr>
  <dimension ref="A2:AG418"/>
  <sheetViews>
    <sheetView view="pageLayout" workbookViewId="0" topLeftCell="A1"/>
  </sheetViews>
  <sheetFormatPr defaultColWidth="9.7109375" defaultRowHeight="15"/>
  <cols>
    <col min="1" max="25" width="3.421875" style="31" customWidth="1"/>
    <col min="26" max="27" width="3.57421875" style="31" customWidth="1"/>
    <col min="28" max="16384" width="9.7109375" style="31" customWidth="1"/>
  </cols>
  <sheetData>
    <row r="2" ht="21">
      <c r="M2" s="81" t="s">
        <v>127</v>
      </c>
    </row>
    <row r="4" ht="21">
      <c r="M4" s="82" t="str">
        <f>'9.1'!M3</f>
        <v>Obnova soustavy veřejného osvětlení</v>
      </c>
    </row>
    <row r="5" ht="21">
      <c r="M5" s="83" t="str">
        <f>'9.1'!M4</f>
        <v>Město Opava</v>
      </c>
    </row>
    <row r="8" ht="21">
      <c r="M8" s="81" t="s">
        <v>113</v>
      </c>
    </row>
    <row r="11" spans="2:28" ht="15">
      <c r="B11" s="219" t="s">
        <v>96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22" t="s">
        <v>97</v>
      </c>
      <c r="T11" s="223"/>
      <c r="U11" s="223"/>
      <c r="V11" s="223"/>
      <c r="W11" s="223"/>
      <c r="X11" s="224"/>
      <c r="AB11" s="5"/>
    </row>
    <row r="12" spans="2:28" ht="15">
      <c r="B12" s="181" t="s">
        <v>98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225">
        <f ca="1">TODAY()</f>
        <v>45433</v>
      </c>
      <c r="T12" s="226"/>
      <c r="U12" s="226"/>
      <c r="V12" s="226"/>
      <c r="W12" s="226"/>
      <c r="X12" s="227"/>
      <c r="AB12" s="5"/>
    </row>
    <row r="13" spans="2:33" ht="15.75" customHeight="1">
      <c r="B13" s="181" t="s">
        <v>99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  <c r="S13" s="225">
        <f ca="1">S12+31</f>
        <v>45464</v>
      </c>
      <c r="T13" s="226"/>
      <c r="U13" s="226"/>
      <c r="V13" s="226"/>
      <c r="W13" s="226"/>
      <c r="X13" s="227"/>
      <c r="Z13" s="69"/>
      <c r="AB13" s="5"/>
      <c r="AC13" s="70"/>
      <c r="AD13" s="70"/>
      <c r="AE13" s="70"/>
      <c r="AF13" s="70"/>
      <c r="AG13" s="70"/>
    </row>
    <row r="14" spans="2:33" ht="15">
      <c r="B14" s="181" t="s">
        <v>100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3"/>
      <c r="S14" s="225">
        <f ca="1">S13+31</f>
        <v>45495</v>
      </c>
      <c r="T14" s="226"/>
      <c r="U14" s="226"/>
      <c r="V14" s="226"/>
      <c r="W14" s="226"/>
      <c r="X14" s="227"/>
      <c r="Z14" s="69"/>
      <c r="AB14" s="70"/>
      <c r="AC14" s="70"/>
      <c r="AD14" s="70"/>
      <c r="AE14" s="70"/>
      <c r="AF14" s="70"/>
      <c r="AG14" s="70"/>
    </row>
    <row r="15" spans="2:33" ht="15">
      <c r="B15" s="181" t="s">
        <v>101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225">
        <f ca="1">S14+62</f>
        <v>45557</v>
      </c>
      <c r="T15" s="226"/>
      <c r="U15" s="226"/>
      <c r="V15" s="226"/>
      <c r="W15" s="226"/>
      <c r="X15" s="227"/>
      <c r="Z15" s="69"/>
      <c r="AB15" s="70"/>
      <c r="AC15" s="70"/>
      <c r="AD15" s="70"/>
      <c r="AE15" s="70"/>
      <c r="AF15" s="70"/>
      <c r="AG15" s="70"/>
    </row>
    <row r="16" spans="2:33" ht="15">
      <c r="B16" s="181" t="s">
        <v>102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  <c r="S16" s="225">
        <f ca="1">S15+31</f>
        <v>45588</v>
      </c>
      <c r="T16" s="226"/>
      <c r="U16" s="226"/>
      <c r="V16" s="226"/>
      <c r="W16" s="226"/>
      <c r="X16" s="227"/>
      <c r="Z16" s="69"/>
      <c r="AB16" s="5"/>
      <c r="AC16" s="70"/>
      <c r="AD16" s="70"/>
      <c r="AE16" s="70"/>
      <c r="AF16" s="70"/>
      <c r="AG16" s="70"/>
    </row>
    <row r="17" spans="2:33" ht="15">
      <c r="B17" s="181" t="s">
        <v>103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S17" s="225">
        <f ca="1">S16+31</f>
        <v>45619</v>
      </c>
      <c r="T17" s="226"/>
      <c r="U17" s="226"/>
      <c r="V17" s="226"/>
      <c r="W17" s="226"/>
      <c r="X17" s="227"/>
      <c r="AB17" s="70"/>
      <c r="AC17" s="70"/>
      <c r="AD17" s="70"/>
      <c r="AE17" s="70"/>
      <c r="AF17" s="70"/>
      <c r="AG17" s="70"/>
    </row>
    <row r="18" spans="2:33" ht="15">
      <c r="B18" s="181" t="s">
        <v>104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225">
        <f ca="1">S17</f>
        <v>45619</v>
      </c>
      <c r="T18" s="226"/>
      <c r="U18" s="226"/>
      <c r="V18" s="226"/>
      <c r="W18" s="226"/>
      <c r="X18" s="227"/>
      <c r="AB18" s="70"/>
      <c r="AC18" s="70"/>
      <c r="AD18" s="70"/>
      <c r="AE18" s="70"/>
      <c r="AF18" s="70"/>
      <c r="AG18" s="70"/>
    </row>
    <row r="19" spans="2:33" ht="15">
      <c r="B19" s="181" t="s">
        <v>105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225">
        <f ca="1">S18+31</f>
        <v>45650</v>
      </c>
      <c r="T19" s="226"/>
      <c r="U19" s="226"/>
      <c r="V19" s="226"/>
      <c r="W19" s="226"/>
      <c r="X19" s="227"/>
      <c r="AB19" s="70"/>
      <c r="AC19" s="70"/>
      <c r="AD19" s="70"/>
      <c r="AE19" s="70"/>
      <c r="AF19" s="70"/>
      <c r="AG19" s="70"/>
    </row>
    <row r="20" spans="2:33" ht="15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226"/>
      <c r="T20" s="226"/>
      <c r="U20" s="226"/>
      <c r="V20" s="226"/>
      <c r="W20" s="226"/>
      <c r="X20" s="227"/>
      <c r="AB20" s="70"/>
      <c r="AC20" s="70"/>
      <c r="AD20" s="70"/>
      <c r="AE20" s="70"/>
      <c r="AF20" s="70"/>
      <c r="AG20" s="70"/>
    </row>
    <row r="21" spans="2:24" ht="15">
      <c r="B21" s="219" t="s">
        <v>106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222" t="s">
        <v>97</v>
      </c>
      <c r="Q21" s="223"/>
      <c r="R21" s="223"/>
      <c r="S21" s="223"/>
      <c r="T21" s="223"/>
      <c r="U21" s="223"/>
      <c r="V21" s="223"/>
      <c r="W21" s="223"/>
      <c r="X21" s="224"/>
    </row>
    <row r="22" spans="2:24" ht="15">
      <c r="B22" s="181" t="s">
        <v>107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3"/>
      <c r="P22" s="228">
        <f ca="1">S19+31</f>
        <v>45681</v>
      </c>
      <c r="Q22" s="229"/>
      <c r="R22" s="229"/>
      <c r="S22" s="229"/>
      <c r="T22" s="35" t="s">
        <v>108</v>
      </c>
      <c r="U22" s="226">
        <v>45838</v>
      </c>
      <c r="V22" s="226"/>
      <c r="W22" s="226"/>
      <c r="X22" s="227"/>
    </row>
    <row r="23" spans="2:24" ht="15">
      <c r="B23" s="181" t="s">
        <v>109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3"/>
      <c r="P23" s="228">
        <f ca="1">S19+62</f>
        <v>45712</v>
      </c>
      <c r="Q23" s="229"/>
      <c r="R23" s="229"/>
      <c r="S23" s="229"/>
      <c r="T23" s="35" t="s">
        <v>108</v>
      </c>
      <c r="U23" s="226">
        <f>U22</f>
        <v>45838</v>
      </c>
      <c r="V23" s="226"/>
      <c r="W23" s="226"/>
      <c r="X23" s="227"/>
    </row>
    <row r="24" spans="2:28" ht="15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35"/>
      <c r="S24" s="135"/>
      <c r="T24" s="135"/>
      <c r="U24" s="135"/>
      <c r="V24" s="135"/>
      <c r="W24" s="135"/>
      <c r="X24" s="136"/>
      <c r="AB24" s="33"/>
    </row>
    <row r="25" spans="2:28" ht="15">
      <c r="B25" s="219" t="s">
        <v>110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222" t="s">
        <v>97</v>
      </c>
      <c r="T25" s="223"/>
      <c r="U25" s="223"/>
      <c r="V25" s="223"/>
      <c r="W25" s="223"/>
      <c r="X25" s="224"/>
      <c r="AB25" s="33"/>
    </row>
    <row r="26" spans="2:24" ht="15" customHeight="1">
      <c r="B26" s="181" t="s">
        <v>111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225">
        <f>U22</f>
        <v>45838</v>
      </c>
      <c r="T26" s="226"/>
      <c r="U26" s="226"/>
      <c r="V26" s="226"/>
      <c r="W26" s="226"/>
      <c r="X26" s="227"/>
    </row>
    <row r="27" spans="2:24" ht="15" customHeight="1">
      <c r="B27" s="181" t="s">
        <v>112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3"/>
      <c r="S27" s="225">
        <f>S26+(14*31)</f>
        <v>46272</v>
      </c>
      <c r="T27" s="226"/>
      <c r="U27" s="226"/>
      <c r="V27" s="226"/>
      <c r="W27" s="226"/>
      <c r="X27" s="227"/>
    </row>
    <row r="28" ht="15" customHeight="1"/>
    <row r="29" ht="15" customHeight="1"/>
    <row r="46" spans="1:27" ht="17.4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8" s="34" customFormat="1" ht="15">
      <c r="A48" s="4"/>
    </row>
    <row r="49" s="34" customFormat="1" ht="15"/>
    <row r="50" spans="26:27" ht="15">
      <c r="Z50" s="49"/>
      <c r="AA50" s="50"/>
    </row>
    <row r="51" spans="26:27" ht="15">
      <c r="Z51" s="49"/>
      <c r="AA51" s="50"/>
    </row>
    <row r="52" spans="1:26" s="34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34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">
      <c r="AA54" s="34"/>
    </row>
    <row r="55" ht="15">
      <c r="AA55" s="34"/>
    </row>
    <row r="56" spans="1:26" s="34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s="34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">
      <c r="AA58" s="34"/>
    </row>
    <row r="59" ht="15">
      <c r="AA59" s="34"/>
    </row>
    <row r="60" spans="1:27" ht="15">
      <c r="A60" s="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2:27" ht="1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</row>
    <row r="63" ht="15">
      <c r="AA63" s="34"/>
    </row>
    <row r="64" spans="1:27" ht="15">
      <c r="A64" s="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2:27" ht="1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</row>
    <row r="67" spans="2:27" ht="1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49"/>
      <c r="AA67" s="50"/>
    </row>
    <row r="68" ht="15">
      <c r="AA68" s="34"/>
    </row>
    <row r="69" ht="15">
      <c r="AA69" s="34"/>
    </row>
    <row r="70" spans="1:27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AA70" s="34"/>
    </row>
    <row r="71" ht="15">
      <c r="AA71" s="34"/>
    </row>
    <row r="72" spans="1:27" ht="15">
      <c r="A72" s="4"/>
      <c r="AA72" s="34"/>
    </row>
    <row r="73" ht="15">
      <c r="AA73" s="34"/>
    </row>
    <row r="74" spans="1:27" ht="15">
      <c r="A74" s="4"/>
      <c r="AA74" s="34"/>
    </row>
    <row r="75" spans="1:27" ht="15">
      <c r="A75" s="34"/>
      <c r="AA75" s="34"/>
    </row>
    <row r="76" ht="15">
      <c r="AA76" s="34"/>
    </row>
    <row r="77" ht="15">
      <c r="AA77" s="34"/>
    </row>
    <row r="78" ht="15">
      <c r="AA78" s="34"/>
    </row>
    <row r="79" ht="15">
      <c r="AA79" s="34"/>
    </row>
    <row r="80" ht="15">
      <c r="AA80" s="34"/>
    </row>
    <row r="102" spans="1:27" s="52" customFormat="1" ht="17.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4" spans="1:28" ht="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</row>
    <row r="105" spans="1:27" ht="1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1" spans="1:2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  <row r="119" spans="1:9" ht="15">
      <c r="A119" s="34"/>
      <c r="I119" s="71"/>
    </row>
    <row r="120" ht="15">
      <c r="A120" s="34"/>
    </row>
    <row r="121" ht="15">
      <c r="A121" s="34"/>
    </row>
    <row r="122" ht="15">
      <c r="A122" s="34"/>
    </row>
    <row r="123" ht="15">
      <c r="A123" s="34"/>
    </row>
    <row r="124" spans="1:8" ht="15">
      <c r="A124" s="34"/>
      <c r="H124" s="34"/>
    </row>
    <row r="125" spans="9:13" ht="15">
      <c r="I125" s="72"/>
      <c r="J125" s="73"/>
      <c r="K125" s="73"/>
      <c r="L125" s="73"/>
      <c r="M125" s="73"/>
    </row>
    <row r="126" spans="8:13" ht="15">
      <c r="H126" s="74"/>
      <c r="I126" s="75"/>
      <c r="J126" s="75"/>
      <c r="K126" s="75"/>
      <c r="L126" s="75"/>
      <c r="M126" s="75"/>
    </row>
    <row r="127" ht="15">
      <c r="I127" s="76"/>
    </row>
    <row r="129" spans="1:2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1" spans="1:28" ht="15">
      <c r="A131" s="34"/>
      <c r="B131" s="34"/>
      <c r="AB131" s="54"/>
    </row>
    <row r="132" spans="1:27" ht="15">
      <c r="A132" s="34"/>
      <c r="B132" s="34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" ht="15">
      <c r="A133" s="34"/>
      <c r="B133" s="34"/>
    </row>
    <row r="134" spans="1:27" ht="15">
      <c r="A134" s="34"/>
      <c r="B134" s="34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ht="15">
      <c r="B135" s="34"/>
    </row>
    <row r="136" spans="1:27" ht="15">
      <c r="A136" s="34"/>
      <c r="B136" s="34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40" spans="8:27" ht="15"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2" spans="8:27" ht="15"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4" spans="8:27" ht="15"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6" spans="8:27" ht="15"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8" ht="15">
      <c r="H148" s="37"/>
    </row>
    <row r="150" spans="1:27" ht="15">
      <c r="A150" s="34"/>
      <c r="B150" s="34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2" spans="9:27" ht="15"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9:27" ht="15"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9:27" ht="15"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9:27" ht="15"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9:27" ht="15"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9:27" ht="15"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9:27" ht="15"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9:27" ht="15"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9:27" ht="15"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2" spans="1:2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">
      <c r="A163" s="4"/>
    </row>
    <row r="164" spans="1:28" ht="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</row>
    <row r="165" spans="1:28" ht="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</row>
    <row r="166" spans="1:27" ht="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9" spans="1:2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3" ht="15">
      <c r="B173" s="77"/>
    </row>
    <row r="175" ht="15">
      <c r="B175" s="77"/>
    </row>
    <row r="176" ht="15">
      <c r="B176" s="77"/>
    </row>
    <row r="177" spans="2:27" ht="15">
      <c r="B177" s="77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</row>
    <row r="178" spans="2:27" ht="15">
      <c r="B178" s="77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</row>
    <row r="179" spans="2:26" ht="15">
      <c r="B179" s="7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ht="15">
      <c r="B180" s="77"/>
    </row>
    <row r="181" ht="15">
      <c r="B181" s="77"/>
    </row>
    <row r="182" spans="2:27" ht="15">
      <c r="B182" s="77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</row>
    <row r="183" spans="3:27" ht="15"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</row>
    <row r="186" spans="1:27" s="52" customFormat="1" ht="17.4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8" spans="1:28" ht="1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33"/>
    </row>
    <row r="189" spans="1:28" ht="1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33"/>
    </row>
    <row r="190" spans="1:27" ht="1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3" spans="1:2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8" ht="1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33"/>
    </row>
    <row r="196" spans="1:28" ht="1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33"/>
    </row>
    <row r="197" spans="1:27" ht="1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200" spans="1:27" s="52" customFormat="1" ht="17.4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</row>
    <row r="201" spans="1:27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1"/>
      <c r="W201" s="11"/>
      <c r="X201" s="11"/>
      <c r="Y201" s="11"/>
      <c r="Z201" s="11"/>
      <c r="AA201" s="11"/>
    </row>
    <row r="202" spans="1:28" ht="1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33"/>
    </row>
    <row r="203" spans="1:27" ht="1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8" ht="1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33"/>
    </row>
    <row r="208" spans="1:28" ht="1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33"/>
    </row>
    <row r="209" spans="1:28" ht="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33"/>
    </row>
    <row r="210" spans="1:2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33"/>
    </row>
    <row r="211" spans="1:28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33"/>
    </row>
    <row r="212" spans="1:28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33"/>
    </row>
    <row r="213" spans="1:28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33"/>
    </row>
    <row r="214" spans="1:28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33"/>
    </row>
    <row r="215" spans="1:28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33"/>
    </row>
    <row r="216" spans="1:28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33"/>
    </row>
    <row r="217" spans="1:28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4"/>
    </row>
    <row r="218" spans="1:27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spans="1:27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8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33"/>
    </row>
    <row r="221" spans="1:27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</row>
    <row r="222" spans="1:27" ht="1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</row>
    <row r="223" spans="1:28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78"/>
      <c r="M223" s="78"/>
      <c r="N223" s="78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49"/>
    </row>
    <row r="224" spans="1:28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79"/>
      <c r="M224" s="79"/>
      <c r="N224" s="79"/>
      <c r="O224" s="63"/>
      <c r="P224" s="63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49"/>
    </row>
    <row r="225" spans="1:28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78"/>
      <c r="M225" s="78"/>
      <c r="N225" s="78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49"/>
    </row>
    <row r="226" spans="1:27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</row>
    <row r="227" spans="1:27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</row>
    <row r="228" spans="1:27" ht="1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</row>
    <row r="229" spans="1:27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78"/>
      <c r="M229" s="78"/>
      <c r="N229" s="78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</row>
    <row r="230" spans="1:27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spans="1:28" ht="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33"/>
    </row>
    <row r="232" spans="1:27" ht="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1:27" ht="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1:27" ht="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1:27" ht="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1:27" ht="1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:27" ht="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</row>
    <row r="239" spans="1:27" ht="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</row>
    <row r="240" ht="15">
      <c r="AB240" s="33"/>
    </row>
    <row r="265" ht="15">
      <c r="AB265" s="33"/>
    </row>
    <row r="266" spans="1:28" ht="1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33"/>
    </row>
    <row r="267" spans="1:2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33"/>
    </row>
    <row r="268" spans="1:28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55"/>
      <c r="W268" s="55"/>
      <c r="X268" s="55"/>
      <c r="Y268" s="55"/>
      <c r="Z268" s="55"/>
      <c r="AA268" s="55"/>
      <c r="AB268" s="33"/>
    </row>
    <row r="269" spans="1:28" ht="1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4"/>
    </row>
    <row r="270" spans="1:28" ht="1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4"/>
    </row>
    <row r="271" spans="1:28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33"/>
    </row>
    <row r="272" spans="1:28" ht="1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33"/>
    </row>
    <row r="273" spans="1:28" ht="1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33"/>
    </row>
    <row r="274" spans="1:28" ht="1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33"/>
    </row>
    <row r="275" spans="1:28" ht="1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33"/>
    </row>
    <row r="276" spans="1:28" ht="1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33"/>
    </row>
    <row r="277" spans="1:28" ht="1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33"/>
    </row>
    <row r="278" spans="1:28" ht="1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33"/>
    </row>
    <row r="279" spans="1:28" ht="1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33"/>
    </row>
    <row r="280" spans="1:28" ht="1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33"/>
    </row>
    <row r="281" spans="1:28" ht="1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33"/>
    </row>
    <row r="282" spans="1:28" ht="1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33"/>
    </row>
    <row r="283" spans="1:16" ht="15">
      <c r="A283" s="80"/>
      <c r="P283" s="80"/>
    </row>
    <row r="284" ht="15">
      <c r="AB284" s="33"/>
    </row>
    <row r="297" spans="1:27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8" ht="1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33"/>
    </row>
    <row r="299" spans="1:28" ht="1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33"/>
    </row>
    <row r="300" spans="1:28" ht="1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4"/>
    </row>
    <row r="301" spans="1:27" ht="1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1:27" ht="1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1:27" ht="1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:3" ht="15">
      <c r="A304" s="80"/>
      <c r="B304" s="80"/>
      <c r="C304" s="80"/>
    </row>
    <row r="308" ht="15">
      <c r="AB308" s="33"/>
    </row>
    <row r="315" spans="1:27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1:28" ht="15">
      <c r="A316" s="53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54"/>
    </row>
    <row r="317" spans="1:28" ht="15">
      <c r="A317" s="53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54"/>
    </row>
    <row r="318" spans="1:28" ht="15">
      <c r="A318" s="53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54"/>
    </row>
    <row r="319" spans="1:28" ht="15">
      <c r="A319" s="53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54"/>
    </row>
    <row r="320" spans="1:28" ht="15">
      <c r="A320" s="53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54"/>
    </row>
    <row r="321" spans="1:27" ht="15">
      <c r="A321" s="53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15">
      <c r="A322" s="55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8" ht="15">
      <c r="A323" s="34"/>
      <c r="AB323" s="33"/>
    </row>
    <row r="324" spans="1:28" ht="15">
      <c r="A324" s="34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AB324" s="33"/>
    </row>
    <row r="325" spans="1:28" ht="15">
      <c r="A325" s="34"/>
      <c r="AB325" s="33"/>
    </row>
    <row r="326" spans="1:28" ht="15">
      <c r="A326" s="34"/>
      <c r="I326" s="37"/>
      <c r="J326" s="37"/>
      <c r="K326" s="37"/>
      <c r="L326" s="37"/>
      <c r="M326" s="37"/>
      <c r="N326" s="37"/>
      <c r="O326" s="37"/>
      <c r="P326" s="37"/>
      <c r="AB326" s="33"/>
    </row>
    <row r="327" ht="15">
      <c r="AB327" s="33"/>
    </row>
    <row r="330" ht="15">
      <c r="AB330" s="33"/>
    </row>
    <row r="346" ht="15">
      <c r="AB346" s="33"/>
    </row>
    <row r="347" ht="15">
      <c r="AB347" s="33"/>
    </row>
    <row r="351" ht="15">
      <c r="AB351" s="33"/>
    </row>
    <row r="353" ht="15">
      <c r="AB353" s="54"/>
    </row>
    <row r="354" ht="15">
      <c r="AB354" s="54"/>
    </row>
    <row r="357" ht="15">
      <c r="AB357" s="54"/>
    </row>
    <row r="358" spans="1:27" ht="1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1:27" ht="1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</row>
    <row r="360" spans="1:27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1:28" ht="1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4"/>
    </row>
    <row r="362" spans="1:28" ht="1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4"/>
    </row>
    <row r="363" spans="1:27" ht="1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:28" ht="1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33"/>
    </row>
    <row r="365" spans="1:28" ht="1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33"/>
    </row>
    <row r="366" spans="1:28" ht="1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33"/>
    </row>
    <row r="367" spans="1:28" ht="1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33"/>
    </row>
    <row r="368" spans="1:27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1:28" ht="1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4"/>
    </row>
    <row r="370" spans="1:28" ht="1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33"/>
    </row>
    <row r="371" spans="1:27" ht="1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1:27" ht="1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1:27" ht="1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1:27" ht="1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1:27" ht="1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1:27" ht="1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1:27" ht="1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1:27" ht="1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80" spans="1:27" ht="1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</row>
    <row r="381" spans="1:28" ht="1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4"/>
    </row>
    <row r="382" spans="1:28" ht="1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4"/>
    </row>
    <row r="383" spans="1:27" ht="1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ht="15">
      <c r="A384" s="34"/>
    </row>
    <row r="388" spans="1:27" s="52" customFormat="1" ht="17.4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1:27" s="52" customFormat="1" ht="17.4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</row>
    <row r="390" spans="1:27" ht="1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ht="15">
      <c r="AB391" s="54"/>
    </row>
    <row r="392" spans="1:27" ht="1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4" spans="1:27" ht="1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6" spans="1:27" ht="1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8" spans="1:27" ht="1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400" spans="1:27" ht="1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2" spans="1:27" s="51" customFormat="1" ht="17.4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4" spans="1:28" ht="1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4"/>
    </row>
    <row r="406" spans="1:27" ht="1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9" spans="1:27" s="52" customFormat="1" ht="17.4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</row>
    <row r="411" spans="4:5" ht="15">
      <c r="D411" s="34"/>
      <c r="E411" s="34"/>
    </row>
    <row r="412" spans="4:5" ht="15">
      <c r="D412" s="34"/>
      <c r="E412" s="34"/>
    </row>
    <row r="413" spans="4:5" ht="15">
      <c r="D413" s="34"/>
      <c r="E413" s="34"/>
    </row>
    <row r="414" spans="4:5" ht="15">
      <c r="D414" s="34"/>
      <c r="E414" s="34"/>
    </row>
    <row r="415" spans="4:5" ht="15">
      <c r="D415" s="34"/>
      <c r="E415" s="34"/>
    </row>
    <row r="418" ht="15">
      <c r="AB418" s="68"/>
    </row>
  </sheetData>
  <mergeCells count="36">
    <mergeCell ref="B26:R26"/>
    <mergeCell ref="S26:X26"/>
    <mergeCell ref="B27:R27"/>
    <mergeCell ref="S27:X27"/>
    <mergeCell ref="B23:O23"/>
    <mergeCell ref="P23:S23"/>
    <mergeCell ref="U23:X23"/>
    <mergeCell ref="B24:Q24"/>
    <mergeCell ref="R24:X24"/>
    <mergeCell ref="B25:R25"/>
    <mergeCell ref="S25:X25"/>
    <mergeCell ref="B20:R20"/>
    <mergeCell ref="S20:X20"/>
    <mergeCell ref="B21:O21"/>
    <mergeCell ref="P21:X21"/>
    <mergeCell ref="B22:O22"/>
    <mergeCell ref="P22:S22"/>
    <mergeCell ref="U22:X22"/>
    <mergeCell ref="B17:R17"/>
    <mergeCell ref="S17:X17"/>
    <mergeCell ref="B18:R18"/>
    <mergeCell ref="S18:X18"/>
    <mergeCell ref="B19:R19"/>
    <mergeCell ref="S19:X19"/>
    <mergeCell ref="B14:R14"/>
    <mergeCell ref="S14:X14"/>
    <mergeCell ref="B15:R15"/>
    <mergeCell ref="S15:X15"/>
    <mergeCell ref="B16:R16"/>
    <mergeCell ref="S16:X16"/>
    <mergeCell ref="B11:R11"/>
    <mergeCell ref="S11:X11"/>
    <mergeCell ref="B12:R12"/>
    <mergeCell ref="S12:X12"/>
    <mergeCell ref="B13:R13"/>
    <mergeCell ref="S13:X13"/>
  </mergeCells>
  <conditionalFormatting sqref="A217">
    <cfRule type="containsText" priority="1" dxfId="0" operator="containsText" text="CHYBA. Doplň Buňku G15 v záložce Doplň">
      <formula>NOT(ISERROR(SEARCH("CHYBA. Doplň Buňku G15 v záložce Doplň",A217)))</formula>
    </cfRule>
  </conditionalFormatting>
  <dataValidations count="2" disablePrompts="1">
    <dataValidation errorStyle="warning" allowBlank="1" showInputMessage="1" showErrorMessage="1" error="Are you sure? " sqref="A230:AA230 A217:AA219"/>
    <dataValidation errorStyle="warning" allowBlank="1" showInputMessage="1" error="Are you sure? " sqref="B226:AA226 B223:B225 B229 A220:A229 A231:AA237"/>
  </dataValidations>
  <printOptions/>
  <pageMargins left="0.7874015748031497" right="0.7395833333333334" top="0.984251968503937" bottom="0.984251968503937" header="0.31496062992125984" footer="0.31496062992125984"/>
  <pageSetup horizontalDpi="600" verticalDpi="600" orientation="portrait" paperSize="9" r:id="rId1"/>
  <headerFooter differentFirst="1">
    <oddFooter>&amp;C&amp;P</oddFooter>
    <firstHeader>&amp;L&amp;10&amp;K00-029
Příloha 9 - Harmonogram
</firstHeader>
  </headerFooter>
  <ignoredErrors>
    <ignoredError sqref="S15 S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stavt</dc:creator>
  <cp:keywords/>
  <dc:description/>
  <cp:lastModifiedBy>Admin</cp:lastModifiedBy>
  <dcterms:created xsi:type="dcterms:W3CDTF">2022-04-28T07:59:58Z</dcterms:created>
  <dcterms:modified xsi:type="dcterms:W3CDTF">2024-05-21T05:26:52Z</dcterms:modified>
  <cp:category/>
  <cp:version/>
  <cp:contentType/>
  <cp:contentStatus/>
</cp:coreProperties>
</file>