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020" activeTab="0"/>
  </bookViews>
  <sheets>
    <sheet name="Rekapitulace" sheetId="1" r:id="rId1"/>
    <sheet name="Rozpočet" sheetId="2" r:id="rId2"/>
    <sheet name="Parametry" sheetId="3" r:id="rId3"/>
  </sheets>
  <definedNames>
    <definedName name="_xlnm.Print_Area" localSheetId="2">'Parametry'!$A$1:$B$25</definedName>
    <definedName name="_xlnm.Print_Area" localSheetId="0">'Rekapitulace'!$A$1:$C$21</definedName>
    <definedName name="_xlnm.Print_Area" localSheetId="1">'Rozpočet'!$A$1:$J$28</definedName>
  </definedNames>
  <calcPr fullCalcOnLoad="1"/>
</workbook>
</file>

<file path=xl/sharedStrings.xml><?xml version="1.0" encoding="utf-8"?>
<sst xmlns="http://schemas.openxmlformats.org/spreadsheetml/2006/main" count="166" uniqueCount="98">
  <si>
    <t>Název</t>
  </si>
  <si>
    <t>Hodnota</t>
  </si>
  <si>
    <t>Nadpis rekapitulace</t>
  </si>
  <si>
    <t>Seznam prací a dodávek elektrotechnických zařízení</t>
  </si>
  <si>
    <t>Akce</t>
  </si>
  <si>
    <t>Horní náměstí 33,34,35
Výměna oken a zateplení</t>
  </si>
  <si>
    <t>Projekt</t>
  </si>
  <si>
    <t>Investor</t>
  </si>
  <si>
    <t>Statutární město Opava</t>
  </si>
  <si>
    <t>Z. č.</t>
  </si>
  <si>
    <t>RP-021-04-DPS</t>
  </si>
  <si>
    <t>A. č.</t>
  </si>
  <si>
    <t>Smlouva</t>
  </si>
  <si>
    <t/>
  </si>
  <si>
    <t>Vypracoval</t>
  </si>
  <si>
    <t>Paščák R.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</si>
  <si>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</si>
  <si>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</si>
  <si>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</si>
  <si>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</si>
  <si>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</si>
  <si>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</si>
  <si>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</si>
  <si>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</si>
  <si>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</si>
  <si>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</si>
  <si>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</si>
  <si>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</si>
  <si>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0,00</t>
  </si>
  <si>
    <t>Kompletační činnost - a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</si>
  <si>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</si>
  <si>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</si>
  <si>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</si>
  <si>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</si>
  <si>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</si>
  <si>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</si>
  <si>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</si>
  <si>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Procento PM %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</si>
  <si>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</si>
  <si>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</si>
  <si>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</si>
  <si>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</si>
  <si>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</si>
  <si>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</si>
  <si>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</si>
  <si>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</si>
  <si>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</si>
  <si>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Elektromontáže</t>
  </si>
  <si>
    <t>Montáž svítidel žárovkových se zapojením vodičů bytových nebo do spol.místností stropních přisazených</t>
  </si>
  <si>
    <t xml:space="preserve"> 1 zdroj se sklem</t>
  </si>
  <si>
    <t>ks</t>
  </si>
  <si>
    <t>203003</t>
  </si>
  <si>
    <t>Montáž krabic elektroinstalačních rozvodek zapuštěných plastových, čtyřhranných</t>
  </si>
  <si>
    <t>KR 97/5 KRABICE ROZVODNÁ</t>
  </si>
  <si>
    <t>Montáž izolovaných vodičů, šnůr a kabelů měděných  uložených trubkách nebo lištách CYY</t>
  </si>
  <si>
    <t xml:space="preserve"> 2,5 mm2</t>
  </si>
  <si>
    <t>m</t>
  </si>
  <si>
    <t>800012</t>
  </si>
  <si>
    <t>Demontáže</t>
  </si>
  <si>
    <t>Montáž izolovaných vodičů hliníkových bez ukončení uložených pod omítkou AYY 750 V</t>
  </si>
  <si>
    <t>900001</t>
  </si>
  <si>
    <t>Demontáže - celkem</t>
  </si>
  <si>
    <t>Podružný materiál</t>
  </si>
  <si>
    <t>Elektromontáže - celkem</t>
  </si>
  <si>
    <t>Elektromontáže slaboproud</t>
  </si>
  <si>
    <t xml:space="preserve">  Montáž stanice elektron.vrátného,hlasitého</t>
  </si>
  <si>
    <t> 220320307</t>
  </si>
  <si>
    <t> Kabely bytové v trubkách, na lištách a na NIEDAX lištách</t>
  </si>
  <si>
    <t> Trubky</t>
  </si>
  <si>
    <t xml:space="preserve">  Trubka PVC pod omítkou 29 mm</t>
  </si>
  <si>
    <t> 220260553</t>
  </si>
  <si>
    <t>1232HFPP SUPER MONOFLEX 750 N PP</t>
  </si>
  <si>
    <t xml:space="preserve">  Kabel SYKFY 20x2x0,5 v trubkách</t>
  </si>
  <si>
    <t> 220280224</t>
  </si>
  <si>
    <t>Demontáže slaboproud</t>
  </si>
  <si>
    <t>Demontáže slaboproud - celkem</t>
  </si>
  <si>
    <t>Elektromontáže slaboproud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</si>
  <si>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</si>
  <si>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</si>
  <si>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</si>
  <si>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</si>
  <si>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</si>
  <si>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</si>
  <si>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</si>
  <si>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</si>
  <si>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</si>
  <si>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Mezisoučet 2</t>
  </si>
  <si>
    <t>Základní náklady celkem</t>
  </si>
  <si>
    <t>Kompletační činnost</t>
  </si>
  <si>
    <t>Náklady celkem</t>
  </si>
  <si>
    <t>Základ a hodnota DPH 21%</t>
  </si>
  <si>
    <t>Náklady celkem s DPH</t>
  </si>
  <si>
    <t>Součty odstavců</t>
  </si>
  <si>
    <t xml:space="preserve">  Demontáže</t>
  </si>
  <si>
    <t xml:space="preserve">  Demontáže slaboproud</t>
  </si>
  <si>
    <t xml:space="preserve">  Montáž stanice elektron.vrátného,hlasitého  a svítidel</t>
  </si>
  <si>
    <t>Základ a hodnota DPH 15%</t>
  </si>
  <si>
    <t>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</si>
</sst>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敓潧⁥䥕ᬀ瀛㐐:☸+_x0008_"/>
      <family val="0"/>
    </font>
    <font>
      <b/>
      <sz val="11"/>
      <color indexed="8"/>
      <name val="敓潧⁥䥕ᬀ瀛㐐:☸+_x0008_"/>
      <family val="0"/>
    </font>
    <font>
      <b/>
      <sz val="10"/>
      <color indexed="8"/>
      <name val="敓潧⁥䥕ᬀ瀛㐐:☸+_x0008_"/>
      <family val="0"/>
    </font>
    <font>
      <b/>
      <sz val="9"/>
      <color indexed="8"/>
      <name val="敓潧⁥䥕ᬀ瀛㐐:☸+_x0008_"/>
      <family val="0"/>
    </font>
    <font>
      <i/>
      <sz val="10"/>
      <color indexed="8"/>
      <name val="敓潧⁥䥕ᬀ瀛㐐:☸+_x0008_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敓潧⁥䥕ᬀ瀛㐐:☸+_x0008_"/>
      <family val="0"/>
    </font>
    <font>
      <b/>
      <sz val="11"/>
      <color rgb="FF000000"/>
      <name val="敓潧⁥䥕ᬀ瀛㐐:☸+_x0008_"/>
      <family val="0"/>
    </font>
    <font>
      <b/>
      <sz val="10"/>
      <color rgb="FF000000"/>
      <name val="敓潧⁥䥕ᬀ瀛㐐:☸+_x0008_"/>
      <family val="0"/>
    </font>
    <font>
      <b/>
      <sz val="9"/>
      <color rgb="FF000000"/>
      <name val="敓潧⁥䥕ᬀ瀛㐐:☸+_x0008_"/>
      <family val="0"/>
    </font>
    <font>
      <i/>
      <sz val="10"/>
      <color rgb="FF000000"/>
      <name val="敓潧⁥䥕ᬀ瀛㐐:☸+_x0008_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 wrapText="1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 horizontal="left"/>
    </xf>
    <xf numFmtId="4" fontId="42" fillId="37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  <xf numFmtId="49" fontId="40" fillId="34" borderId="10" xfId="0" applyNumberFormat="1" applyFont="1" applyFill="1" applyBorder="1" applyAlignment="1">
      <alignment horizontal="left" wrapText="1"/>
    </xf>
    <xf numFmtId="49" fontId="43" fillId="38" borderId="10" xfId="0" applyNumberFormat="1" applyFont="1" applyFill="1" applyBorder="1" applyAlignment="1">
      <alignment horizontal="left" wrapText="1"/>
    </xf>
    <xf numFmtId="49" fontId="39" fillId="36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9" fontId="42" fillId="36" borderId="10" xfId="0" applyNumberFormat="1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0" style="10" hidden="1" customWidth="1"/>
  </cols>
  <sheetData>
    <row r="1" spans="1:4" ht="15">
      <c r="A1" s="2" t="s">
        <v>0</v>
      </c>
      <c r="B1" s="12" t="s">
        <v>77</v>
      </c>
      <c r="C1" s="12" t="s">
        <v>78</v>
      </c>
      <c r="D1" s="3"/>
    </row>
    <row r="2" spans="1:4" ht="15">
      <c r="A2" s="6" t="s">
        <v>79</v>
      </c>
      <c r="B2" s="17"/>
      <c r="C2" s="17"/>
      <c r="D2" s="3"/>
    </row>
    <row r="3" spans="1:4" ht="15">
      <c r="A3" s="7" t="s">
        <v>80</v>
      </c>
      <c r="B3" s="16">
        <f>0</f>
        <v>0</v>
      </c>
      <c r="C3" s="16"/>
      <c r="D3" s="3"/>
    </row>
    <row r="4" spans="1:4" ht="15">
      <c r="A4" s="7" t="s">
        <v>81</v>
      </c>
      <c r="B4" s="16">
        <f>B3*Parametry!B16/100</f>
        <v>0</v>
      </c>
      <c r="C4" s="16">
        <f>B3*Parametry!B17/100</f>
        <v>0</v>
      </c>
      <c r="D4" s="3"/>
    </row>
    <row r="5" spans="1:4" ht="15">
      <c r="A5" s="7" t="s">
        <v>82</v>
      </c>
      <c r="B5" s="16"/>
      <c r="C5" s="16">
        <f>(Rozpočet!E16+Rozpočet!E28)+0</f>
        <v>0</v>
      </c>
      <c r="D5" s="3"/>
    </row>
    <row r="6" spans="1:4" ht="15">
      <c r="A6" s="7" t="s">
        <v>83</v>
      </c>
      <c r="B6" s="16"/>
      <c r="C6" s="16">
        <f>0+(Rozpočet!H16+Rozpočet!H28)+0</f>
        <v>0</v>
      </c>
      <c r="D6" s="3"/>
    </row>
    <row r="7" spans="1:4" ht="15">
      <c r="A7" s="8" t="s">
        <v>84</v>
      </c>
      <c r="B7" s="20">
        <f>B3+B4</f>
        <v>0</v>
      </c>
      <c r="C7" s="20">
        <f>C3+C4+C5+C6</f>
        <v>0</v>
      </c>
      <c r="D7" s="3"/>
    </row>
    <row r="8" spans="1:4" ht="15">
      <c r="A8" s="7" t="s">
        <v>85</v>
      </c>
      <c r="B8" s="16"/>
      <c r="C8" s="16">
        <f>(C5+C6)*Parametry!B18/100</f>
        <v>0</v>
      </c>
      <c r="D8" s="3"/>
    </row>
    <row r="9" spans="1:4" ht="15">
      <c r="A9" s="8" t="s">
        <v>86</v>
      </c>
      <c r="B9" s="20">
        <f>B7</f>
        <v>0</v>
      </c>
      <c r="C9" s="20">
        <f>C7+C8</f>
        <v>0</v>
      </c>
      <c r="D9" s="3"/>
    </row>
    <row r="10" spans="1:4" ht="15">
      <c r="A10" s="6" t="s">
        <v>87</v>
      </c>
      <c r="B10" s="17"/>
      <c r="C10" s="17">
        <f>B9+C9</f>
        <v>0</v>
      </c>
      <c r="D10" s="3"/>
    </row>
    <row r="11" spans="1:4" ht="15">
      <c r="A11" s="7" t="s">
        <v>88</v>
      </c>
      <c r="B11" s="16"/>
      <c r="C11" s="16">
        <f>Parametry!B19*Parametry!B22*(C10*Parametry!B21)^Parametry!B20</f>
        <v>0</v>
      </c>
      <c r="D11" s="3"/>
    </row>
    <row r="12" spans="1:4" ht="15">
      <c r="A12" s="7" t="s">
        <v>13</v>
      </c>
      <c r="B12" s="16"/>
      <c r="C12" s="16"/>
      <c r="D12" s="3"/>
    </row>
    <row r="13" spans="1:4" ht="15">
      <c r="A13" s="4" t="s">
        <v>89</v>
      </c>
      <c r="B13" s="13"/>
      <c r="C13" s="13">
        <f>C10+C11</f>
        <v>0</v>
      </c>
      <c r="D13" s="3"/>
    </row>
    <row r="14" spans="1:4" ht="15">
      <c r="A14" s="7" t="s">
        <v>96</v>
      </c>
      <c r="B14" s="16">
        <f>SUM(C13)</f>
        <v>0</v>
      </c>
      <c r="C14" s="16">
        <f>SUM(C13*0.15)</f>
        <v>0</v>
      </c>
      <c r="D14" s="3"/>
    </row>
    <row r="15" spans="1:4" ht="15">
      <c r="A15" s="7" t="s">
        <v>90</v>
      </c>
      <c r="B15" s="16">
        <f>(SUM(Rozpočet!E19:E20))+(SUM(Rozpočet!H19:H20))</f>
        <v>0</v>
      </c>
      <c r="C15" s="16">
        <f>B15*Parametry!B24/100</f>
        <v>0</v>
      </c>
      <c r="D15" s="3"/>
    </row>
    <row r="16" spans="1:4" ht="15">
      <c r="A16" s="4" t="s">
        <v>91</v>
      </c>
      <c r="B16" s="13"/>
      <c r="C16" s="13">
        <f>C13+C14+C15</f>
        <v>0</v>
      </c>
      <c r="D16" s="3"/>
    </row>
    <row r="17" spans="1:4" ht="15">
      <c r="A17" s="6" t="s">
        <v>92</v>
      </c>
      <c r="B17" s="21" t="s">
        <v>40</v>
      </c>
      <c r="C17" s="21" t="s">
        <v>43</v>
      </c>
      <c r="D17" s="3"/>
    </row>
    <row r="18" spans="1:4" ht="15">
      <c r="A18" s="7" t="s">
        <v>47</v>
      </c>
      <c r="B18" s="16">
        <f>(Rozpočet!E16)</f>
        <v>0</v>
      </c>
      <c r="C18" s="16">
        <f>(Rozpočet!H16)</f>
        <v>0</v>
      </c>
      <c r="D18" s="3"/>
    </row>
    <row r="19" spans="1:4" ht="15">
      <c r="A19" s="7" t="s">
        <v>93</v>
      </c>
      <c r="B19" s="16">
        <f>(Rozpočet!E14)</f>
        <v>0</v>
      </c>
      <c r="C19" s="16">
        <f>(Rozpočet!H14)</f>
        <v>0</v>
      </c>
      <c r="D19" s="3"/>
    </row>
    <row r="20" spans="1:4" ht="15">
      <c r="A20" s="7" t="s">
        <v>64</v>
      </c>
      <c r="B20" s="16">
        <f>(Rozpočet!E28)</f>
        <v>0</v>
      </c>
      <c r="C20" s="16">
        <f>(Rozpočet!H28)</f>
        <v>0</v>
      </c>
      <c r="D20" s="3"/>
    </row>
    <row r="21" spans="1:4" ht="15">
      <c r="A21" s="7" t="s">
        <v>94</v>
      </c>
      <c r="B21" s="16">
        <f>(Rozpočet!E26)</f>
        <v>0</v>
      </c>
      <c r="C21" s="16">
        <f>(Rozpočet!H26)</f>
        <v>0</v>
      </c>
      <c r="D21" s="3"/>
    </row>
    <row r="22" spans="1:4" ht="15">
      <c r="A22" s="7" t="s">
        <v>13</v>
      </c>
      <c r="B22" s="16"/>
      <c r="C22" s="16"/>
      <c r="D22" s="3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8.28125" style="25" customWidth="1"/>
    <col min="2" max="2" width="2.8515625" style="1" bestFit="1" customWidth="1"/>
    <col min="3" max="3" width="5.421875" style="11" bestFit="1" customWidth="1"/>
    <col min="4" max="4" width="7.140625" style="11" bestFit="1" customWidth="1"/>
    <col min="5" max="5" width="13.421875" style="11" bestFit="1" customWidth="1"/>
    <col min="6" max="6" width="10.421875" style="1" bestFit="1" customWidth="1"/>
    <col min="7" max="7" width="6.421875" style="11" bestFit="1" customWidth="1"/>
    <col min="8" max="8" width="12.57421875" style="11" bestFit="1" customWidth="1"/>
    <col min="9" max="9" width="6.421875" style="11" bestFit="1" customWidth="1"/>
    <col min="10" max="10" width="11.421875" style="11" bestFit="1" customWidth="1"/>
    <col min="13" max="13" width="0" style="10" hidden="1" customWidth="1"/>
  </cols>
  <sheetData>
    <row r="1" spans="1:12" ht="15">
      <c r="A1" s="9" t="s">
        <v>0</v>
      </c>
      <c r="B1" s="2" t="s">
        <v>38</v>
      </c>
      <c r="C1" s="12" t="s">
        <v>39</v>
      </c>
      <c r="D1" s="12" t="s">
        <v>40</v>
      </c>
      <c r="E1" s="12" t="s">
        <v>41</v>
      </c>
      <c r="F1" s="2" t="s">
        <v>42</v>
      </c>
      <c r="G1" s="12" t="s">
        <v>43</v>
      </c>
      <c r="H1" s="12" t="s">
        <v>44</v>
      </c>
      <c r="I1" s="12" t="s">
        <v>45</v>
      </c>
      <c r="J1" s="12" t="s">
        <v>46</v>
      </c>
      <c r="K1" s="3"/>
      <c r="L1" s="3"/>
    </row>
    <row r="2" spans="1:12" ht="15">
      <c r="A2" s="22" t="s">
        <v>47</v>
      </c>
      <c r="B2" s="4" t="s">
        <v>13</v>
      </c>
      <c r="C2" s="13"/>
      <c r="D2" s="13"/>
      <c r="E2" s="13"/>
      <c r="F2" s="4" t="s">
        <v>13</v>
      </c>
      <c r="G2" s="13"/>
      <c r="H2" s="13"/>
      <c r="I2" s="13"/>
      <c r="J2" s="13"/>
      <c r="K2" s="3"/>
      <c r="L2" s="3"/>
    </row>
    <row r="3" spans="1:12" ht="26.25">
      <c r="A3" s="23" t="s">
        <v>48</v>
      </c>
      <c r="B3" s="14" t="s">
        <v>13</v>
      </c>
      <c r="C3" s="15"/>
      <c r="D3" s="15"/>
      <c r="E3" s="15"/>
      <c r="F3" s="14" t="s">
        <v>13</v>
      </c>
      <c r="G3" s="15"/>
      <c r="H3" s="15"/>
      <c r="I3" s="15"/>
      <c r="J3" s="15"/>
      <c r="K3" s="3"/>
      <c r="L3" s="3"/>
    </row>
    <row r="4" spans="1:12" ht="15">
      <c r="A4" s="24" t="s">
        <v>49</v>
      </c>
      <c r="B4" s="7" t="s">
        <v>50</v>
      </c>
      <c r="C4" s="16">
        <v>5</v>
      </c>
      <c r="D4" s="16">
        <v>0</v>
      </c>
      <c r="E4" s="16">
        <f>C4*D4</f>
        <v>0</v>
      </c>
      <c r="F4" s="7" t="s">
        <v>51</v>
      </c>
      <c r="G4" s="16">
        <v>0</v>
      </c>
      <c r="H4" s="16">
        <f>C4*G4</f>
        <v>0</v>
      </c>
      <c r="I4" s="16">
        <f>D4+G4</f>
        <v>0</v>
      </c>
      <c r="J4" s="16">
        <f>E4+H4</f>
        <v>0</v>
      </c>
      <c r="K4" s="3"/>
      <c r="L4" s="3"/>
    </row>
    <row r="5" spans="1:12" ht="26.25">
      <c r="A5" s="23" t="s">
        <v>52</v>
      </c>
      <c r="B5" s="14" t="s">
        <v>13</v>
      </c>
      <c r="C5" s="15"/>
      <c r="D5" s="15"/>
      <c r="E5" s="15"/>
      <c r="F5" s="14" t="s">
        <v>13</v>
      </c>
      <c r="G5" s="15"/>
      <c r="H5" s="15"/>
      <c r="I5" s="15"/>
      <c r="J5" s="15"/>
      <c r="K5" s="3"/>
      <c r="L5" s="3"/>
    </row>
    <row r="6" spans="1:12" ht="15">
      <c r="A6" s="24" t="s">
        <v>53</v>
      </c>
      <c r="B6" s="7" t="s">
        <v>50</v>
      </c>
      <c r="C6" s="16">
        <v>5</v>
      </c>
      <c r="D6" s="16">
        <v>0</v>
      </c>
      <c r="E6" s="16">
        <f>C6*D6</f>
        <v>0</v>
      </c>
      <c r="F6" s="7" t="s">
        <v>13</v>
      </c>
      <c r="G6" s="16">
        <v>0</v>
      </c>
      <c r="H6" s="16">
        <f>C6*G6</f>
        <v>0</v>
      </c>
      <c r="I6" s="16">
        <f>D6+G6</f>
        <v>0</v>
      </c>
      <c r="J6" s="16">
        <f>E6+H6</f>
        <v>0</v>
      </c>
      <c r="K6" s="3"/>
      <c r="L6" s="3"/>
    </row>
    <row r="7" spans="1:12" ht="26.25">
      <c r="A7" s="23" t="s">
        <v>54</v>
      </c>
      <c r="B7" s="14" t="s">
        <v>13</v>
      </c>
      <c r="C7" s="15"/>
      <c r="D7" s="15"/>
      <c r="E7" s="15"/>
      <c r="F7" s="14" t="s">
        <v>13</v>
      </c>
      <c r="G7" s="15"/>
      <c r="H7" s="15"/>
      <c r="I7" s="15"/>
      <c r="J7" s="15"/>
      <c r="K7" s="3"/>
      <c r="L7" s="3"/>
    </row>
    <row r="8" spans="1:12" ht="15">
      <c r="A8" s="24" t="s">
        <v>55</v>
      </c>
      <c r="B8" s="7" t="s">
        <v>56</v>
      </c>
      <c r="C8" s="16">
        <v>15</v>
      </c>
      <c r="D8" s="16">
        <v>0</v>
      </c>
      <c r="E8" s="16">
        <f>C8*D8</f>
        <v>0</v>
      </c>
      <c r="F8" s="7" t="s">
        <v>57</v>
      </c>
      <c r="G8" s="16">
        <v>0</v>
      </c>
      <c r="H8" s="16">
        <f>C8*G8</f>
        <v>0</v>
      </c>
      <c r="I8" s="16">
        <f>D8+G8</f>
        <v>0</v>
      </c>
      <c r="J8" s="16">
        <f>E8+H8</f>
        <v>0</v>
      </c>
      <c r="K8" s="3"/>
      <c r="L8" s="3"/>
    </row>
    <row r="9" spans="1:12" ht="15">
      <c r="A9" s="5" t="s">
        <v>58</v>
      </c>
      <c r="B9" s="6" t="s">
        <v>13</v>
      </c>
      <c r="C9" s="17"/>
      <c r="D9" s="17"/>
      <c r="E9" s="17"/>
      <c r="F9" s="6" t="s">
        <v>13</v>
      </c>
      <c r="G9" s="17"/>
      <c r="H9" s="17"/>
      <c r="I9" s="17"/>
      <c r="J9" s="17"/>
      <c r="K9" s="3"/>
      <c r="L9" s="3"/>
    </row>
    <row r="10" spans="1:12" ht="26.25">
      <c r="A10" s="23" t="s">
        <v>59</v>
      </c>
      <c r="B10" s="14" t="s">
        <v>13</v>
      </c>
      <c r="C10" s="15"/>
      <c r="D10" s="15"/>
      <c r="E10" s="15"/>
      <c r="F10" s="14" t="s">
        <v>13</v>
      </c>
      <c r="G10" s="15"/>
      <c r="H10" s="15"/>
      <c r="I10" s="15"/>
      <c r="J10" s="15"/>
      <c r="K10" s="3"/>
      <c r="L10" s="3"/>
    </row>
    <row r="11" spans="1:12" ht="15">
      <c r="A11" s="24" t="s">
        <v>55</v>
      </c>
      <c r="B11" s="7" t="s">
        <v>56</v>
      </c>
      <c r="C11" s="16">
        <v>15</v>
      </c>
      <c r="D11" s="16">
        <v>0</v>
      </c>
      <c r="E11" s="16">
        <f>C11*D11</f>
        <v>0</v>
      </c>
      <c r="F11" s="7" t="s">
        <v>60</v>
      </c>
      <c r="G11" s="16">
        <v>0</v>
      </c>
      <c r="H11" s="16">
        <f>C11*G11</f>
        <v>0</v>
      </c>
      <c r="I11" s="16">
        <f>D11+G11</f>
        <v>0</v>
      </c>
      <c r="J11" s="16">
        <f>E11+H11</f>
        <v>0</v>
      </c>
      <c r="K11" s="3"/>
      <c r="L11" s="3"/>
    </row>
    <row r="12" spans="1:12" ht="26.25">
      <c r="A12" s="23" t="s">
        <v>48</v>
      </c>
      <c r="B12" s="14" t="s">
        <v>13</v>
      </c>
      <c r="C12" s="15"/>
      <c r="D12" s="15"/>
      <c r="E12" s="15"/>
      <c r="F12" s="14" t="s">
        <v>13</v>
      </c>
      <c r="G12" s="15"/>
      <c r="H12" s="15"/>
      <c r="I12" s="15"/>
      <c r="J12" s="15"/>
      <c r="K12" s="3"/>
      <c r="L12" s="3"/>
    </row>
    <row r="13" spans="1:12" ht="15">
      <c r="A13" s="24" t="s">
        <v>49</v>
      </c>
      <c r="B13" s="7" t="s">
        <v>50</v>
      </c>
      <c r="C13" s="16">
        <v>5</v>
      </c>
      <c r="D13" s="16">
        <v>0</v>
      </c>
      <c r="E13" s="16">
        <f>C13*D13</f>
        <v>0</v>
      </c>
      <c r="F13" s="7" t="s">
        <v>51</v>
      </c>
      <c r="G13" s="16">
        <v>0</v>
      </c>
      <c r="H13" s="16">
        <f>C13*G13</f>
        <v>0</v>
      </c>
      <c r="I13" s="16">
        <f>D13+G13</f>
        <v>0</v>
      </c>
      <c r="J13" s="16">
        <f>E13+H13</f>
        <v>0</v>
      </c>
      <c r="K13" s="3"/>
      <c r="L13" s="3"/>
    </row>
    <row r="14" spans="1:12" ht="15">
      <c r="A14" s="5" t="s">
        <v>61</v>
      </c>
      <c r="B14" s="6" t="s">
        <v>13</v>
      </c>
      <c r="C14" s="17"/>
      <c r="D14" s="17"/>
      <c r="E14" s="17">
        <f>SUM(E10:E13)</f>
        <v>0</v>
      </c>
      <c r="F14" s="6" t="s">
        <v>13</v>
      </c>
      <c r="G14" s="17"/>
      <c r="H14" s="17">
        <f>SUM(H10:H13)</f>
        <v>0</v>
      </c>
      <c r="I14" s="17"/>
      <c r="J14" s="17">
        <f>SUM(J10:J13)</f>
        <v>0</v>
      </c>
      <c r="K14" s="3"/>
      <c r="L14" s="3"/>
    </row>
    <row r="15" spans="1:12" ht="15">
      <c r="A15" s="24" t="s">
        <v>62</v>
      </c>
      <c r="B15" s="7" t="s">
        <v>13</v>
      </c>
      <c r="C15" s="18"/>
      <c r="D15" s="18"/>
      <c r="E15" s="16">
        <f>Parametry!B25/100*E4+Parametry!B25/100*E6+Parametry!B25/100*E8+Parametry!B25/100*E11+Parametry!B25/100*E13+Parametry!B25/100*E18+Parametry!B25/100*E21+Parametry!B25/100*E22+Parametry!B25/100*E23+Parametry!B25/100*E25</f>
        <v>0</v>
      </c>
      <c r="F15" s="7" t="s">
        <v>13</v>
      </c>
      <c r="G15" s="18"/>
      <c r="H15" s="18"/>
      <c r="I15" s="18">
        <f>D15+G15</f>
        <v>0</v>
      </c>
      <c r="J15" s="16">
        <f>E15+H15</f>
        <v>0</v>
      </c>
      <c r="K15" s="3"/>
      <c r="L15" s="3"/>
    </row>
    <row r="16" spans="1:12" ht="15">
      <c r="A16" s="22" t="s">
        <v>63</v>
      </c>
      <c r="B16" s="4" t="s">
        <v>13</v>
      </c>
      <c r="C16" s="13"/>
      <c r="D16" s="13"/>
      <c r="E16" s="13">
        <f>SUM(E3:E8,E10:E13,E15:E15)</f>
        <v>0</v>
      </c>
      <c r="F16" s="4" t="s">
        <v>13</v>
      </c>
      <c r="G16" s="13"/>
      <c r="H16" s="13">
        <f>SUM(H3:H8,H10:H13,H15:H15)</f>
        <v>0</v>
      </c>
      <c r="I16" s="13"/>
      <c r="J16" s="13">
        <f>SUM(J3:J8,J10:J13,J15:J15)</f>
        <v>0</v>
      </c>
      <c r="K16" s="3"/>
      <c r="L16" s="3"/>
    </row>
    <row r="17" spans="1:12" ht="15">
      <c r="A17" s="22" t="s">
        <v>64</v>
      </c>
      <c r="B17" s="4" t="s">
        <v>13</v>
      </c>
      <c r="C17" s="13"/>
      <c r="D17" s="13"/>
      <c r="E17" s="13"/>
      <c r="F17" s="4" t="s">
        <v>13</v>
      </c>
      <c r="G17" s="13"/>
      <c r="H17" s="13"/>
      <c r="I17" s="13"/>
      <c r="J17" s="13"/>
      <c r="K17" s="3"/>
      <c r="L17" s="3"/>
    </row>
    <row r="18" spans="1:12" ht="15">
      <c r="A18" s="24" t="s">
        <v>65</v>
      </c>
      <c r="B18" s="7" t="s">
        <v>50</v>
      </c>
      <c r="C18" s="16">
        <v>3</v>
      </c>
      <c r="D18" s="16">
        <v>0</v>
      </c>
      <c r="E18" s="16">
        <f>C18*D18</f>
        <v>0</v>
      </c>
      <c r="F18" s="7" t="s">
        <v>66</v>
      </c>
      <c r="G18" s="16">
        <v>0</v>
      </c>
      <c r="H18" s="16">
        <f>C18*G18</f>
        <v>0</v>
      </c>
      <c r="I18" s="16">
        <f>D18+G18</f>
        <v>0</v>
      </c>
      <c r="J18" s="16">
        <f>E18+H18</f>
        <v>0</v>
      </c>
      <c r="K18" s="3"/>
      <c r="L18" s="3"/>
    </row>
    <row r="19" spans="1:12" ht="15">
      <c r="A19" s="23" t="s">
        <v>67</v>
      </c>
      <c r="B19" s="14" t="s">
        <v>13</v>
      </c>
      <c r="C19" s="15"/>
      <c r="D19" s="15"/>
      <c r="E19" s="15"/>
      <c r="F19" s="14" t="s">
        <v>13</v>
      </c>
      <c r="G19" s="15"/>
      <c r="H19" s="15"/>
      <c r="I19" s="15"/>
      <c r="J19" s="15"/>
      <c r="K19" s="3"/>
      <c r="L19" s="3"/>
    </row>
    <row r="20" spans="1:12" ht="15">
      <c r="A20" s="23" t="s">
        <v>68</v>
      </c>
      <c r="B20" s="14" t="s">
        <v>13</v>
      </c>
      <c r="C20" s="19"/>
      <c r="D20" s="19"/>
      <c r="E20" s="19"/>
      <c r="F20" s="14" t="s">
        <v>13</v>
      </c>
      <c r="G20" s="19"/>
      <c r="H20" s="19"/>
      <c r="I20" s="19"/>
      <c r="J20" s="19"/>
      <c r="K20" s="3"/>
      <c r="L20" s="3"/>
    </row>
    <row r="21" spans="1:12" ht="15">
      <c r="A21" s="24" t="s">
        <v>69</v>
      </c>
      <c r="B21" s="7" t="s">
        <v>56</v>
      </c>
      <c r="C21" s="16">
        <v>50</v>
      </c>
      <c r="D21" s="16">
        <v>0</v>
      </c>
      <c r="E21" s="16">
        <f>C21*D21</f>
        <v>0</v>
      </c>
      <c r="F21" s="7" t="s">
        <v>70</v>
      </c>
      <c r="G21" s="16">
        <v>0</v>
      </c>
      <c r="H21" s="16">
        <f>C21*G21</f>
        <v>0</v>
      </c>
      <c r="I21" s="16">
        <f aca="true" t="shared" si="0" ref="I21:J23">D21+G21</f>
        <v>0</v>
      </c>
      <c r="J21" s="16">
        <f t="shared" si="0"/>
        <v>0</v>
      </c>
      <c r="K21" s="3"/>
      <c r="L21" s="3"/>
    </row>
    <row r="22" spans="1:12" ht="15">
      <c r="A22" s="24" t="s">
        <v>71</v>
      </c>
      <c r="B22" s="7" t="s">
        <v>56</v>
      </c>
      <c r="C22" s="16">
        <v>50</v>
      </c>
      <c r="D22" s="16">
        <v>0</v>
      </c>
      <c r="E22" s="16">
        <f>C22*D22</f>
        <v>0</v>
      </c>
      <c r="F22" s="7" t="s">
        <v>13</v>
      </c>
      <c r="G22" s="16">
        <v>0</v>
      </c>
      <c r="H22" s="16">
        <f>C22*G22</f>
        <v>0</v>
      </c>
      <c r="I22" s="16">
        <f t="shared" si="0"/>
        <v>0</v>
      </c>
      <c r="J22" s="16">
        <f t="shared" si="0"/>
        <v>0</v>
      </c>
      <c r="K22" s="3"/>
      <c r="L22" s="3"/>
    </row>
    <row r="23" spans="1:12" ht="15">
      <c r="A23" s="24" t="s">
        <v>72</v>
      </c>
      <c r="B23" s="7" t="s">
        <v>56</v>
      </c>
      <c r="C23" s="16">
        <v>50</v>
      </c>
      <c r="D23" s="16">
        <v>0</v>
      </c>
      <c r="E23" s="16">
        <f>C23*D23</f>
        <v>0</v>
      </c>
      <c r="F23" s="7" t="s">
        <v>73</v>
      </c>
      <c r="G23" s="16">
        <v>0</v>
      </c>
      <c r="H23" s="16">
        <f>C23*G23</f>
        <v>0</v>
      </c>
      <c r="I23" s="16">
        <f t="shared" si="0"/>
        <v>0</v>
      </c>
      <c r="J23" s="16">
        <f t="shared" si="0"/>
        <v>0</v>
      </c>
      <c r="K23" s="3"/>
      <c r="L23" s="3"/>
    </row>
    <row r="24" spans="1:12" ht="15">
      <c r="A24" s="5" t="s">
        <v>74</v>
      </c>
      <c r="B24" s="6" t="s">
        <v>13</v>
      </c>
      <c r="C24" s="17"/>
      <c r="D24" s="17"/>
      <c r="E24" s="17"/>
      <c r="F24" s="6" t="s">
        <v>13</v>
      </c>
      <c r="G24" s="17"/>
      <c r="H24" s="17"/>
      <c r="I24" s="17"/>
      <c r="J24" s="17"/>
      <c r="K24" s="3"/>
      <c r="L24" s="3"/>
    </row>
    <row r="25" spans="1:12" ht="15">
      <c r="A25" s="24" t="s">
        <v>65</v>
      </c>
      <c r="B25" s="7" t="s">
        <v>50</v>
      </c>
      <c r="C25" s="16">
        <v>1</v>
      </c>
      <c r="D25" s="16">
        <v>0</v>
      </c>
      <c r="E25" s="16">
        <f>C25*D25</f>
        <v>0</v>
      </c>
      <c r="F25" s="7" t="s">
        <v>66</v>
      </c>
      <c r="G25" s="16">
        <v>0</v>
      </c>
      <c r="H25" s="16">
        <f>C25*G25</f>
        <v>0</v>
      </c>
      <c r="I25" s="16">
        <f>D25+G25</f>
        <v>0</v>
      </c>
      <c r="J25" s="16">
        <f>E25+H25</f>
        <v>0</v>
      </c>
      <c r="K25" s="3"/>
      <c r="L25" s="3"/>
    </row>
    <row r="26" spans="1:12" ht="15">
      <c r="A26" s="5" t="s">
        <v>75</v>
      </c>
      <c r="B26" s="6" t="s">
        <v>13</v>
      </c>
      <c r="C26" s="17"/>
      <c r="D26" s="17"/>
      <c r="E26" s="17">
        <f>SUM(E25:E25)</f>
        <v>0</v>
      </c>
      <c r="F26" s="6" t="s">
        <v>13</v>
      </c>
      <c r="G26" s="17"/>
      <c r="H26" s="17">
        <f>SUM(H25:H25)</f>
        <v>0</v>
      </c>
      <c r="I26" s="17"/>
      <c r="J26" s="17">
        <f>SUM(J25:J25)</f>
        <v>0</v>
      </c>
      <c r="K26" s="3"/>
      <c r="L26" s="3"/>
    </row>
    <row r="27" spans="1:12" ht="15">
      <c r="A27" s="24" t="s">
        <v>62</v>
      </c>
      <c r="B27" s="7" t="s">
        <v>13</v>
      </c>
      <c r="C27" s="18"/>
      <c r="D27" s="18"/>
      <c r="E27" s="16">
        <f>Parametry!B25/100*E4+Parametry!B25/100*E6+Parametry!B25/100*E8+Parametry!B25/100*E11+Parametry!B25/100*E13+Parametry!B25/100*E18+Parametry!B25/100*E21+Parametry!B25/100*E22+Parametry!B25/100*E23+Parametry!B25/100*E25</f>
        <v>0</v>
      </c>
      <c r="F27" s="7" t="s">
        <v>13</v>
      </c>
      <c r="G27" s="18"/>
      <c r="H27" s="18"/>
      <c r="I27" s="18">
        <f>D27+G27</f>
        <v>0</v>
      </c>
      <c r="J27" s="16">
        <f>E27+H27</f>
        <v>0</v>
      </c>
      <c r="K27" s="3"/>
      <c r="L27" s="3"/>
    </row>
    <row r="28" spans="1:12" ht="15">
      <c r="A28" s="22" t="s">
        <v>76</v>
      </c>
      <c r="B28" s="4" t="s">
        <v>13</v>
      </c>
      <c r="C28" s="13"/>
      <c r="D28" s="13"/>
      <c r="E28" s="13">
        <f>SUM(E18:E23,E25,E27:E27)</f>
        <v>0</v>
      </c>
      <c r="F28" s="4" t="s">
        <v>13</v>
      </c>
      <c r="G28" s="13"/>
      <c r="H28" s="13">
        <f>SUM(H18:H23,H25,H27:H27)</f>
        <v>0</v>
      </c>
      <c r="I28" s="13"/>
      <c r="J28" s="13">
        <f>SUM(J18:J23,J25,J27:J27)</f>
        <v>0</v>
      </c>
      <c r="K28" s="3"/>
      <c r="L28" s="3"/>
    </row>
  </sheetData>
  <sheetProtection/>
  <printOptions horizontalCentered="1"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2">
      <selection activeCell="A36" sqref="A35:A36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0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15">
      <c r="A4" s="2" t="s">
        <v>6</v>
      </c>
      <c r="B4" s="26" t="s">
        <v>95</v>
      </c>
      <c r="C4" s="3"/>
    </row>
    <row r="5" spans="1:3" ht="15">
      <c r="A5" s="2" t="s">
        <v>7</v>
      </c>
      <c r="B5" s="6" t="s">
        <v>8</v>
      </c>
      <c r="C5" s="3"/>
    </row>
    <row r="6" spans="1:3" ht="15">
      <c r="A6" s="2" t="s">
        <v>9</v>
      </c>
      <c r="B6" s="6" t="s">
        <v>10</v>
      </c>
      <c r="C6" s="3"/>
    </row>
    <row r="7" spans="1:3" ht="15">
      <c r="A7" s="2" t="s">
        <v>11</v>
      </c>
      <c r="B7" s="6" t="s">
        <v>10</v>
      </c>
      <c r="C7" s="3"/>
    </row>
    <row r="8" spans="1:3" ht="15">
      <c r="A8" s="2" t="s">
        <v>12</v>
      </c>
      <c r="B8" s="6" t="s">
        <v>13</v>
      </c>
      <c r="C8" s="3"/>
    </row>
    <row r="9" spans="1:3" ht="15">
      <c r="A9" s="2" t="s">
        <v>14</v>
      </c>
      <c r="B9" s="6" t="s">
        <v>15</v>
      </c>
      <c r="C9" s="3"/>
    </row>
    <row r="10" spans="1:3" ht="15">
      <c r="A10" s="2" t="s">
        <v>16</v>
      </c>
      <c r="B10" s="6" t="s">
        <v>15</v>
      </c>
      <c r="C10" s="3"/>
    </row>
    <row r="11" spans="1:3" ht="15">
      <c r="A11" s="2" t="s">
        <v>17</v>
      </c>
      <c r="B11" s="6" t="s">
        <v>13</v>
      </c>
      <c r="C11" s="3"/>
    </row>
    <row r="12" spans="1:3" ht="15">
      <c r="A12" s="2" t="s">
        <v>18</v>
      </c>
      <c r="B12" s="6" t="s">
        <v>13</v>
      </c>
      <c r="C12" s="3"/>
    </row>
    <row r="13" spans="1:3" ht="15">
      <c r="A13" s="2" t="s">
        <v>19</v>
      </c>
      <c r="B13" s="6" t="s">
        <v>13</v>
      </c>
      <c r="C13" s="3"/>
    </row>
    <row r="14" spans="1:3" ht="15">
      <c r="A14" s="2" t="s">
        <v>20</v>
      </c>
      <c r="B14" s="6" t="s">
        <v>21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22</v>
      </c>
      <c r="B16" s="8" t="s">
        <v>23</v>
      </c>
      <c r="C16" s="3"/>
    </row>
    <row r="17" spans="1:3" ht="15">
      <c r="A17" s="2" t="s">
        <v>24</v>
      </c>
      <c r="B17" s="8" t="s">
        <v>25</v>
      </c>
      <c r="C17" s="3"/>
    </row>
    <row r="18" spans="1:3" ht="15">
      <c r="A18" s="2" t="s">
        <v>26</v>
      </c>
      <c r="B18" s="8" t="s">
        <v>27</v>
      </c>
      <c r="C18" s="3"/>
    </row>
    <row r="19" spans="1:3" ht="15">
      <c r="A19" s="2" t="s">
        <v>29</v>
      </c>
      <c r="B19" s="8" t="s">
        <v>28</v>
      </c>
      <c r="C19" s="3"/>
    </row>
    <row r="20" spans="1:3" ht="15">
      <c r="A20" s="2" t="s">
        <v>30</v>
      </c>
      <c r="B20" s="8" t="s">
        <v>31</v>
      </c>
      <c r="C20" s="3"/>
    </row>
    <row r="21" spans="1:3" ht="15">
      <c r="A21" s="2" t="s">
        <v>32</v>
      </c>
      <c r="B21" s="8" t="s">
        <v>28</v>
      </c>
      <c r="C21" s="3"/>
    </row>
    <row r="22" spans="1:3" ht="15">
      <c r="A22" s="2" t="s">
        <v>33</v>
      </c>
      <c r="B22" s="8" t="s">
        <v>28</v>
      </c>
      <c r="C22" s="3"/>
    </row>
    <row r="23" spans="1:3" ht="24.75">
      <c r="A23" s="9" t="s">
        <v>34</v>
      </c>
      <c r="B23" s="8" t="s">
        <v>97</v>
      </c>
      <c r="C23" s="3"/>
    </row>
    <row r="24" spans="1:3" ht="15">
      <c r="A24" s="2" t="s">
        <v>36</v>
      </c>
      <c r="B24" s="8" t="s">
        <v>35</v>
      </c>
      <c r="C24" s="3"/>
    </row>
    <row r="25" spans="1:2" ht="15">
      <c r="A25" s="1" t="s">
        <v>37</v>
      </c>
      <c r="B25" s="1">
        <v>5</v>
      </c>
    </row>
  </sheetData>
  <sheetProtection/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Wolfi</cp:lastModifiedBy>
  <dcterms:created xsi:type="dcterms:W3CDTF">2017-06-16T07:47:51Z</dcterms:created>
  <dcterms:modified xsi:type="dcterms:W3CDTF">2018-12-17T14:15:26Z</dcterms:modified>
  <cp:category/>
  <cp:version/>
  <cp:contentType/>
  <cp:contentStatus/>
</cp:coreProperties>
</file>