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2"/>
  </bookViews>
  <sheets>
    <sheet name="rekapitulace" sheetId="1" r:id="rId1"/>
    <sheet name="SO 001" sheetId="2" r:id="rId2"/>
    <sheet name="SO 101" sheetId="3" r:id="rId3"/>
    <sheet name="SO 201" sheetId="4" r:id="rId4"/>
  </sheets>
  <definedNames/>
  <calcPr fullCalcOnLoad="1"/>
</workbook>
</file>

<file path=xl/sharedStrings.xml><?xml version="1.0" encoding="utf-8"?>
<sst xmlns="http://schemas.openxmlformats.org/spreadsheetml/2006/main" count="1113" uniqueCount="509">
  <si>
    <t>Soupis objektů s DPH</t>
  </si>
  <si>
    <t>Stavba:180182 - PÍSKOVÁ – MOST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</si>
  <si>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</si>
  <si>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</si>
  <si>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</si>
  <si>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</si>
  <si>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</si>
  <si>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</si>
  <si>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</si>
  <si>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</si>
  <si>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</si>
  <si>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</si>
  <si>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</si>
  <si>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</si>
  <si>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Dopravoprojekt Ostrava</t>
  </si>
  <si>
    <t>Příloha k formuláři pro ocenění nabídky</t>
  </si>
  <si>
    <t>Stavba</t>
  </si>
  <si>
    <t>číslo a název SO</t>
  </si>
  <si>
    <t>číslo a název rozpočtu:</t>
  </si>
  <si>
    <t>180182</t>
  </si>
  <si>
    <t>PÍSKOVÁ – MOST</t>
  </si>
  <si>
    <t>SO 001</t>
  </si>
  <si>
    <t>Demolice mostu přes potok Velká</t>
  </si>
  <si>
    <t>Zatřídění CPV:</t>
  </si>
  <si>
    <t>45111100-9</t>
  </si>
  <si>
    <t>Demoliční práce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</si>
  <si>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</si>
  <si>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</si>
  <si>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</si>
  <si>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</si>
  <si>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</si>
  <si>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</si>
  <si>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</si>
  <si>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</si>
  <si>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</si>
  <si>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</si>
  <si>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</si>
  <si>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</si>
  <si>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</si>
  <si>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</si>
  <si>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</si>
  <si>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</si>
  <si>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</si>
  <si>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</si>
  <si>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</si>
  <si>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</si>
  <si>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</si>
  <si>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</si>
  <si>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2019_OTSKP</t>
  </si>
  <si>
    <t>014111</t>
  </si>
  <si>
    <t/>
  </si>
  <si>
    <t>POPLATKY ZA SKLÁDKU TYP S-IO (INERTNÍ ODPAD)
beton, kámen</t>
  </si>
  <si>
    <t xml:space="preserve">M3        </t>
  </si>
  <si>
    <t>z pol. 11415 36,06=36,060 [A]
z pol. 966138 23,04=23,040 [B]
z pol. 966168 22=22,000 [C]
Celkem: A+B+C=81,100 [D]</t>
  </si>
  <si>
    <t>zahrnuje veškeré poplatky provozovateli skládky související s uložením odpadu na skládce.</t>
  </si>
  <si>
    <t>014131</t>
  </si>
  <si>
    <t>POPLATKY ZA SKLÁDKU TYP S-NO (NEBEZPEČNÝ ODPAD)
asfaltové směsi z komunikace, pokud nebudou odvozeny na TS Opava</t>
  </si>
  <si>
    <t>z pol.11372.A 3,3=3,300 [A]
z pol. 11333.A 5,94=5,940 [B]
Celkem: A+B=9,240 [C]</t>
  </si>
  <si>
    <t>014132</t>
  </si>
  <si>
    <t>POPLATKY ZA SKLÁDKU TYP S-NO (NEBEZPEČNÝ ODPAD)
izolace</t>
  </si>
  <si>
    <t xml:space="preserve">T         </t>
  </si>
  <si>
    <t>z pol 97817 66*0,005=0,330 [A]</t>
  </si>
  <si>
    <t>Zemní práce</t>
  </si>
  <si>
    <t>11333</t>
  </si>
  <si>
    <t>A</t>
  </si>
  <si>
    <t>ODSTRANĚNÍ PODKLADU ZPEVNĚNÝCH PLOCH S ASFALT POJIVEM
odstranění vozovky na mostě v tl. 90 mm
vč. veškeré manipulace a odvozu na TS Opava nebo uložení na skládku</t>
  </si>
  <si>
    <t>66*0,09=5,940 [A]
z výkresu SO001_03_Etapy demolic mostu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</si>
  <si>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</si>
  <si>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</t>
  </si>
  <si>
    <t xml:space="preserve">FRÉZOVÁNÍ ZPEVNĚNÝCH PLOCH ASFALTOVÝCH
frézování vozovky na mostě v tl. 50 mm
vč. veškeré manipulace a odvozu na TS Opava nebo uložení na skládku
</t>
  </si>
  <si>
    <t>66*0,05=3,300 [A]
z výkresu SO001_03_Etapy demolic mostu</t>
  </si>
  <si>
    <t>11415</t>
  </si>
  <si>
    <t>ODSTRAN DLAŽEB VODNÍCH KORYT Z LOM KAM NA MC VČET PODKL
vybourání zpevnění svahů z lomového kamene do betonu, vč. betonových patek
v případě dostatečně kvalitního materiálu bude uložen na dočasnou skládku, předrtěn a použit do pol. 461212, 46321 a 46451 v SO 201
vč. veškeré manipulace a uložení na skládku</t>
  </si>
  <si>
    <t>13,46+22,6=36,060 [A]
z výkresu SO001_03_Etapy demolic mostu</t>
  </si>
  <si>
    <t>Odstranění konstrukcí vodních koryt se měří v [m3] vybouraných hmot ve stavu před vybouráním. 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</si>
  <si>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Ostatní konstrukce a práce</t>
  </si>
  <si>
    <t>9115C3</t>
  </si>
  <si>
    <t>SVODIDLO OCEL MOSTNÍ JEDNOSTR, ÚROVEŇ ZADRŽ H2 - DEMONTÁŽ S PŘESUNEM
odstranění stávajícího ocelového svodidla
vč. manipulace, nakládání a odvozu do sběrny v Opavě, která vzejde z výběrového řízení před předáním staveniště
vč. doložení dokladů, které budou vystaveny na IČ a DIČ objednatele (zhotovitel je předá objednateli do 7 dnů od data vystavení)</t>
  </si>
  <si>
    <t xml:space="preserve">M         </t>
  </si>
  <si>
    <t>15,64+15,2=30,840 [A]
z výkresu SO001_03_Etapy demolic mostu</t>
  </si>
  <si>
    <t>položka zahrnuje:
- demontáž a odstranění zařízení
- jeho odvoz na předepsané místo</t>
  </si>
  <si>
    <t>919112</t>
  </si>
  <si>
    <t>ŘEZÁNÍ ASFALTOVÉHO KRYTU VOZOVEK TL DO 100MM
řezání na hranici frézování</t>
  </si>
  <si>
    <t>5+5=10,000 [A]
z výkresu SO001_03_Etapy demolic mostu</t>
  </si>
  <si>
    <t>položka zahrnuje řezání vozovkové vrstvy v předepsané tloušťce, včetně spotřeby vody</t>
  </si>
  <si>
    <t>966138</t>
  </si>
  <si>
    <t>BOURÁNÍ KONSTRUKCÍ Z KAMENE NA MC S ODVOZEM DO 20KM
vybourání původních kamenných částí opěr
vč. případné pomocné konstrukce 
vč. veškeré manipulace a uložení na skládku</t>
  </si>
  <si>
    <t>dřík opěry (1,9+1,94)*6=23,040 [A]
z výkresu SO001_03_Etapy demolic mostu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</si>
  <si>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</si>
  <si>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966168</t>
  </si>
  <si>
    <t>BOURÁNÍ KONSTRUKCÍ ZE ŽELEZOBETONU S ODVOZEM DO 20KM
bourání ŽB práhů, propustku a betonových částí opěr
vč. případné pomocné konstrukce 
vč. veškeré manipulace a uložení na skládku</t>
  </si>
  <si>
    <t>základy 1,5*2*6=18,000 [A]
propustek 1,5*2=3,000 [B]
ŽB práh 0,1*2*5=1,000 [C]
Celkem: A+B+C=22,000 [D]
z výkresu SO001_03_Etapy demolic mostu</t>
  </si>
  <si>
    <t>96618</t>
  </si>
  <si>
    <t>BOURÁNÍ KONSTRUKCÍ KOVOVÝCH
vybourání stávající nosné konstrukce a říms z oceli
vč. manipulace, nakládání a odvozu do sběrny v Opavě, která vzejde z výběrového řízení před předáním staveniště
vč. doložení dokladů, které budou vystaveny na IČ a DIČ objednatele (zhotovitel je předá objednateli do 7 dnů od data vystavení)</t>
  </si>
  <si>
    <t>bezešvé trubky pr.100 mm 10,624=10,624 [A]
nosníky I450 6,141=6,141 [B]
římsy U140 0,3244=0,324 [C]
Celkem: A+B+C=17,089 [D]
z výkresu SO001_03_Etapy demolic mostu</t>
  </si>
  <si>
    <t>položka zahrnuje:
- rozebrání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</si>
  <si>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97817</t>
  </si>
  <si>
    <t xml:space="preserve">ODSTRANĚNÍ MOSTNÍ IZOLACE
vč. veškeré manipulace a uložení na skládku
</t>
  </si>
  <si>
    <t xml:space="preserve">M2        </t>
  </si>
  <si>
    <t>66=66,000 [A]
z výkresu SO001_03_Etapy demolic mostu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</si>
  <si>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</si>
  <si>
    <t>C e l k e m</t>
  </si>
  <si>
    <t>SO 101</t>
  </si>
  <si>
    <t>Rekonstrukce místní komunikace na ul. Písková</t>
  </si>
  <si>
    <t>45233100-0</t>
  </si>
  <si>
    <t>Stavební úpravy pro komunikace</t>
  </si>
  <si>
    <t>014121</t>
  </si>
  <si>
    <t>POPLATKY ZA SKLÁDKU TYP S-OO (OSTATNÍ ODPAD)
zemina + stávající podkladní vrstvy vozovky</t>
  </si>
  <si>
    <t>viz položka 12373;  388,75=388,750 [A]
viz položka 11332;    103,5=103,500 [B]
Celkem: A+B=492,250 [C]</t>
  </si>
  <si>
    <t xml:space="preserve">POPLATKY ZA SKLÁDKU TYP S-NO (NEBEZPEČNÝ ODPAD)
uložení asfaltové směsi na TS Opava s.r.o, provozovna M. Hoštice nebo skládku odpadu, předpoklad výskytu PAU
vazba na pol 11372 a 11333. </t>
  </si>
  <si>
    <t>373*0,1 + 345*0,1=71,800 [A]</t>
  </si>
  <si>
    <t>11332</t>
  </si>
  <si>
    <t>ODSTRANĚNÍ PODKLADŮ ZPEVNĚNÝCH PLOCH Z KAMENIVA NESTMELENÉHO
odstranění stávající vozovky před a za mostem
vč. veškeré manipulace a uložení na skládku
předpokládá se odstranění vrstev v tl. 0,3m v místě frézované vozovky</t>
  </si>
  <si>
    <t>345*0,3=103,500 [A]
z výkresu SO101_02_Situace</t>
  </si>
  <si>
    <t>a</t>
  </si>
  <si>
    <t xml:space="preserve">ODSTRANĚNÍ PODKLADU ZPEVNĚNÝCH PLOCH S ASFALT POJIVEM
Odstranění stávající vozovky před a za mostem
vč. veškeré manipulace a odvozu na TS Opava nebo uložení na skládku
předpokládá se odstranění vrstvy v tl. 0,1 m, pod odfrézovanou vrstvou.
</t>
  </si>
  <si>
    <t>345*0,1=34,500 [A]
z výkresu SO101_02_Situace</t>
  </si>
  <si>
    <t>b</t>
  </si>
  <si>
    <t xml:space="preserve">ODSTRANĚNÍ PODKLADU ZPEVNĚNÝCH PLOCH S ASFALT POJIVEM
Oprava povrchu vozovky za hranicí stavby. Předpokládaná plocha v prostoru stávající křižovatky.
Vč. veškeré manipulace a odvozu na TS Opava s.r.o., provozovna M. Hoštice, nebo uložení na skládku
předpokládá se odstranění v tl. 0,1 m pod frézovanou vrstvou. </t>
  </si>
  <si>
    <t>385*0,1=38,500 [A]
z výkresu SO101_02_Situace</t>
  </si>
  <si>
    <t>FRÉZOVÁNÍ ZPEVNĚNÝCH PLOCH ASFALTOVÝCH
Odstranění stávající vozovky před a za mostem
vč. veškeré manipulace a nabídnutí odvozu na TS Opava s.r.o., provozovna M. Hoštice, nebo uložení na skládku
předpokládá se frézování v tl. 0,1 m.</t>
  </si>
  <si>
    <t>373*0,1=37,300 [A]
z výkresu SO101_02_Situace</t>
  </si>
  <si>
    <t>FRÉZOVÁNÍ ZPEVNĚNÝCH PLOCH ASFALTOVÝCH
Oprava povrchu vozovky za hranicí stavby. Předpokládaná plocha v prostoru stávající křižovatky.
Vč. veškeré manipulace a nabídnutí odvozu na TS Opava s.r.o., provozovna M. Hoštice, nebo uložení na skládku
předpokládá se frézování v tl. 0,1 m</t>
  </si>
  <si>
    <t>364*0,1=36,400 [A]
z výkresu SO101_02_Situace</t>
  </si>
  <si>
    <t>12110</t>
  </si>
  <si>
    <t>SEJMUTÍ ORNICE NEBO LESNÍ PŮDY
V tl. 0,15 m mimo pozemky ZPF a v tl. 0,40 m na pozemcích ZPF. Materiál z pozemků ZPF bude dočasně deponován v rámci stavby a to v tl. 0,40 m (dle podkladu k vynětí ze ZPF). Vzhledem ke třídě ochrany ornice ZPF (tř. I. a II.) se předpokládá její zpětné rozprostření na zemědělské plochy mimo stavbu - p.č. 2371 a 2404. Odhumusovaný materiál mimo ZPF bude použit ke zpětnému ohumusování v rámci stavby. Deficit ohumusovaného meteriálu (1,4m3) bude získán odkopem ze zemníku - viz položka 12573.</t>
  </si>
  <si>
    <t>mimo ZPF 403,7*0,15=60,555 [A]
ZPF 278*0,4=111,200 [B]
Celkem: A+B=171,755 [C]
z příloh SO101_02_Situace, F.05.01_Technická zpráva a F.05.02_Situace BPEJ</t>
  </si>
  <si>
    <t>položka zahrnuje sejmutí ornice bez ohledu na tloušťku vrstvy a její vodorovnou dopravu
nezahrnuje uložení na trvalou skládku</t>
  </si>
  <si>
    <t>12373</t>
  </si>
  <si>
    <t>ODKOP PRO SPOD STAVBU SILNIC A ŽELEZNIC TŘ. I
výkopy pod odhumusováním a pro výměnu podloží, vč. odvozu zeminy</t>
  </si>
  <si>
    <t>výkop pod odhumusováním 115,5=115,500 [A]
výkop pro výměnu podloží a AZ v zářezu 273,25=273,250 [B]
Celkem: A+B=388,750 [C]
z příloh SO101_01_Technická zpráva, SO101_02_Situace a SO101_05_Vzorový příčný řez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</si>
  <si>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</si>
  <si>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12573</t>
  </si>
  <si>
    <t>VYKOPÁVKY ZE ZEMNÍKŮ A SKLÁDEK TŘ. I
materiál pro pol. 18222 (odhumusovaný materiál mimo ZPF)  a 18230 (rozprostření ornice sejmuté v ZPF)</t>
  </si>
  <si>
    <t>z mezideponie pro zpětné ohumusování 403,7*0,15=60,555 [A]
ze zemníku humozního materiálu (deficit ornice - získání ornice) (413,03-403,70)*0,15=1,400 [B]
z mezideponie ornice pro zpětné rozprostření na pozemcích ZPF 278*0,4=111,200 [C]
Celkem: A+B+C=173,155 [D]
z příloh SO101_01_Technická zpráva, SO101_02_Situace a SO101_05_Vzorový příčný řez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</si>
  <si>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
- práce spojené s otvírkou zemníku</t>
  </si>
  <si>
    <t>17120</t>
  </si>
  <si>
    <t>ULOŽENÍ SYPANINY DO NÁSYPŮ A NA SKLÁDKY BEZ ZHUTNĚNÍ
uložení vykopané zeminy a kameniva na skládku</t>
  </si>
  <si>
    <t>viz položka 12373;  388,75=388,750 [A]
viz položka 11332;    103,5=103,500 [B]
Celkem: A+B=492,250 [C]
z příloh SO101_01_Technická zpráva, SO101_02_Situace a SO101_05_Vzorový příčný řez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</si>
  <si>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</si>
  <si>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17180</t>
  </si>
  <si>
    <t>ULOŽENÍ SYPANINY DO NÁSYPŮ Z NAKUPOVANÝCH MATERIÁLŮ
násyp silničního tělesa mimo most + AZ v násypu</t>
  </si>
  <si>
    <t>násyp       14=14,000 [A]
AZ       96,75=96,750 [B]
Celkem: A+B=110,750 [C]
z příloh SO101_01_Technická zpráva, SO101_02_Situace a SO101_05_Vzorový příčný řez</t>
  </si>
  <si>
    <t>položka zahrnuje:
- kompletní provedení zemní konstrukce (násypového tělesa včetně aktivní zóny)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</si>
  <si>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17380</t>
  </si>
  <si>
    <t xml:space="preserve">ZEMNÍ KRAJNICE A DOSYPÁVKY Z NAKUPOVANÝCH MATERIÁLŮ
dosypávka krajnice
</t>
  </si>
  <si>
    <t>0,073*110=8,030 [A]
z příloh SO101_01_Technická zpráva, SO101_02_Situace a SO101_05_Vzorový příčný řez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</si>
  <si>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svahování, hutnění a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</si>
  <si>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</si>
  <si>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</si>
  <si>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591,75=591,750 [A]
z příloh SO101_01_Technická zpráva, SO101_02_Situace a SO101_05_Vzorový příčný řez</t>
  </si>
  <si>
    <t>položka zahrnuje úpravu pláně včetně vyrovnání výškových rozdílů. Míru zhutnění určuje projekt.</t>
  </si>
  <si>
    <t>18222</t>
  </si>
  <si>
    <t xml:space="preserve">ROZPROSTŘENÍ ORNICE VE SVAHU V TL DO 0,15M
V tl. 0,15 m. </t>
  </si>
  <si>
    <t>383,5*1,077 (sklon)=413,030 [A]
z příloh SO101_01_Technická zpráva, SO101_02_Situace a SO101_05_Vzorový příčný řez</t>
  </si>
  <si>
    <t>položka zahrnuje:
nutné přemístění ornice z dočasných skládek vzdálených do 50m
rozprostření ornice v předepsané tloušťce ve svahu přes 1:5</t>
  </si>
  <si>
    <t>18230</t>
  </si>
  <si>
    <t>ROZPROSTŘENÍ ORNICE V ROVINĚ
Rozprostření ornice ZPF z mezideponie v rámci stavby na pozemky p.č. 2371 a p.č. 2404.</t>
  </si>
  <si>
    <t>278*0,4=111,200 [A]
z příloh F.05.01_Technická zpráva, F.05.02_Situace BPEJ</t>
  </si>
  <si>
    <t>položka zahrnuje:
nutné přemístění ornice z dočasných skládek vzdálených do 50m
rozprostření ornice v předepsané tloušťce v rovině a ve svahu do 1:5</t>
  </si>
  <si>
    <t>18241</t>
  </si>
  <si>
    <t>ZALOŽENÍ TRÁVNÍKU RUČNÍM VÝSEVEM
osetí svahů, včetně péče o trávník po dobu jednoho roku, hnojení, odplevelení, zavlažování, provedení prvního pokosu, vč. likvidace travní hmoty</t>
  </si>
  <si>
    <t>413,03=413,030 [A]
z příloh SO101_01_Technická zpráva, SO101_02_Situace a SO101_05_Vzorový příčný řez</t>
  </si>
  <si>
    <t>Zahrnuje dodání předepsané travní směsi, její výsev na ornici, zalévání, první pokosení, to vše bez ohledu na sklon terénu</t>
  </si>
  <si>
    <t>Základy</t>
  </si>
  <si>
    <t>21450</t>
  </si>
  <si>
    <t>SANAČNÍ VRSTVY Z KAMENIVA
Výměna podloží vhodným kamenitým materiálem</t>
  </si>
  <si>
    <t>pod násypem  63=63,000 [A]
AZ v zářezu   228,25=228,250 [B]
Celkem: A+B=291,250 [C]
z příloh SO101_01_Technická zpráva, SO101_02_Situace a SO101_05_Vzorový příčný řez</t>
  </si>
  <si>
    <t>položka zahrnuje dodávku předepsaného kameniva, mimostaveništní a vnitrostaveništní dopravu a jeho uložení
není-li v zadávací dokumentaci uvedeno jinak, jedná se o nakupovaný materiál</t>
  </si>
  <si>
    <t>Komunikace</t>
  </si>
  <si>
    <t>56330</t>
  </si>
  <si>
    <t>VOZOVKOVÉ VRSTVY ZE ŠTĚRKODRTI
v tl. 150 + 150 mm, ŠD fr. 0/32, dle ČSN 736126, nová vozovka před a za mostem + sjezd</t>
  </si>
  <si>
    <t>551,04*0,15+618,36*0,15=175,410 [A]
z příloh SO101_01_Technická zpráva, SO101_02_Situace a SO101_05_Vzorový příčný řez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</si>
  <si>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</si>
  <si>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56933</t>
  </si>
  <si>
    <t>ZPEVNĚNÍ KRAJNIC ZE ŠTĚRKODRTI TL. DO 150MM</t>
  </si>
  <si>
    <t>0,75*110=82,500 [A]
z příloh SO101_01_Technická zpráva, SO101_02_Situace a SO101_05_Vzorový příčný řez</t>
  </si>
  <si>
    <t>- dodání kameniva předepsané kvality a zrnitosti
- rozprostření a zhutnění vrstvy v předepsané tloušťce
- zřízení vrstvy bez rozlišení šířky, pokládání vrstvy po etapách</t>
  </si>
  <si>
    <t>572123</t>
  </si>
  <si>
    <t>INFILTRAČNÍ POSTŘIK Z EMULZE DO 1,0KG/M2
0,6 kg/m2, nová vozovka před a za mostem + sjezd</t>
  </si>
  <si>
    <t>551,04=551,040 [A]
z příloh SO101_01_Technická zpráva, SO101_02_Situace a SO101_05_Vzorový příčný řez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</si>
  <si>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</si>
  <si>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572214</t>
  </si>
  <si>
    <t>SPOJOVACÍ POSTŘIK Z MODIFIK EMULZE DO 0,5KG/M2
0,35 kg/m2, nová vozovka před a za mostem + sjezd</t>
  </si>
  <si>
    <t>546,590=546,590 [A]
z příloh SO101_01_Technická zpráva, SO101_02_Situace a SO101_05_Vzorový příčný řez</t>
  </si>
  <si>
    <t>SPOJOVACÍ POSTŘIK Z MODIFIK EMULZE DO 0,5KG/M2
Oprava povrchu vozovky za hranicí stavby. Předpokládaná plocha v prostoru stávající křižovatky.</t>
  </si>
  <si>
    <t>366,93=366,930 [A]
z příloh SO101_01_Technická zpráva, SO101_02_Situace a SO101_05_Vzorový příčný řez</t>
  </si>
  <si>
    <t>574B33</t>
  </si>
  <si>
    <t xml:space="preserve">ASFALTOVÝ BETON PRO OBRUSNÉ VRSTVY MODIFIK ACO 11 TL. 40MM
obrusná vrstva ACO 11 tl. 40 mm, nová vozovka před a za mostem + sjezd. </t>
  </si>
  <si>
    <t>535,880=535,880 [A]
z příloh SO101_01_Technická zpráva, SO101_02_Situace a SO101_05_Vzorový příčný řez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</si>
  <si>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</si>
  <si>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ASFALTOVÝ BETON PRO OBRUSNÉ VRSTVY MODIFIK ACO 11 TL. 40MM
Oprava povrchu vozovky za hranicí stavby. Předpokládaná plocha v prostoru stávající křižovatky.</t>
  </si>
  <si>
    <t>363,65=363,650 [A]
z příloh SO101_01_Technická zpráva, SO101_02_Situace a SO101_05_Vzorový příčný řez</t>
  </si>
  <si>
    <t>574F66</t>
  </si>
  <si>
    <t xml:space="preserve">ASFALTOVÝ BETON PRO PODKLADNÍ VRSTVY MODIFIK ACP 16+, 16S TL. 70MM
podkladní vrstva ACP 16+, tl. 70 mm, nová vozovka před a za mostem + sjezd. </t>
  </si>
  <si>
    <t>546,59=546,590 [A]
z příloh SO101_01_Technická zpráva, SO101_02_Situace a SO101_05_Vzorový příčný řez</t>
  </si>
  <si>
    <t>ASFALTOVÝ BETON PRO PODKLADNÍ VRSTVY MODIFIK ACP 16+, 16S TL. 70MM
Oprava povrchu vozovky za hranicí stavby. Předpokládaná plocha v prostoru stávající křižovatky.</t>
  </si>
  <si>
    <t>57621</t>
  </si>
  <si>
    <t>POSYP KAMENIVEM DRCENÝM 5KG/M2
posyp z kameniva fr. 2-4, 3,0 kg/m2</t>
  </si>
  <si>
    <t>- dodání kameniva předepsané kvality a zrnitosti
- posyp předepsaným množstvím</t>
  </si>
  <si>
    <t>91228</t>
  </si>
  <si>
    <t>SMĚROVÉ SLOUPKY Z PLAST HMOT VČETNĚ ODRAZNÉHO PÁSKU
sloupky Z11g</t>
  </si>
  <si>
    <t xml:space="preserve">KUS       </t>
  </si>
  <si>
    <t>Celkem 4 ks červených sloupků (Z11g)
4=4,000 [A]
z výkresu SO101_06_Dopravní značení</t>
  </si>
  <si>
    <t>položka zahrnuje:
- dodání a osazení sloupku včetně nutných zemních prací
- vnitrostaveništní a mimostaveništní doprava
- odrazky plastové nebo z retroreflexní fólie</t>
  </si>
  <si>
    <t>914172</t>
  </si>
  <si>
    <t xml:space="preserve">DOPRAVNÍ ZNAČKY ZÁKLADNÍ VELIKOSTI HLINÍKOVÉ FÓLIE TŘ 2 - MONTÁŽ S PŘEMÍSTĚNÍM
Demontáž stávajících značek, dočasné uložení u zhotovitele, zpětné osazení
</t>
  </si>
  <si>
    <t>IJ9; 1=1,000 [A]
E7b; 1=1,000 [B]
Celkem: A+B=2,000 [C]
z výkresu SO101_06_Dopravní značení</t>
  </si>
  <si>
    <t>položka zahrnuje:
- dopravu demontované značky z dočasné skládky
- osazení a montáž značky na místě určeném projektem
- nutnou opravu poškozených částí
nezahrnuje dodávku značky</t>
  </si>
  <si>
    <t>914173</t>
  </si>
  <si>
    <t>DOPRAVNÍ ZNAČKY ZÁKLADNÍ VELIKOSTI HLINÍKOVÉ FÓLIE TŘ 2 - DEMONTÁŽ
demontáž stávajícího dopravního značení (stávající značka B13)
vč. odvozu na TS Opava s.r.o., Těšínská 2057/71, Opava</t>
  </si>
  <si>
    <t>1=1,000 [A]
z výkresu SO101_06_Dopravní značení</t>
  </si>
  <si>
    <t>Položka zahrnuje odstranění, demontáž a odklizení materiálu s odvozem na předepsané místo</t>
  </si>
  <si>
    <t>ŘEZÁNÍ ASFALTOVÉHO KRYTU VOZOVEK TL DO 100MM
na hranici frézování</t>
  </si>
  <si>
    <t>32,79=32,790 [A]
z přílohy SO101_02_Situace</t>
  </si>
  <si>
    <t>SO 201</t>
  </si>
  <si>
    <t>Most přes vodní tok Velká</t>
  </si>
  <si>
    <t>44212100-0</t>
  </si>
  <si>
    <t>Mosty</t>
  </si>
  <si>
    <t>01400</t>
  </si>
  <si>
    <t>POPLATKY
- vypracování havarijního a povodňového plánu včetně schválení povodím Odry, do plánu bude zapracována i podpěrná konstrukce v korytě vodního toku pro bednění mostu
- zajištění soupravy pro likvidaci případné ekologické havárie na vodním toku vč. trvalé instalace norné stěny
- bezpečnostní opatření proti haváriím na vodě
vč. zpětného protokolárního předání všech dotčených pozemků</t>
  </si>
  <si>
    <t xml:space="preserve">KPL       </t>
  </si>
  <si>
    <t>zahrnuje jinde neuvedené poplatky související s výstavbou</t>
  </si>
  <si>
    <t>01401</t>
  </si>
  <si>
    <t>R</t>
  </si>
  <si>
    <t>SMLUVNÍ POŽADAVKY - FINANČNÍ REZERVA INVESTORA
 rezerva investičních nákladů na nepředvídatelné práce a práce blíže nespecifikovatelné</t>
  </si>
  <si>
    <t>01402</t>
  </si>
  <si>
    <t>OSTATNÍ NÁKLADY SPOJENÉ S POŽADAVKY OBJEDNATELE
ostatní náklady spojené s požadavky objednatele, které jsou uvedeny v jednotlivých článcích smlouvy o dílo, pokud nejsou zahrnuty v soupisech prací</t>
  </si>
  <si>
    <t>POPLATKY ZA SKLÁDKU TYP S-OO (OSTATNÍ ODPAD)
zemina</t>
  </si>
  <si>
    <t>z pol.12960 14,4=14,400 [A]
z pol.17120 821,593=821,593 [B]
Celkem: A+B=835,993 [C]</t>
  </si>
  <si>
    <t>02520</t>
  </si>
  <si>
    <t>ZKOUŠENÍ MATERIÁLŮ NEZÁVISLOU ZKUŠEBNOU
dle TKP na celý objekt (pokud není obsaženo v položkách)</t>
  </si>
  <si>
    <t>zahrnuje veškeré náklady spojené s objednatelem požadovanými zkouškami</t>
  </si>
  <si>
    <t>02620</t>
  </si>
  <si>
    <t>ZKOUŠENÍ KONSTRUKCÍ A PRACÍ NEZÁVISLOU ZKUŠEBNOU
dle TKP na celý objekt (pokud není obsaženo v položkách)</t>
  </si>
  <si>
    <t>02710</t>
  </si>
  <si>
    <t>POMOC PRÁCE ZŘÍZ NEBO ZAJIŠŤ OBJÍŽĎKY A PŘÍSTUP CESTY
- veškeré práce spojené s dočasným omezení silničního provozu během výstavby
- zajištění stanovení přechodné úpravy provozu na pozemních komunikací včetně administrativní práce s tím spojené
- dodávka a montáž značek, zábran, směrovacích desek a zařízenív požadovaném provedení
- u dočasných (provizorních) značek, zábran, směrovacích desek a zařízení údržbu po celou dobu trvání funkce, náhradu zničených nebo ztracených kusů, nutnou opravu poškozených částí
- odstranění, demontáž a odklizení materiálu s odvozem na předepsané místo
- vč. souprav výstražných světel - dodání, údržbu po celou dobu trvání funkce, napájení z baterie včetně záložní baterie, odstranění, demontáž a odklizení zařízení s odvozem</t>
  </si>
  <si>
    <t>zahrnuje veškeré náklady spojené s objednatelem požadovanými zařízeními</t>
  </si>
  <si>
    <t>02730</t>
  </si>
  <si>
    <t>POMOC PRÁCE ZŘÍZ NEBO ZAJIŠŤ OCHRANU INŽENÝRSKÝCH SÍTÍ
- vytýčení inž. sítí včetně provedení průzkumných sond, výšková úprava všech znaků IS, šachet, poklopů a zařízení zasahujících do uličního prostoru
- zajištění odhalených inženýrských sítí proti poškození
- vč. zpětného předání dotčených pozemků</t>
  </si>
  <si>
    <t>02911</t>
  </si>
  <si>
    <t>OSTATNÍ POŽADAVKY - GEODETICKÉ ZAMĚŘENÍ
- geodetické zaměření skutečného provedení stavby vyhotovené oprávněnou osobou v tištěné podobě (3ks) a v digitální podobě (2ks) na nosiči CD, vč. dodání technické zprávy o provedení měření
- sledování mostu při výstavbě - během výstavby budou umístěny na nosné konstrukci rámu provizorní značky, na kterých se bude sledovat sedání
- vytyčení stavby
- vč. nákladů na veškeré potřebné vytyčení, které je potřebné při výstavbě mostu</t>
  </si>
  <si>
    <t>zahrnuje veškeré náklady spojené s objednatelem požadovanými pracemi</t>
  </si>
  <si>
    <t>02920</t>
  </si>
  <si>
    <t>OSTATNÍ POŽADAVKY - OCHRANA ŽIVOTNÍHO PROSTŘEDÍ
ochrana toku při bourání, zachycení splavenin, příplatek za použití rostlinných olejů</t>
  </si>
  <si>
    <t>B</t>
  </si>
  <si>
    <t>OSTATNÍ POŽADAVKY - OCHRANA ŽIVOTNÍHO PROSTŘEDÍ
odlov a transfer rybí osádky, projednání s Českým rybářským svazem (MO ČRS Opava) 14 dnů před zahájením prací</t>
  </si>
  <si>
    <t>02940</t>
  </si>
  <si>
    <t>OSTATNÍ POŽADAVKY - VYPRACOVÁNÍ DOKUMENTACE
- projektová dokumentace skutečného provedení ve 3 vyhotoveních v tištěné podobě a 2x v digitální formě ve formátu pdf na nosiči CD
- doklady ke kolaudaci, revizní zprávy</t>
  </si>
  <si>
    <t>OSTATNÍ POŽADAVKY - VYPRACOVÁNÍ DOKUMENTACE
- vypracování mostního listu
- přepočet zatížitelnosti mostu
- 1. hlavní prohlídka mostu</t>
  </si>
  <si>
    <t>C</t>
  </si>
  <si>
    <t>OSTATNÍ POŽADAVKY - VYPRACOVÁNÍ DOKUMENTACE
vypracování realizační projektové dokumentace</t>
  </si>
  <si>
    <t>02945</t>
  </si>
  <si>
    <t>OSTAT POŽADAVKY - GEOMETRICKÝ PLÁN
vypracování geometrických plánů pro věcná břemena mostu</t>
  </si>
  <si>
    <t>položka zahrnuje:       
- přípravu podkladů, vyhotovení žádosti pro vklad na katastrální úřad
- polní práce spojené s vyhotovením geometrického plánu
- výpočetní a grafické kancelářské práce
- úřední ověření výsledného elaborátu
- schválení návrhu vkladu do katastru nemovitostí příslušným katastrálním úřadem</t>
  </si>
  <si>
    <t>02946</t>
  </si>
  <si>
    <t>OSTAT POŽADAVKY - FOTODOKUMENTACE
pořizování fotodokumentace ze stejného místa stavby vč. pasportizace před zahájením stavby</t>
  </si>
  <si>
    <t>položka zahrnuje:
- fotodokumentaci zadavatelem požadovaného děje a konstrukcí v požadovaných časových intervalech
- zadavatelem specifikované výstupy (fotografie v papírovém a digitálním formátu) v požadovaném počtu</t>
  </si>
  <si>
    <t>02950</t>
  </si>
  <si>
    <t>OSTATNÍ POŽADAVKY - POSUDKY, KONTROLY, REVIZNÍ ZPRÁVY
zajištění staveniště z hlediska BOZP a PO, vč. výstražných tabulek a zpracování požadavků koordinátora BOZP</t>
  </si>
  <si>
    <t>OSTATNÍ POŽADAVKY - POSUDKY, KONTROLY, REVIZNÍ ZPRÁVY
- zkoušky zhutnění podloží, revize, zkoušky únosnosti zemní pláně
- doklady ke kolaudaci</t>
  </si>
  <si>
    <t>02960</t>
  </si>
  <si>
    <t>OSTATNÍ POŽADAVKY - ODBORNÝ DOZOR
autorský dozor</t>
  </si>
  <si>
    <t>zahrnuje veškeré náklady spojené s objednatelem požadovaným dozorem</t>
  </si>
  <si>
    <t>02991</t>
  </si>
  <si>
    <t>OSTATNÍ POŽADAVKY - INFORMAČNÍ TABULE
tabule s označením stavby z každé strany mostu
vč. dodání a osazení informačních tabulí v předepsaném provedení s obsahem předepsaným zadavatelem
vč. upevňovací konstrukce, základové konstrukce, nutných zemních prací
vč. demontáže a odvozu po skončení platnosti
vč. případné nutné opravy poškozených čátí během platnosti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</si>
  <si>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</si>
  <si>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03100</t>
  </si>
  <si>
    <t>ZAŘÍZENÍ STAVENIŠTĚ - ZŘÍZENÍ, PROVOZ, DEMONTÁŽ
vč. oplocení a osvětlení staveniště z obou stran, vč. geotextilie pro snížení uvolněného prachu mimo stavbu
vč. zajištění provizorního zábradlí (dřevěné, nebo kovové), než bude osazeno trvalé zábradlí na nové mostovce</t>
  </si>
  <si>
    <t>zahrnuje objednatelem povolené náklady na pořízení (event. pronájem), provozování, udržování a likvidaci zhotovitelova zařízení</t>
  </si>
  <si>
    <t>03310</t>
  </si>
  <si>
    <t xml:space="preserve">SLUŽBY ZAJIŠŤUJÍCÍ STAVENIŠTNÍ DOPRAVU
- zajištění obslužného provozu - zásobování, požární a záchranná vozidla
- čištění vozidel při výjezdu ze staveniště
- čištění komunikací a kropení celého staveniště proti prašnosti
</t>
  </si>
  <si>
    <t>zahrnuje objednatelem povolené náklady na služby pro zhotovitele</t>
  </si>
  <si>
    <t>11120</t>
  </si>
  <si>
    <t xml:space="preserve">ODSTRANĚNÍ KŘOVIN
mýcení solitérních keřů a zapojených porostů dřevin včetně náletů s průměrem kmene menším než 10 cm ve výšce 130 cm nad zemí
vč. odstranění pařezů, rozštěpkování a odvozu dřevin na TS Opava s.r.o., ul. Žižkova 2065/5, Opava
</t>
  </si>
  <si>
    <t>80=80,000 [A]
z příloh F03.01_Technická zpráva a F03.02_Situace zeleně</t>
  </si>
  <si>
    <t>odstranění křovin a stromů do průměru 100 mm
doprava dřevin bez ohledu na vzdálenost
spálení na hromadách nebo štěpkování</t>
  </si>
  <si>
    <t>112013</t>
  </si>
  <si>
    <t>KÁCENÍ STROMŮ D KMENE DO 0,5M S ODSTRANĚNÍM PAŘEZŮ, ODVOZ DO 3KM
kácení stromů dle Dendrologického průzkumu, vč. odstranění pařezů, rozštěpkování menších průměrů
Stromy na pozemcích Povodí Odry, s.p. p.č. 3001 a 3003 v k.ú. Jaktař (3 ks) vhodné průměry budou nařezány na délky max. 1 m, které budou uloženy do hranic a okamžitě předány správci
Stromy na pozemcích Statutátního města Opavy v k.ú. Jaktař (zbytek) budou nad průměr 10 cm nařezány na délky max. 35 cm, menší průměry naštěpkovány. Nařezané a naštěpkované dřeviny budou odvezeny na TS Opava s.r.o., ul. Žižkova 2065/5, Opava</t>
  </si>
  <si>
    <t>3+5=8,000 [A]
z příloh F03.01_Technická zpráva a F03.02_Situace zeleně</t>
  </si>
  <si>
    <t>Kácení stromů se měří v [ks] poražených stromů (průměr stromů se měří ve výšce 1,3m nad terénem) a zahrnuje zejména:
- poražení stromu a osekání větví
- spálení větví na hromadách nebo štěpkování
- dopravu a uložení kmenů, případné další práce s nimi dle pokynů zadávací dokumentace
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
- zásyp jam po pařezech</t>
  </si>
  <si>
    <t>112033</t>
  </si>
  <si>
    <t>KÁCENÍ STROMŮ D KMENE PŘES 0,9M S ODSTR PAŘEZŮ, ODVOZ DO 3KM
kácení stromů dle Dendrologického průzkumu, vč. odstranění pařezů, rozštěpkování menších průměrů
Stromy na pozemcích Povodí Odry, s.p. p.č. 3001 a 3003 v k.ú. Jaktař (1 ks) vhodné průměry budou nařezány na délky max. 1 m, které budou uloženy do hranic a okamžitě předány správci</t>
  </si>
  <si>
    <t>průměr kmene 120 cm 1=1,000 [A]
z příloh F03.01_Technická zpráva a F03.02_Situace zeleně</t>
  </si>
  <si>
    <t>112043</t>
  </si>
  <si>
    <t>KÁCENÍ STROMŮ D KMENE DO 0,3M S ODSTRANĚNÍM PAŘEZŮ, ODVOZ DO 3KM
kácení stromů dle Dendrologického průzkumu, vč. odstranění pařezů, rozštěpkování menších průměrů
Stromy na pozemcích Povodí Odry, s.p. p.č. 3001 a 3003 v k.ú. Jaktař (5 ks) vhodné průměry budou nařezány na délky max. 1 m, které budou uloženy do hranic a okamžitě předány správci
Stromy na pozemcích Statutátního města Opavy v k.ú. Jaktař (zbytek) budou nad průměr 10 cm nařezány na délky max. 35 cm, menší průměry naštěpkovány. Nařezané a naštěpkované dřeviny budou odvezeny na TS Opava s.r.o., ul. Žižkova 2065/5, Opava</t>
  </si>
  <si>
    <t>5+9+12=26,000 [A]
z příloh F03.01_Technická zpráva a F03.02_Situace zeleně</t>
  </si>
  <si>
    <t>11526R</t>
  </si>
  <si>
    <t>PŘEVEDENÍ VODY POTRUBÍM DN 800 NEBO ŽLABY R.O. DO 2,8M
převedení toku po dobu výstavby mostu a provádění úpravy koryta potrubím 2x plastová DN800, vč. podpěrné konstrukce, vč. následného odstranění a likvidace</t>
  </si>
  <si>
    <t>18,4+18,4=36,800 [A]
z přílohy SO201_12_Schéma technologie výstavby</t>
  </si>
  <si>
    <t>Položka převedení vody na povrchu zahrnuje zřízení, udržování a odstranění příslušného zařízení. Převedení vody se uvádí buď průměrem potrubí (DN) nebo délkou rozvinutého obvodu žlabu (r.o.).</t>
  </si>
  <si>
    <t>SEJMUTÍ ORNICE NEBO LESNÍ PŮDY
v tl. 0,15 m</t>
  </si>
  <si>
    <t>220*0,15=33,000 [A]
z přílohy SO201_02_Půdorys</t>
  </si>
  <si>
    <t>12273</t>
  </si>
  <si>
    <t>ODKOPÁVKY A PROKOPÁVKY OBECNÉ TŘ. I
zrušení zemních hrázek, vč. odvozu zeminy</t>
  </si>
  <si>
    <t>16,187=16,187 [A]
z přílohy SO201_12_Schéma technologie výstavby</t>
  </si>
  <si>
    <t>VYKOPÁVKY ZE ZEMNÍKŮ A SKLÁDEK TŘ. I
materiál pro pol. 18222</t>
  </si>
  <si>
    <t>10,68*0,15=1,602 [A]
z přílohy SO201_11_Podklad pro úpravy terénu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</si>
  <si>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
- práce spojené s otvírkou zemníku
- poplatek za materiál ze zemníku (zemina, ornice)</t>
  </si>
  <si>
    <t>12960</t>
  </si>
  <si>
    <t>ČIŠTĚNÍ VODOTEČÍ A MELIORAČ KANÁLŮ OD NÁNOSŮ
vyčištění dna, vč. odvozu a uložení na skládku</t>
  </si>
  <si>
    <t>48*0,3=14,400 [A]
z přílohy SO201_12_Schéma technologie výstavby</t>
  </si>
  <si>
    <t>- vodorovná a svislá doprava, přemístění, přeložení, manipulace s výkopkem a uložení na skládku (bez poplatku)</t>
  </si>
  <si>
    <t>13173</t>
  </si>
  <si>
    <t>HLOUBENÍ JAM ZAPAŽ I NEPAŽ TŘ. I
výkopy, vč. drenážních trubek po obvodu výkopu, čerpacích jímek a čerpání vody, vč. odvozu zeminy</t>
  </si>
  <si>
    <t>výkop I. etapa 6,55*(13,4+11+13,1)+2,85*(13,4+11+13,1+3,3+3,3)+2,9*(13,4+11+13,1+3,3+3,3)/2=435,255 [A]
výkop II. etapa nájezdová rampa 7,3*12,4=90,520 [B]
výkop III. etapa 20*10,8=216,000 [C]
Celkem A+B+C=741,775 [D]
z přílohy SO201_12_Schéma technologie výstavby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</si>
  <si>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</si>
  <si>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ULOŽENÍ SYPANINY DO NÁSYPŮ A NA SKLÁDKY BEZ ZHUTNĚNÍ
uložení vykopané zeminy z I. etapy na meziskládku pro použití v II. etapě</t>
  </si>
  <si>
    <t>20*10,8=216,000 [A]
z přílohy SO201_12_Schéma technologie výstavby</t>
  </si>
  <si>
    <t>ULOŽENÍ SYPANINY DO NÁSYPŮ A NA SKLÁDKY BEZ ZHUTNĚNÍ
uložení vykopané zeminy na skládku</t>
  </si>
  <si>
    <t>z pol. 12110 33=33,000 [A]
z pol. 12273 16,187=16,187 [B]
z pol. 13173 741,775=741,775 [C]
z pol. 264739  30,631=30,631 [D]
Celkem: A+B+C+D=821,593 [E]
z příloh SO201_06_Výkres založení a SO201_12_Schéma technologie výstavby</t>
  </si>
  <si>
    <t>ULOŽENÍ SYPANINY DO NÁSYPŮ Z NAKUPOVANÝCH MATERIÁLŮ
násyp svahových kuželů, vč. natěžení, dovozu a případného poplatku za materiál</t>
  </si>
  <si>
    <t>1/3*3,14*3,8^2*2,5/4+1/3*3,14*4^2*2,7/4+1/3*3,14*5,3^2*3,5/4=46,476 [A]
z přílohy SO201_11_Podklad pro úpravy terénu</t>
  </si>
  <si>
    <t>17411</t>
  </si>
  <si>
    <t>ZÁSYP JAM A RÝH ZEMINOU SE ZHUTNĚNÍM
zásyp materiálem z meziskládky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</si>
  <si>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</si>
  <si>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17481</t>
  </si>
  <si>
    <t xml:space="preserve">ZÁSYP JAM A RÝH Z NAKUPOVANÝCH MATERIÁLŮ
zásyp kolem základů opěr po úroveň těsnící fólie vhodnou zeminou se zhutněním, vč. natěžení, dovozu a případného poplatku za materiál
</t>
  </si>
  <si>
    <t>(3,0+2,5)*6,5+(2,6+3,0)*6,55+8,4*2,9*2=121,150 [A]
z příloh SO201_02_Půdorys a SO201_03_Podélný řez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</si>
  <si>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</si>
  <si>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 xml:space="preserve">ZÁSYP JAM A RÝH Z NAKUPOVANÝCH MATERIÁLŮ
zásyp za opěrou mezi těsnící fólií a přechodovým klínem hutněný dle předepsaných parametrů, vč. natěžení, dovozu a případného poplatku za materiál
</t>
  </si>
  <si>
    <t>2,2*6,5+2,25*6,55=29,038 [A]
z příloh SO201_02_Půdorys a SO201_03_Podélný řez</t>
  </si>
  <si>
    <t>ZÁSYP JAM A RÝH Z NAKUPOVANÝCH MATERIÁLŮ
zásyp nájezdové rampy z vhodných materiálú do násypu dle ČSN 73 6133, vč. natěžení, dovozu a případného poplatku za materiál</t>
  </si>
  <si>
    <t>7,3*12,4=90,520 [A]
z přílohy SO201_12_Schéma technologie výstavby</t>
  </si>
  <si>
    <t>17780</t>
  </si>
  <si>
    <t>ZEMNÍ HRÁZKY Z NAKUPOVANÝCH MATERIÁLŮ</t>
  </si>
  <si>
    <t>2*1,5*4+(1/3)*3,14*1^2*1*4=16,187 [A]
z přílohy SO201_12_Schéma technologie výstavby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</si>
  <si>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</si>
  <si>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ROZPROSTŘENÍ ORNICE VE SVAHU V TL DO 0,15M
ohumusování svahových kuželů, vč. natěžení a dovozu</t>
  </si>
  <si>
    <t>(4,30+4,60)*1,2=10,680 [A]
z přílohy SO201_11_Podklad pro úpravy terénu</t>
  </si>
  <si>
    <t>ZALOŽENÍ TRÁVNÍKU RUČNÍM VÝSEVEM
osetí svahových kuželů, včetně péče o trávník po dobu jednoho roku, hnojení, odplevelení, zavlažování, provedení prvního pokosu, vč. likvidace travní hmoty</t>
  </si>
  <si>
    <t>21263</t>
  </si>
  <si>
    <t>TRATIVODY KOMPLET Z TRUB Z PLAST HMOT DN DO 150MM
tr. PE DN 150, drenáž za opěrami</t>
  </si>
  <si>
    <t>6,5+6,52=13,020 [A]
z přílohy SO201_07_Tvar spodní stavby a nosné konstrukce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</si>
  <si>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materiálem, případně vložení separační nebo drenážní vložky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</t>
  </si>
  <si>
    <t>224324</t>
  </si>
  <si>
    <t>PILOTY ZE ŽELEZOBETONU C25/30
beton C25/30 XA1, průměr 630 mm, vč. přebetonávky a její odstřanění</t>
  </si>
  <si>
    <t>3,15*0,315*0,315*14*7,0=30,631 [A]
z přílohy SO201_06_Výkres založení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</si>
  <si>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
- zhotovení nepropustného, mrazuvzdorného betonu a betonu požadované trvanlivosti a vlastností
- užití potřebných přísad a technologií výroby betonu
- zřízení pracovních a dilatačních spar, včetně potřebných úprav, výplně, vložek, opracování, očištění a ošetření
- bednění  požadovaných  konstr. (i ztracené) s úpravou  dle požadované  kvality povrchu betonu, včetně odbedňovacích a odskružovacích prostředků
- podpěrné  konstr. (skruže) a lešení všech druhů pro bednění, uložení čerstvého betonu, výztuže a doplňkových konstr., vč. požadovaných otvorů, ochranných a bezpečnostních opatření a základů těchto konstrukcí a lešení
- vytvoření kotevních čel, kapes, nálitků, a sedel
- zřízení  všech  požadovaných  otvorů, kapes, výklenků, prostupů, dutin, drážek a pod., vč. ztížení práce a úprav  kolem nich
- úpravy pro osazení výztuže, doplňkových konstrukcí a vybavení
- úpravy povrchu pro položení požadované izolace, povlaků a nátěrů, případně vyspravení
- upevnění kotevních prvků a doplňkových konstrukcí
- nátěry zabraňující soudržnost betonu a bednění
- výplň, těsnění  a tmelení spar a spojů
- opatření  povrchů  betonu  izolací  proti zemní vlhkosti v částech, kde přijdou do styku se zeminou nebo kamenivem
- případné zřízení spojovací vrstvy u základů
- úpravy pro osazení zařízení ochrany konstrukce proti vlivu bludných proudů
- objem betonu pro přebetonování a nadbetonování, který se nepřičítá ke stanovenému objemu výplně piloty
- ukončení piloty pod ústím vrtu a vyplnění zbývající části sypaninou nebo kamenivem
- odbourání a odstranění znehodnocené části výplně a úprava hlavy piloty před výstavbou další konstrukční části
- zřízení výplně piloty pod hladinou vody
- veškerý materiál, výrobky a polotovary, včetně mimostaveništní a vnitrostaveništní dopravy
- nezahrnuje dodání a osazení výztuže, nezahrnuje vrty</t>
  </si>
  <si>
    <t>224365</t>
  </si>
  <si>
    <t>VÝZTUŽ PILOT Z OCELI 10505, B500B
B500B</t>
  </si>
  <si>
    <t>5,036=5,036 [A]
z přílohy SO201_06_Výkres založení</t>
  </si>
  <si>
    <t>položka zahrnuje:
- veškerý materiál, výrobky a polotovary, včetně mimostaveništní a vnitrostaveništní dopravy
- dodání betonářské výztuže v požadované kvalitě, stříhání, řezání, ohýbání a spojování do všech požadovaných tvarů (vč. armakošů) a uložení s požadovaným zajištěním polohy a krytí výztuže betonem
- veškeré svary nebo jiné spoje výztuže
- pomocné konstrukce a práce pro osazení a upevnění výztuže
- zednické výpomoci pro montáž betonářské výztuže
- úpravy výztuže pro osazení doplňkových konstrukcí
- ochranu výztuže do doby jejího zabetonování
- úpravy výztuže pro zřízení kotevních prvků, závěsných ok a doplňkových konstrukcí
- veškerá opatření pro zajištění soudržnosti výztuže a betonu
- vodivé propojení výztuže, které je součástí ochrany konstrukce proti vlivům bludných proudů, vyvedení do měřících skříní nebo míst pro měření bludných proudů (vlastní měřící skříně se uvádějí položkami SD 74)
- povrchovou antikorozní úpravu výztuže
- separaci výztuže
- osazení měřících zařízení a úpravy pro ně
- osazení měřících skříní nebo míst pro měření bludných proudů</t>
  </si>
  <si>
    <t>264739</t>
  </si>
  <si>
    <t>VRTY PRO PILOTY TŘ I A II D DO 700MM
průměr 630 mm, vč. hluchého vrtání, plošin pro vrtání a šablon pro piloty</t>
  </si>
  <si>
    <t>2*7*(7,0+1,4)=117,600 [A]
z příloh SO201_06_Výkres založení a SO201_12_Schéma technologie výstavby</t>
  </si>
  <si>
    <t>položka zahrnuje:
- zřízení vrtu, svislou a vodorovnou dopravu zeminy bez uložení na skládku, vrtací práce zapaž. i nepaž. vrtu
- čerpání vody z vrtu, vyčištění vrtu
- zabezpečení vrtacích prací
- dopravu, nájem, provoz a přemístění, montáž a demontáž vrtacích zařízení a dalších mechanismů
- lešení a podpěrné konstrukce pro práci a manipulaci s vrtacím zařízení a dalších mechanismů
- vrtací plošiny vč. zemních prací, zpevnění, odvodnění a pod.
- v případě zapažení dočasnými pažnicemi jejich opotřebení
- v případě zapažení suspenzí veškeré hospodaření s ní
- nezahrnuje zapažení trvalými pažnicemi
- nezahrnuje uložení zeminy na skládku a poplatek za skládku
nevykazuje se hluché vrtání</t>
  </si>
  <si>
    <t>272324</t>
  </si>
  <si>
    <t>ZÁKLADY ZE ŽELEZOBETONU DO C25/30 (B30)
beton C 25/30 XA1, vč. úpravy pracovních spar, vč. izolačních nátěrů 1xALP+2xALN</t>
  </si>
  <si>
    <t>7,6*1,4*1,1+7,65*1,4*1,1=23,485 [A]
z přílohy SO201_07_Tvar spodní stavby a nosné konstrukce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</si>
  <si>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</si>
  <si>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272365</t>
  </si>
  <si>
    <t>VÝZTUŽ ZÁKLADŮ Z OCELI 10505
předpoklad 160 kg/m3</t>
  </si>
  <si>
    <t>23,485*0,16=3,758 [A]
z příloh SO201_07_Tvar spodní stavby a nosné konstrukce a SO201_08_Schéma výztuže spodní stavby a nosné konstrukce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</si>
  <si>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74 - pol.č.74432).
- povrchovou antikorozní úpravu výztuže,
- separaci výztuže,
- osazení měřících zařízení a úpravy pro ně,
- osazení měřících skříní nebo míst pro měření bludných proudů.</t>
  </si>
  <si>
    <t>Svislé konstrukce</t>
  </si>
  <si>
    <t>31717</t>
  </si>
  <si>
    <t>KOVOVÉ KONSTRUKCE PRO KOTVENÍ ŘÍMSY
ocelové kotvy po 1 m, vč. povrchové ochrany, vrtu, lepidla a vlepení kotev, předpoklad 6 kg/kus</t>
  </si>
  <si>
    <t xml:space="preserve">KG        </t>
  </si>
  <si>
    <t>(15+15)*6=180,000 [A]
z přílohy SO201_09_Tvar schéma výztuže říms</t>
  </si>
  <si>
    <t>Položka zahrnuje dodávku (výrobu) kotevního prvku předepsaného tvaru a jeho osazení do předepsané polohy včetně nezbytných prací (vrty, zálivky apod.)</t>
  </si>
  <si>
    <t>317325</t>
  </si>
  <si>
    <t>ŘÍMSY ZE ŽELEZOBETONU DO C30/37 (B37)
beton C 30/37 XF4, vč. úpravy dilatačních a pracovních spár</t>
  </si>
  <si>
    <t>14,82*0,21+15,55*0,21=6,378 [A]
z přílohy SO201_09_Tvar schéma výztuže říms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</si>
  <si>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</si>
  <si>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317365</t>
  </si>
  <si>
    <t>VÝZTUŽ ŘÍMS Z OCELI 10505
předpoklad 160 kg/m3, ocel B500B</t>
  </si>
  <si>
    <t>6,378*0,16=1,020 [A]
z přílohy SO201_09_Tvar schéma výztuže říms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</si>
  <si>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
- povrchovou antikorozní úpravu výztuže,
- separaci výztuže,
- osazení měřících zařízení a úpravy pro ně,
- osazení měřících skříní nebo míst pro měření bludných proudů.</t>
  </si>
  <si>
    <t>333325</t>
  </si>
  <si>
    <t>MOSTNÍ OPĚRY A KŘÍDLA ZE ŽELEZOVÉHO BETONU DO C30/37
křídla z betonu C 30/37 XF2, vč. úpravy dilatačních a pracovních spár, vč. izolačních nátěrů proti zemní vlhkosti</t>
  </si>
  <si>
    <t>0,55*(5+4,9+6+6)=12,045 [A]
z přílohy SO201_07_Tvar spodní stavby a nosné konstrukce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</si>
  <si>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</si>
  <si>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333365</t>
  </si>
  <si>
    <t>VÝZTUŽ MOSTNÍCH OPĚR A KŘÍDEL Z OCELI 10505
předpoklad 150 kg/m3, ocel B500B</t>
  </si>
  <si>
    <t>12,045*0,15=1,807 [A]
z příloh SO201_07_Tvar spodní stavby a nosné konstrukce a SO201_08_Schéma výztuže spodní stavby a nosné konstrukce</t>
  </si>
  <si>
    <t>389325</t>
  </si>
  <si>
    <t xml:space="preserve">MOSTNÍ RÁMOVÉ KONSTRUKCE ZE ŽELEZOBETONU C30/37
beton C 30/37, vč. úpravy dilatačních a pracovních spar, vč. podpůrné a stabilizující konstrukce pro betonáž, vč. izolačních nátěrů proti zemní vlhkosti, vč. vlysu do betonu s letopočtem na vtoku a výtoku (2 ks) (případně umístění vlysu na římsách)
</t>
  </si>
  <si>
    <t>dřík z betonu C30/37 XF2  14,51*0,8+14,63*0,8=23,312 [A]
nosná konstrukce z betonu C30/37 XF2 4,21*7,912+5,35*0,8+5,37*0,8=41,886 [B]
Celkem: A+B=65,198 [C]
z přílohy SO201_07_Tvar spodní stavby a nosné konstrukce</t>
  </si>
  <si>
    <t>389365</t>
  </si>
  <si>
    <t xml:space="preserve">VÝZTUŽ MOSTNÍ RÁMOVÉ KONSTRUKCE Z OCELI 10505
předpoklad 180 kg/m3, ocel B500B
</t>
  </si>
  <si>
    <t>65,198*0,18=11,736 [A]
z příloh SO201_07_Tvar spodní stavby a nosné konstrukce a SO201_08_Schéma výztuže spodní stavby a nosné konstrukce</t>
  </si>
  <si>
    <t>Vodorovné konstrukce</t>
  </si>
  <si>
    <t>451312</t>
  </si>
  <si>
    <t xml:space="preserve">PODKLADNÍ A VÝPLŇOVÉ VRSTVY Z PROSTÉHO BETONU C12/15
beton C12/15 X0, pod základy a pod drenáží rubu opěr
</t>
  </si>
  <si>
    <t>pod základy (13,5+13,6)*0,15=4,065 [A]
pod drenáží 0,3*(14,5+14,5)=8,700 [B]
Celkem: A+B=12,765 [C]
z přílohy SO201_07_Tvar spodní stavby a nosné konstrukce</t>
  </si>
  <si>
    <t>451314</t>
  </si>
  <si>
    <t>PODKLADNÍ A VÝPLŇOVÉ VRSTVY Z PROSTÉHO BETONU C25/30
beton C25/30 XF3, podkladní beton pod odlážděním toku tl.100 mm</t>
  </si>
  <si>
    <t>34,75*0,1=3,475 [A]
z přílohy SO201_11_Podklad pro úpravy terénu</t>
  </si>
  <si>
    <t>PODKLADNÍ A VÝPLŇOVÉ VRSTVY Z PROSTÉHO BETONU C25/30
beton C20/25n XF3, podkladní beton pod odlážděním křídel tl.100 mm</t>
  </si>
  <si>
    <t>1,2*(1,8+2,7+4,3+17,1+6,2+1,4+24,5+0,8+1+26,8+1,8+48,1)*0,1=16,380 [A]
z přílohy SO201_11_Podklad pro úpravy terénu</t>
  </si>
  <si>
    <t>45157</t>
  </si>
  <si>
    <t>PODKLADNÍ A VÝPLŇOVÉ VRSTVY Z KAMENIVA TĚŽENÉHO
štěrkopískový podsyp pod odlážděním kolem křídel tl. 100 mm a obsyp těsnící fólie 150+150 mm</t>
  </si>
  <si>
    <t>pod odlážděním (1,73+1,76+2,3+2,2)*0,1=0,799 [A]
obsyp fólie 6,5*(0,87+0,87)=11,310 [B]
Celkem: A+B=12,109 [C]
z příloh SO201_03_Podélný řez a SO201_11_Podklad pro úpravy terénu</t>
  </si>
  <si>
    <t>Položka zahrnuje veškerý materiál, výrobky a polotovary, včetně mimostaveništní a vnitrostaveništní dopravy (rovněž přesuny), včetně naložení a složení, případně s uložením.</t>
  </si>
  <si>
    <t>45852</t>
  </si>
  <si>
    <t>VÝPLŇ ZA OPĚRAMI A ZDMI Z KAMENIVA DRCENÉHO
přechodový klín za opěrami ze štěrkodrti</t>
  </si>
  <si>
    <t>4,6*6,5=29,900 [A]
z přílohy SO201_03_Podélný řez</t>
  </si>
  <si>
    <t>položka zahrnuje:
- dodávku drceného kameniva předepsané frakce a zásyp s předepsaným zhutněním včetně mimostaveništní a vnitrostaveništní dopravy</t>
  </si>
  <si>
    <t>45857</t>
  </si>
  <si>
    <t>VÝPLŇ ZA OPĚRAMI A ZDMI Z KAMENIVA TĚŽENÉHO
ochranný zásyp za opěrami š. 600 mm</t>
  </si>
  <si>
    <t>6,5*(0,30+0,31)=3,965 [A]
z přílohy SO201_03_Podélný řez</t>
  </si>
  <si>
    <t>461212</t>
  </si>
  <si>
    <t>PATKY Z LOMOVÉHO KAMENE NA MC
patky pro stabilizaci odláždění svahů z lomového kamene s prolitím betonem C25/30 XF3</t>
  </si>
  <si>
    <t>(0,5*0,8)*2*16,8=13,440 [A]
z přílohy SO201_11_Podklad pro úpravy terénu</t>
  </si>
  <si>
    <t>položka zahrnuje:
- nutné zemní práce (hloubení rýh a pod.)
- dodání a uložení lomového kamene předepsané frakce do předepsaného tavru s výplní maltou cementovou předepsané kvality, včetně mimostaveništní a vnitrostaveništní dopravy</t>
  </si>
  <si>
    <t>461385</t>
  </si>
  <si>
    <t>PATKY ZE ŽELEZOBETONU DO C30/37 VČET VÝZTUŽE
patky pro kotvení zábradlí mimo římsu z betonu C30/37 XF4</t>
  </si>
  <si>
    <t>0,4*0,4*0,8*9=1,152 [A]
z přílohy SO201_10_Podklad pro zábradlí</t>
  </si>
  <si>
    <t>položka zahrnuje:
- nutné zemní práce (hloubení rýh a pod.)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74),
- povrchovou antikorozní úpravu výztuže,
- separaci výztuže,
- osazení měřících zařízení a úpravy pro ně,
- osazení měřících skříní nebo míst pro měření bludných proudů.</t>
  </si>
  <si>
    <t>46321</t>
  </si>
  <si>
    <t>ROVNANINA Z LOMOVÉHO KAMENE
kamenná rovnanina hrubší frakce tl. 0,3 m</t>
  </si>
  <si>
    <t>(1,1+1,4)*0,3=0,750 [A]
z přílohy SO201_11_Podklad pro úpravy terénu</t>
  </si>
  <si>
    <t>položka zahrnuje:
- dodávku a vyrovnání lomového kamene předepsané frakce do předepsaného tvaru včetně mimostaveništní a vnitrostaveništní dopravy
není-li v zadávací dokumentaci uvedeno jinak, jedná se o nakupovaný materiál</t>
  </si>
  <si>
    <t>46451</t>
  </si>
  <si>
    <t>POHOZ DNA A SVAHŮ Z LOMOVÉHO KAMENE
kamenný pohoz fr. 63-125, tl. 0,3 m</t>
  </si>
  <si>
    <t>(1,78+1,82+4,8+4,5)*0,3*1,4=5,418 [A]
z přílohy SO201_11_Podklad pro úpravy terénu</t>
  </si>
  <si>
    <t>položka zahrnuje dodávku předepsaného kamene, mimostaveništní a vnitrostaveništní dopravu a jeho uložení
není-li v zadávací dokumentaci uvedeno jinak, jedná se o nakupovaný materiál</t>
  </si>
  <si>
    <t>465512</t>
  </si>
  <si>
    <t>DLAŽBY Z LOMOVÉHO KAMENE NA MC
kámen v tl.200 mm, vč. spárování hmotou s odolností XF4</t>
  </si>
  <si>
    <t>1,2*(1,8+2,7+4,3+17,1+6,2+1,4+24,5+0,8+1+26,8+1,8+48,1)*0,2=32,760 [A]
z přílohy SO201_11_Podklad pro úpravy terénu</t>
  </si>
  <si>
    <t>položka zahrnuje:
- nutné zemní práce (svahování, úpravu pláně a pod.)
- zřízení spojovací vrstvy
- zřízení lože dlažby z cementové malty předepsané kvality a předepsané tloušťky
- dodávku a položení dlažby z lomového kamene do předepsaného tvaru
- spárování, těsnění, tmelení a vyplnění spar MC případně s vyklínováním
- úprava povrchu pro odvedení srážkové vody
- nezahrnuje podklad pod dlažbu, vykazuje se samostatně položkami SD 45</t>
  </si>
  <si>
    <t>467314</t>
  </si>
  <si>
    <t>STUPNĚ A PRAHY VODNÍCH KORYT Z PROSTÉHO BETONU C25/30
stabilizační betonový práh z betonu C25/30 XF3</t>
  </si>
  <si>
    <t>(0,92+0,74)*0,8=1,328 [A]
z přílohy SO201_11_Podklad pro úpravy terénu</t>
  </si>
  <si>
    <t>položka zahrnuje:
- nutné zemní práce (hloubení rýh apod.)
- dodání  čerstvého  betonu  (betonové  směsi)  požadované  kvality,  jeho  uložení  do požadovaného tvaru při jakékoliv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doplňkových konstrukcí a vybavení,
- úpravy povrchu pro položení požadované izolace, povlaků a nátěrů, případně vyspravení,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</t>
  </si>
  <si>
    <t>58301</t>
  </si>
  <si>
    <t>KRYT ZE SINIČNÍCH DÍLCŮ (PANELŮ) TL 150MM
dočasná ochrana zatrubnění betonovými panely 3,0 x 2,0 m, vč. odstranění</t>
  </si>
  <si>
    <t>3,0*2,0*5=30,000 [A]
z přílohy SO201_12_Schéma technologie výstavby</t>
  </si>
  <si>
    <t>- dodání dílců v požadované kvalitě, dodání materiálu pro předepsané  lože v tloušťce předepsané dokumentací a pro předepsanou výplň spar
- očištění podkladu
- uložení dílců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</si>
  <si>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Přidružená stavební výroba</t>
  </si>
  <si>
    <t>711112</t>
  </si>
  <si>
    <t>IZOLACE BĚŽNÝCH KONSTRUKCÍ PROTI ZEMNÍ VLHKOSTI ASFALTOVÝMI PÁSY
izolace z NAIP na rubu opěr</t>
  </si>
  <si>
    <t>17,4+17,5=34,900 [A]
z přílohy SO201_07_Tvar spodní stavby a nosné konstrukce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</si>
  <si>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</t>
  </si>
  <si>
    <t>711425R</t>
  </si>
  <si>
    <t>IZOLACE MOSTOVEK PŘÍMO POJÍŽDĚNÁ STŘÍKANÁ
pojížděná izolace na mostě - odolná chemickým vlivům ropných produktů a posypových solí, působení povrchové vody a teplotním změnám a musí být určená pro dynamicky namáhané konstrukce
- určená pro obrusné vrstvy a musí mít světlou barvu
- vč. pečetící vrstvy
- vč. přípravy povrchu (obrokování)</t>
  </si>
  <si>
    <t>72,4+1,2*(6,5+6,54)=88,048 [A]
z přílohy SO201_07_Tvar spodní stavby a nosné konstrukce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</si>
  <si>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litý asfalt, asfaltový beton
v této položce se vykáže i izolace rámových konstrukcí (mosty, propusty, kolektory)</t>
  </si>
  <si>
    <t>711432</t>
  </si>
  <si>
    <t xml:space="preserve">IZOLACE MOSTOVEK POD ŘÍMSOU ASFALTOVÝMI PÁSY
ochrana izolace nk pod římsou izolačním pásem s AL vložkou přesahujícím 250 mm vnitřní obrys římsy, ochrana izolace křídel </t>
  </si>
  <si>
    <t>0,55*(2,9+3+2,45+2,6)+0,8*(15,5-(2,9+3))+0,8*(14,82-(2,45+2,6))=21,519 [A]
z příloh SO201_07_Tvar spodní stavby a nosné konstrukce a SO201_09_Tvar a schéma výztuže říms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</si>
  <si>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lepenku s hliníkovou vložkou, litý asfalt, asfaltový beton</t>
  </si>
  <si>
    <t>711509</t>
  </si>
  <si>
    <t>OCHRANA IZOLACE NA POVRCHU TEXTILIÍ
geotextilie 600 g/m2, ochrana spodní stavby</t>
  </si>
  <si>
    <t>1,4*(6,5+6,55+7,64+7,6)+1,08*0,55*4+16,3+16,5+12,2+12,1+13+12,9+0,55*(4,2+4,2+3,7+3,8)+9,2+9,1+10,2+10,2+18,3+18,4=209,127 [A]
z přílohy SO201_07_Tvar spodní stavby a nosné konstrukce</t>
  </si>
  <si>
    <t>položka zahrnuje:
- dodání  předepsaného ochranného materiálu
- zřízení ochrany izolace</t>
  </si>
  <si>
    <t>78382</t>
  </si>
  <si>
    <t>NÁTĚRY BETON KONSTR TYP S2 (OS-B)
ochranný nátěr na krajích nosné konstrukce</t>
  </si>
  <si>
    <t>(0,6+0,6)*9,6=11,520 [A]
z příloh SO201_04_Příčný řez a SO201_07_Tvar spodní stavby a nosné konstrukce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</si>
  <si>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</si>
  <si>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78383</t>
  </si>
  <si>
    <t>NÁTĚRY BETON KONSTR TYP S4 (OS-C)
ochranný nátěr obruby na římsách</t>
  </si>
  <si>
    <t>0,3*15,5+0,3*14,82=9,096 [A]
z příloh SO201_04_Příčný řez a SO201_09_Tvar a schéma výztuže říms</t>
  </si>
  <si>
    <t>Potrubí</t>
  </si>
  <si>
    <t>81457</t>
  </si>
  <si>
    <t>POTRUBÍ Z TRUB BETONOVÝCH DN DO 500MM
obnova stávajícího vyústění meliorace</t>
  </si>
  <si>
    <t>2=2,000 [A]
z přílohy SO201_02_Půdorys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</si>
  <si>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</si>
  <si>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87533</t>
  </si>
  <si>
    <t>POTRUBÍ DREN Z TRUB PLAST DN DO 150MM
vyústění odvodnění rubu opěr tr. PE DN 150</t>
  </si>
  <si>
    <t>1,96+1,9=3,860 [A]
z přílohy SO201_07_Tvar spodní stavby a nosné konstrukce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</si>
  <si>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</t>
  </si>
  <si>
    <t>87634</t>
  </si>
  <si>
    <t>CHRÁNIČKY Z TRUB PLASTOVÝCH DN DO 200MM
chránička PE DN 180 pro prostup drenáže opěrou</t>
  </si>
  <si>
    <t>0,8+0,81=1,610 [A]
z přílohy SO201_07_Tvar spodní stavby a nosné konstrukce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</si>
  <si>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 včetně případně předepsaného utěsnění konců chrániček
- položky platí pro práce prováděné v prostoru zapaženém i nezapaženém a i v kolektorech, chráničkách</t>
  </si>
  <si>
    <t>899524</t>
  </si>
  <si>
    <t>OBETONOVÁNÍ POTRUBÍ Z PROSTÉHO BETONU DO C25/30
obnova stávajícího vyústění meliorace</t>
  </si>
  <si>
    <t>2,8=2,800 [A]
z přílohy SO201_02_Půdorys</t>
  </si>
  <si>
    <t>9112B1</t>
  </si>
  <si>
    <t>ZÁBRADLÍ MOSTNÍ SE SVISLOU VÝPLNÍ - DODÁVKA A MONTÁŽ
ocelové mostní zábradlí se svislou výplní v.1,1 m kotvené přes patní desky do římsy a do betonových patek, vč. povrchové úpravy, spojovacích a dilatačních prvků, kotvení a kotevních přípravků, odstín RAL 9007</t>
  </si>
  <si>
    <t>24+24=48,000 [A]
z přílohy SO201_10_Podklad pro zábradlí</t>
  </si>
  <si>
    <t>položka zahrnuje:
dodání zábradlí včetně předepsané povrchové úpravy
kotvení sloupků, t.j. kotevní desky, šrouby z nerez oceli, vrty a zálivku, pokud zadávací dokumentace nestanoví jinak
případné nivelační hmoty pod kotevní desky</t>
  </si>
  <si>
    <t>91355</t>
  </si>
  <si>
    <t>EVIDENČNÍ ČÍSLO MOSTU
označení ev. č. mostu "129d-1" a označení toku "Velká" (IS15a), vč. 2x společného sloupku a osazení mimo průjezdný prostor
označení bude dle požadavků TS Opava s.r.o. v reflexním hliníkovém provedení, základní velikosti, uchycení NK se čtyřhrannou, čtyřšroubovou AL patkou, šrouby budou doplněny plastovými krytkami)</t>
  </si>
  <si>
    <t>2 ks ev.č. mostu +2 ks označení vodního toku=4,000 [A]
z přílohy SO101_06_Dopravní značení</t>
  </si>
  <si>
    <t>položka zahrnuje štítek s evidenčním číslem mostu, sloupek dopravní značky včetně osazení a nutných zemních prací a zabetonování</t>
  </si>
  <si>
    <t>914161</t>
  </si>
  <si>
    <t>DOPRAVNÍ ZNAČKY ZÁKLADNÍ VELIKOSTI HLINÍKOVÉ FÓLIE TŘ 1 - DODÁVKA A MONTÁŽ
dopravní značka pro snížení normální zatížitelnosti mostu (B13), vč. 2x společného sloupku s pol. 914361 a osazení mimo průjezdný prostor
v případě stanovení dostatečné normální zatížitelnosti nebude osazena
značka bude dle požadavků TS Opava s.r.o. v reflexním hliníkovém provedení, základní velikosti, uchycení NK se čtyřhrannou, čtyřšroubovou AL patkou, šrouby budou doplněny plastovými krytkami)</t>
  </si>
  <si>
    <t>2=2,000 [A]
z přílohy SO101_06_Dopravní značení</t>
  </si>
  <si>
    <t>položka zahrnuje:
- dodávku a montáž značek v požadovaném provedení</t>
  </si>
  <si>
    <t>914361</t>
  </si>
  <si>
    <t>DOPRAV ZNAČKY ZMENŠ VEL HLINÍK FÓLIE TŘ 1 - DOD A MONT
dodatková tabulka pro výhradní zatížitelnost (E13), vč. osazení mimo průjezdný prostor na sloupek viz pol. 914161
v případě stanovení dostatečné výhradní zatížitelnosti nebude osazena
značka bude dle požadavků TS Opava s.r.o. v reflexním hliníkovém provedení základní velikosti, uchycení NK se čtyřhrannou, čtyřšroubovou AL patkou, šrouby budou doplněny plastovými krytkami)</t>
  </si>
  <si>
    <t>917223</t>
  </si>
  <si>
    <t>SILNIČNÍ A CHODNÍKOVÉ OBRUBY Z BETONOVÝCH OBRUBNÍKŮ ŠÍŘ 100MM
lemování dlažby a žlabu na rozhraní se zeminou, vč. osazení do betonového lože</t>
  </si>
  <si>
    <t>5,4+19,7+1,7+6,2+4,0+5,9=42,900 [A]
z přílohy SO201_11_Podklad pro úpravy terénu</t>
  </si>
  <si>
    <t>Položka zahrnuje:
dodání a pokládku betonových obrubníků o rozměrech předepsaných zadávací dokumentací
betonové lože i boční betonovou opěrku.</t>
  </si>
  <si>
    <t>917224</t>
  </si>
  <si>
    <t>SILNIČNÍ A CHODNÍKOVÉ OBRUBY Z BETONOVÝCH OBRUBNÍKŮ ŠÍŘ 150MM
lemování dlažby na rozhraní s vozovkou, vč. osazení do betonového lože</t>
  </si>
  <si>
    <t>8=8,000 [A]
z přílohy SO201_11_Podklad pro úpravy terénu</t>
  </si>
  <si>
    <t>919111</t>
  </si>
  <si>
    <t>ŘEZÁNÍ ASFALTOVÉHO KRYTU VOZOVEK TL DO 50MM
proříznutí příčné spáry mezi rámem a vozovkou</t>
  </si>
  <si>
    <t>6,5+6,54=13,040 [A]
z příloh SO201_02_Půdorys a SO201_03_Podélný řez</t>
  </si>
  <si>
    <t>931336</t>
  </si>
  <si>
    <t>TĚSNĚNÍ DILATAČNÍCH SPAR POLYURETANOVÝM TMELEM PRŮŘEZU DO 800MM2
těsnění spáry mezi rámem a vozovkou elastickou hmotou</t>
  </si>
  <si>
    <t>položka zahrnuje dodávku a osazení předepsaného materiálu, očištění ploch spáry před úpravou, očištění okolí spáry po úpravě
nezahrnuje těsnící profil</t>
  </si>
  <si>
    <t>933333</t>
  </si>
  <si>
    <t>ZKOUŠKA INTEGRITY ULTRAZVUKEM ODRAZ METOD PIT PILOT SYSTÉMOVÝCH</t>
  </si>
  <si>
    <t>2*7=14,000 [A]
z příloh SO201_01_Technická zpráva a SO201_06_Výkres založení</t>
  </si>
  <si>
    <t>Položka obsahuje podklady a dokumentaci zkoušky; 
- případné stavební práce spojené s přípravou a provedením zkoušky; 
- veškerá zkušební a měřící zařízení vč. opotřebení a nájmu; 
- výpomoce při vlastní zkoušce; 
- provedení vlastní zkoušky a její vyhodnocení.</t>
  </si>
  <si>
    <t>935842</t>
  </si>
  <si>
    <t>ŽLABY A RIGOLY DLÁŽDĚNÉ Z BETONOVÝCH DLAŽDIC DO BETONU TL 100MM
betonový žlab š. 600 mm, vč. betonového lože z betonu C20/25n XF3</t>
  </si>
  <si>
    <t>5+2,1=7,100 [A]
z přílohy SO201_11_Podklad pro úpravy terénu</t>
  </si>
  <si>
    <t>položka zahrnuje:
- dodání a uložení předepsaného dlažebního materiálu v požadované kvalitě do předepsaného tvaru a v předepsané šířce
- dodání a rozprostření lože z předepsaného materiálu v předepsané tloušťce a šířce
- úravu napojení a ukončení
- vnitrostaveništní i mimostaveništní dopravu
- měří se vydlážděná plocha.</t>
  </si>
  <si>
    <t>93656</t>
  </si>
  <si>
    <t>NIVELAČNÍ ZNAČKA NA KONSTRUKCI
trvalé nivelační značky</t>
  </si>
  <si>
    <t>spodní stavba 2+2=4,000 [A]
římsy 6=6,000 [B]
Celkem: A+B=10,000 [C]
z příloh SO201_01_Technická zpráva, SO201_07_Tvar spodní stavby a nosné konstrukce a SO201_09_Tvar a schéma výztuže říms</t>
  </si>
  <si>
    <t>Položka zahrnuje veškerý materiál, výrobky a polotovary, včetně mimostaveništní a vnitrostaveništní dopravy (rovněž přesuny), včetně naložení a složení,případně s uložením.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</si>
</sst>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##\ ###\ ###\ ##0.00"/>
    <numFmt numFmtId="165" formatCode="###\ ###\ ###\ ##0.0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164" fontId="3" fillId="33" borderId="0" xfId="0" applyNumberFormat="1" applyFont="1" applyFill="1" applyBorder="1" applyAlignment="1" applyProtection="1">
      <alignment vertical="center"/>
      <protection locked="0"/>
    </xf>
    <xf numFmtId="164" fontId="0" fillId="0" borderId="10" xfId="0" applyNumberForma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G7" sqref="G7"/>
    </sheetView>
  </sheetViews>
  <sheetFormatPr defaultColWidth="9.140625" defaultRowHeight="12.75" customHeight="1"/>
  <cols>
    <col min="1" max="1" width="20.7109375" style="22" customWidth="1"/>
    <col min="2" max="2" width="60.7109375" style="22" customWidth="1"/>
    <col min="3" max="5" width="24.7109375" style="22" customWidth="1"/>
    <col min="6" max="16384" width="9.140625" style="22" customWidth="1"/>
  </cols>
  <sheetData>
    <row r="1" spans="1:2" ht="12.75" customHeight="1">
      <c r="A1" s="5" t="s">
        <v>13</v>
      </c>
      <c r="B1" s="22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s="22" t="s">
        <v>2</v>
      </c>
      <c r="G6" s="22" t="s">
        <v>5</v>
      </c>
      <c r="H6" s="22">
        <v>0</v>
      </c>
    </row>
    <row r="7" spans="2:8" ht="12.75" customHeight="1">
      <c r="B7" s="3" t="s">
        <v>3</v>
      </c>
      <c r="C7" s="2">
        <f>SUM(C11:C13)</f>
        <v>400000</v>
      </c>
      <c r="G7" s="22" t="s">
        <v>6</v>
      </c>
      <c r="H7" s="22">
        <v>15</v>
      </c>
    </row>
    <row r="8" spans="2:8" ht="12.75" customHeight="1">
      <c r="B8" s="3" t="s">
        <v>4</v>
      </c>
      <c r="C8" s="2">
        <f>SUM(E11:E13)</f>
        <v>484000</v>
      </c>
      <c r="G8" s="22" t="s">
        <v>7</v>
      </c>
      <c r="H8" s="22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22</v>
      </c>
      <c r="C11" s="10">
        <f>'SO 001'!I56</f>
        <v>0</v>
      </c>
      <c r="D11" s="10">
        <f>'SO 001'!P56</f>
        <v>0</v>
      </c>
      <c r="E11" s="10">
        <f>C11+D11</f>
        <v>0</v>
      </c>
    </row>
    <row r="12" spans="1:5" ht="12.75" customHeight="1">
      <c r="A12" s="6" t="s">
        <v>102</v>
      </c>
      <c r="B12" s="6" t="s">
        <v>103</v>
      </c>
      <c r="C12" s="10">
        <f>'SO 101'!I122</f>
        <v>0</v>
      </c>
      <c r="D12" s="10">
        <f>'SO 101'!P122</f>
        <v>0</v>
      </c>
      <c r="E12" s="10">
        <f>C12+D12</f>
        <v>0</v>
      </c>
    </row>
    <row r="13" spans="1:5" ht="12.75" customHeight="1">
      <c r="A13" s="6" t="s">
        <v>215</v>
      </c>
      <c r="B13" s="6" t="s">
        <v>216</v>
      </c>
      <c r="C13" s="10">
        <f>'SO 201'!I284</f>
        <v>400000</v>
      </c>
      <c r="D13" s="10">
        <f>'SO 201'!P284</f>
        <v>84000</v>
      </c>
      <c r="E13" s="10">
        <f>C13+D13</f>
        <v>484000</v>
      </c>
    </row>
  </sheetData>
  <sheetProtection password="F62D" sheet="1" formatCells="0" formatColumns="0" formatRows="0" insertColumns="0" insertRows="0" insertHyperlinks="0" deleteColumns="0" deleteRows="0" sort="0" autoFilter="0" pivotTables="0"/>
  <hyperlinks>
    <hyperlink ref="A11" location="#'SO 001'!A1" tooltip="Odkaz na stranku objektu [SO 001]" display="SO 001"/>
    <hyperlink ref="A12" location="#'SO 101'!A1" tooltip="Odkaz na stranku objektu [SO 101]" display="SO 101"/>
    <hyperlink ref="A13" location="#'SO 201'!A1" tooltip="Odkaz na stranku objektu [SO 201]" display="SO 201"/>
  </hyperlinks>
  <printOptions/>
  <pageMargins left="0.75" right="0.75" top="1" bottom="1" header="0.5" footer="0.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13" sqref="H13"/>
    </sheetView>
  </sheetViews>
  <sheetFormatPr defaultColWidth="9.140625" defaultRowHeight="12.75" customHeight="1"/>
  <cols>
    <col min="1" max="1" width="6.7109375" style="15" customWidth="1"/>
    <col min="2" max="2" width="20.7109375" style="15" customWidth="1"/>
    <col min="3" max="3" width="15.7109375" style="15" customWidth="1"/>
    <col min="4" max="4" width="12.7109375" style="15" customWidth="1"/>
    <col min="5" max="5" width="75.7109375" style="15" customWidth="1"/>
    <col min="6" max="6" width="9.7109375" style="15" customWidth="1"/>
    <col min="7" max="7" width="12.7109375" style="15" customWidth="1"/>
    <col min="8" max="9" width="14.7109375" style="15" customWidth="1"/>
    <col min="10" max="14" width="9.140625" style="15" customWidth="1"/>
    <col min="15" max="16" width="9.140625" style="15" hidden="1" customWidth="1"/>
    <col min="17" max="16384" width="9.140625" style="15" customWidth="1"/>
  </cols>
  <sheetData>
    <row r="1" spans="1:3" ht="12.75" customHeight="1">
      <c r="A1" s="14" t="s">
        <v>13</v>
      </c>
      <c r="C1" s="15" t="s">
        <v>14</v>
      </c>
    </row>
    <row r="2" ht="12.75" customHeight="1">
      <c r="C2" s="16" t="s">
        <v>15</v>
      </c>
    </row>
    <row r="4" spans="1:5" ht="12.75" customHeight="1">
      <c r="A4" s="15" t="s">
        <v>16</v>
      </c>
      <c r="C4" s="14" t="s">
        <v>19</v>
      </c>
      <c r="D4" s="14"/>
      <c r="E4" s="14" t="s">
        <v>20</v>
      </c>
    </row>
    <row r="5" spans="1:5" ht="12.75" customHeight="1">
      <c r="A5" s="15" t="s">
        <v>17</v>
      </c>
      <c r="C5" s="14" t="s">
        <v>21</v>
      </c>
      <c r="D5" s="14"/>
      <c r="E5" s="14" t="s">
        <v>22</v>
      </c>
    </row>
    <row r="6" spans="1:5" ht="12.75" customHeight="1">
      <c r="A6" s="15" t="s">
        <v>18</v>
      </c>
      <c r="C6" s="14" t="s">
        <v>21</v>
      </c>
      <c r="D6" s="14"/>
      <c r="E6" s="14" t="s">
        <v>22</v>
      </c>
    </row>
    <row r="7" spans="1:5" ht="12.75" customHeight="1">
      <c r="A7" s="15" t="s">
        <v>23</v>
      </c>
      <c r="C7" s="14" t="s">
        <v>24</v>
      </c>
      <c r="D7" s="14" t="s">
        <v>25</v>
      </c>
      <c r="E7" s="14"/>
    </row>
    <row r="8" spans="1:16" ht="12.75" customHeight="1">
      <c r="A8" s="17" t="s">
        <v>26</v>
      </c>
      <c r="B8" s="17" t="s">
        <v>28</v>
      </c>
      <c r="C8" s="17" t="s">
        <v>29</v>
      </c>
      <c r="D8" s="17" t="s">
        <v>30</v>
      </c>
      <c r="E8" s="17" t="s">
        <v>31</v>
      </c>
      <c r="F8" s="17" t="s">
        <v>32</v>
      </c>
      <c r="G8" s="17" t="s">
        <v>33</v>
      </c>
      <c r="H8" s="17" t="s">
        <v>34</v>
      </c>
      <c r="I8" s="17"/>
      <c r="O8" s="15" t="s">
        <v>37</v>
      </c>
      <c r="P8" s="15" t="s">
        <v>11</v>
      </c>
    </row>
    <row r="9" spans="1:15" ht="14.25">
      <c r="A9" s="17"/>
      <c r="B9" s="17"/>
      <c r="C9" s="17"/>
      <c r="D9" s="17"/>
      <c r="E9" s="17"/>
      <c r="F9" s="17"/>
      <c r="G9" s="17"/>
      <c r="H9" s="18" t="s">
        <v>35</v>
      </c>
      <c r="I9" s="18" t="s">
        <v>36</v>
      </c>
      <c r="O9" s="15" t="s">
        <v>11</v>
      </c>
    </row>
    <row r="10" spans="1:9" ht="14.25">
      <c r="A10" s="4" t="s">
        <v>27</v>
      </c>
      <c r="B10" s="4" t="s">
        <v>38</v>
      </c>
      <c r="C10" s="4" t="s">
        <v>39</v>
      </c>
      <c r="D10" s="4" t="s">
        <v>40</v>
      </c>
      <c r="E10" s="4" t="s">
        <v>41</v>
      </c>
      <c r="F10" s="4" t="s">
        <v>42</v>
      </c>
      <c r="G10" s="4" t="s">
        <v>43</v>
      </c>
      <c r="H10" s="18" t="s">
        <v>44</v>
      </c>
      <c r="I10" s="4" t="s">
        <v>45</v>
      </c>
    </row>
    <row r="11" spans="1:9" ht="12.75" customHeight="1">
      <c r="A11" s="7"/>
      <c r="B11" s="7"/>
      <c r="C11" s="7" t="s">
        <v>47</v>
      </c>
      <c r="D11" s="7"/>
      <c r="E11" s="7" t="s">
        <v>46</v>
      </c>
      <c r="F11" s="7"/>
      <c r="G11" s="9"/>
      <c r="H11" s="19"/>
      <c r="I11" s="9"/>
    </row>
    <row r="12" spans="1:16" ht="25.5">
      <c r="A12" s="6">
        <v>1</v>
      </c>
      <c r="B12" s="6" t="s">
        <v>48</v>
      </c>
      <c r="C12" s="6" t="s">
        <v>49</v>
      </c>
      <c r="D12" s="6" t="s">
        <v>50</v>
      </c>
      <c r="E12" s="6" t="s">
        <v>51</v>
      </c>
      <c r="F12" s="6" t="s">
        <v>52</v>
      </c>
      <c r="G12" s="8">
        <v>81.1</v>
      </c>
      <c r="H12" s="11"/>
      <c r="I12" s="10">
        <f>ROUND((H12*G12),2)</f>
        <v>0</v>
      </c>
      <c r="O12" s="15">
        <f>rekapitulace!H8</f>
        <v>21</v>
      </c>
      <c r="P12" s="15">
        <f>O12/100*I12</f>
        <v>0</v>
      </c>
    </row>
    <row r="13" spans="1:9" ht="51">
      <c r="A13" s="22"/>
      <c r="B13" s="22"/>
      <c r="C13" s="22"/>
      <c r="D13" s="22"/>
      <c r="E13" s="12" t="s">
        <v>53</v>
      </c>
      <c r="F13" s="22"/>
      <c r="G13" s="22"/>
      <c r="I13" s="22"/>
    </row>
    <row r="14" spans="1:9" ht="25.5">
      <c r="A14" s="22"/>
      <c r="B14" s="22"/>
      <c r="C14" s="22"/>
      <c r="D14" s="22"/>
      <c r="E14" s="12" t="s">
        <v>54</v>
      </c>
      <c r="F14" s="22"/>
      <c r="G14" s="22"/>
      <c r="I14" s="22"/>
    </row>
    <row r="15" spans="1:16" ht="25.5">
      <c r="A15" s="6">
        <v>2</v>
      </c>
      <c r="B15" s="6" t="s">
        <v>48</v>
      </c>
      <c r="C15" s="6" t="s">
        <v>55</v>
      </c>
      <c r="D15" s="6" t="s">
        <v>50</v>
      </c>
      <c r="E15" s="6" t="s">
        <v>56</v>
      </c>
      <c r="F15" s="6" t="s">
        <v>52</v>
      </c>
      <c r="G15" s="8">
        <v>9.24</v>
      </c>
      <c r="H15" s="11"/>
      <c r="I15" s="10">
        <f>ROUND((H15*G15),2)</f>
        <v>0</v>
      </c>
      <c r="O15" s="15">
        <f>rekapitulace!H8</f>
        <v>21</v>
      </c>
      <c r="P15" s="15">
        <f>O15/100*I15</f>
        <v>0</v>
      </c>
    </row>
    <row r="16" spans="1:9" ht="38.25">
      <c r="A16" s="22"/>
      <c r="B16" s="22"/>
      <c r="C16" s="22"/>
      <c r="D16" s="22"/>
      <c r="E16" s="12" t="s">
        <v>57</v>
      </c>
      <c r="F16" s="22"/>
      <c r="G16" s="22"/>
      <c r="I16" s="22"/>
    </row>
    <row r="17" spans="1:9" ht="25.5">
      <c r="A17" s="22"/>
      <c r="B17" s="22"/>
      <c r="C17" s="22"/>
      <c r="D17" s="22"/>
      <c r="E17" s="12" t="s">
        <v>54</v>
      </c>
      <c r="F17" s="22"/>
      <c r="G17" s="22"/>
      <c r="I17" s="22"/>
    </row>
    <row r="18" spans="1:16" ht="25.5">
      <c r="A18" s="6">
        <v>3</v>
      </c>
      <c r="B18" s="6" t="s">
        <v>48</v>
      </c>
      <c r="C18" s="6" t="s">
        <v>58</v>
      </c>
      <c r="D18" s="6" t="s">
        <v>50</v>
      </c>
      <c r="E18" s="6" t="s">
        <v>59</v>
      </c>
      <c r="F18" s="6" t="s">
        <v>60</v>
      </c>
      <c r="G18" s="8">
        <v>0.33</v>
      </c>
      <c r="H18" s="11"/>
      <c r="I18" s="10">
        <f>ROUND((H18*G18),2)</f>
        <v>0</v>
      </c>
      <c r="O18" s="15">
        <f>rekapitulace!H8</f>
        <v>21</v>
      </c>
      <c r="P18" s="15">
        <f>O18/100*I18</f>
        <v>0</v>
      </c>
    </row>
    <row r="19" spans="1:9" ht="12.75">
      <c r="A19" s="22"/>
      <c r="B19" s="22"/>
      <c r="C19" s="22"/>
      <c r="D19" s="22"/>
      <c r="E19" s="12" t="s">
        <v>61</v>
      </c>
      <c r="F19" s="22"/>
      <c r="G19" s="22"/>
      <c r="I19" s="22"/>
    </row>
    <row r="20" spans="1:9" ht="25.5">
      <c r="A20" s="22"/>
      <c r="B20" s="22"/>
      <c r="C20" s="22"/>
      <c r="D20" s="22"/>
      <c r="E20" s="12" t="s">
        <v>54</v>
      </c>
      <c r="F20" s="22"/>
      <c r="G20" s="22"/>
      <c r="I20" s="22"/>
    </row>
    <row r="21" spans="1:16" ht="12.75" customHeight="1">
      <c r="A21" s="13"/>
      <c r="B21" s="13"/>
      <c r="C21" s="13" t="s">
        <v>47</v>
      </c>
      <c r="D21" s="13"/>
      <c r="E21" s="13" t="s">
        <v>46</v>
      </c>
      <c r="F21" s="13"/>
      <c r="G21" s="13"/>
      <c r="H21" s="20"/>
      <c r="I21" s="13">
        <f>SUM(I12:I20)</f>
        <v>0</v>
      </c>
      <c r="P21" s="15">
        <f>ROUND(SUM(P12:P20),2)</f>
        <v>0</v>
      </c>
    </row>
    <row r="22" spans="1:9" ht="12.75" customHeight="1">
      <c r="A22" s="22"/>
      <c r="B22" s="22"/>
      <c r="C22" s="22"/>
      <c r="D22" s="22"/>
      <c r="E22" s="22"/>
      <c r="F22" s="22"/>
      <c r="G22" s="22"/>
      <c r="I22" s="22"/>
    </row>
    <row r="23" spans="1:9" ht="12.75" customHeight="1">
      <c r="A23" s="7"/>
      <c r="B23" s="7"/>
      <c r="C23" s="7" t="s">
        <v>27</v>
      </c>
      <c r="D23" s="7"/>
      <c r="E23" s="7" t="s">
        <v>62</v>
      </c>
      <c r="F23" s="7"/>
      <c r="G23" s="9"/>
      <c r="H23" s="19"/>
      <c r="I23" s="9"/>
    </row>
    <row r="24" spans="1:16" ht="38.25">
      <c r="A24" s="6">
        <v>4</v>
      </c>
      <c r="B24" s="6" t="s">
        <v>48</v>
      </c>
      <c r="C24" s="6" t="s">
        <v>63</v>
      </c>
      <c r="D24" s="6" t="s">
        <v>64</v>
      </c>
      <c r="E24" s="6" t="s">
        <v>65</v>
      </c>
      <c r="F24" s="6" t="s">
        <v>52</v>
      </c>
      <c r="G24" s="8">
        <v>5.94</v>
      </c>
      <c r="H24" s="11"/>
      <c r="I24" s="10">
        <f>ROUND((H24*G24),2)</f>
        <v>0</v>
      </c>
      <c r="O24" s="15">
        <f>rekapitulace!H8</f>
        <v>21</v>
      </c>
      <c r="P24" s="15">
        <f>O24/100*I24</f>
        <v>0</v>
      </c>
    </row>
    <row r="25" spans="1:9" ht="25.5">
      <c r="A25" s="22"/>
      <c r="B25" s="22"/>
      <c r="C25" s="22"/>
      <c r="D25" s="22"/>
      <c r="E25" s="12" t="s">
        <v>66</v>
      </c>
      <c r="F25" s="22"/>
      <c r="G25" s="22"/>
      <c r="I25" s="22"/>
    </row>
    <row r="26" spans="1:9" ht="63.75">
      <c r="A26" s="22"/>
      <c r="B26" s="22"/>
      <c r="C26" s="22"/>
      <c r="D26" s="22"/>
      <c r="E26" s="12" t="s">
        <v>67</v>
      </c>
      <c r="F26" s="22"/>
      <c r="G26" s="22"/>
      <c r="I26" s="22"/>
    </row>
    <row r="27" spans="1:16" ht="51">
      <c r="A27" s="6">
        <v>5</v>
      </c>
      <c r="B27" s="6" t="s">
        <v>48</v>
      </c>
      <c r="C27" s="6" t="s">
        <v>68</v>
      </c>
      <c r="D27" s="6" t="s">
        <v>64</v>
      </c>
      <c r="E27" s="6" t="s">
        <v>69</v>
      </c>
      <c r="F27" s="6" t="s">
        <v>52</v>
      </c>
      <c r="G27" s="8">
        <v>3.3</v>
      </c>
      <c r="H27" s="11"/>
      <c r="I27" s="10">
        <f>ROUND((H27*G27),2)</f>
        <v>0</v>
      </c>
      <c r="O27" s="15">
        <f>rekapitulace!H8</f>
        <v>21</v>
      </c>
      <c r="P27" s="15">
        <f>O27/100*I27</f>
        <v>0</v>
      </c>
    </row>
    <row r="28" spans="1:9" ht="25.5">
      <c r="A28" s="22"/>
      <c r="B28" s="22"/>
      <c r="C28" s="22"/>
      <c r="D28" s="22"/>
      <c r="E28" s="12" t="s">
        <v>70</v>
      </c>
      <c r="F28" s="22"/>
      <c r="G28" s="22"/>
      <c r="I28" s="22"/>
    </row>
    <row r="29" spans="1:9" ht="63.75">
      <c r="A29" s="22"/>
      <c r="B29" s="22"/>
      <c r="C29" s="22"/>
      <c r="D29" s="22"/>
      <c r="E29" s="12" t="s">
        <v>67</v>
      </c>
      <c r="F29" s="22"/>
      <c r="G29" s="22"/>
      <c r="I29" s="22"/>
    </row>
    <row r="30" spans="1:16" ht="63.75">
      <c r="A30" s="6">
        <v>6</v>
      </c>
      <c r="B30" s="6" t="s">
        <v>48</v>
      </c>
      <c r="C30" s="6" t="s">
        <v>71</v>
      </c>
      <c r="D30" s="6" t="s">
        <v>50</v>
      </c>
      <c r="E30" s="6" t="s">
        <v>72</v>
      </c>
      <c r="F30" s="6" t="s">
        <v>52</v>
      </c>
      <c r="G30" s="8">
        <v>36.06</v>
      </c>
      <c r="H30" s="11"/>
      <c r="I30" s="10">
        <f>ROUND((H30*G30),2)</f>
        <v>0</v>
      </c>
      <c r="O30" s="15">
        <f>rekapitulace!H8</f>
        <v>21</v>
      </c>
      <c r="P30" s="15">
        <f>O30/100*I30</f>
        <v>0</v>
      </c>
    </row>
    <row r="31" spans="1:9" ht="25.5">
      <c r="A31" s="22"/>
      <c r="B31" s="22"/>
      <c r="C31" s="22"/>
      <c r="D31" s="22"/>
      <c r="E31" s="12" t="s">
        <v>73</v>
      </c>
      <c r="F31" s="22"/>
      <c r="G31" s="22"/>
      <c r="I31" s="22"/>
    </row>
    <row r="32" spans="1:9" ht="76.5">
      <c r="A32" s="22"/>
      <c r="B32" s="22"/>
      <c r="C32" s="22"/>
      <c r="D32" s="22"/>
      <c r="E32" s="12" t="s">
        <v>74</v>
      </c>
      <c r="F32" s="22"/>
      <c r="G32" s="22"/>
      <c r="I32" s="22"/>
    </row>
    <row r="33" spans="1:16" ht="12.75" customHeight="1">
      <c r="A33" s="13"/>
      <c r="B33" s="13"/>
      <c r="C33" s="13" t="s">
        <v>27</v>
      </c>
      <c r="D33" s="13"/>
      <c r="E33" s="13" t="s">
        <v>62</v>
      </c>
      <c r="F33" s="13"/>
      <c r="G33" s="13"/>
      <c r="H33" s="20"/>
      <c r="I33" s="13">
        <f>SUM(I24:I32)</f>
        <v>0</v>
      </c>
      <c r="P33" s="15">
        <f>ROUND(SUM(P24:P32),2)</f>
        <v>0</v>
      </c>
    </row>
    <row r="34" spans="1:9" ht="12.75" customHeight="1">
      <c r="A34" s="22"/>
      <c r="B34" s="22"/>
      <c r="C34" s="22"/>
      <c r="D34" s="22"/>
      <c r="E34" s="22"/>
      <c r="F34" s="22"/>
      <c r="G34" s="22"/>
      <c r="I34" s="22"/>
    </row>
    <row r="35" spans="1:9" ht="12.75" customHeight="1">
      <c r="A35" s="7"/>
      <c r="B35" s="7"/>
      <c r="C35" s="7" t="s">
        <v>45</v>
      </c>
      <c r="D35" s="7"/>
      <c r="E35" s="7" t="s">
        <v>75</v>
      </c>
      <c r="F35" s="7"/>
      <c r="G35" s="9"/>
      <c r="H35" s="19"/>
      <c r="I35" s="9"/>
    </row>
    <row r="36" spans="1:16" ht="89.25">
      <c r="A36" s="6">
        <v>7</v>
      </c>
      <c r="B36" s="6" t="s">
        <v>48</v>
      </c>
      <c r="C36" s="6" t="s">
        <v>76</v>
      </c>
      <c r="D36" s="6" t="s">
        <v>50</v>
      </c>
      <c r="E36" s="6" t="s">
        <v>77</v>
      </c>
      <c r="F36" s="6" t="s">
        <v>78</v>
      </c>
      <c r="G36" s="8">
        <v>30.84</v>
      </c>
      <c r="H36" s="11"/>
      <c r="I36" s="10">
        <f>ROUND((H36*G36),2)</f>
        <v>0</v>
      </c>
      <c r="O36" s="15">
        <f>rekapitulace!H8</f>
        <v>21</v>
      </c>
      <c r="P36" s="15">
        <f>O36/100*I36</f>
        <v>0</v>
      </c>
    </row>
    <row r="37" spans="1:9" ht="25.5">
      <c r="A37" s="22"/>
      <c r="B37" s="22"/>
      <c r="C37" s="22"/>
      <c r="D37" s="22"/>
      <c r="E37" s="12" t="s">
        <v>79</v>
      </c>
      <c r="F37" s="22"/>
      <c r="G37" s="22"/>
      <c r="I37" s="22"/>
    </row>
    <row r="38" spans="1:9" ht="38.25">
      <c r="A38" s="22"/>
      <c r="B38" s="22"/>
      <c r="C38" s="22"/>
      <c r="D38" s="22"/>
      <c r="E38" s="12" t="s">
        <v>80</v>
      </c>
      <c r="F38" s="22"/>
      <c r="G38" s="22"/>
      <c r="I38" s="22"/>
    </row>
    <row r="39" spans="1:16" ht="25.5">
      <c r="A39" s="6">
        <v>8</v>
      </c>
      <c r="B39" s="6" t="s">
        <v>48</v>
      </c>
      <c r="C39" s="6" t="s">
        <v>81</v>
      </c>
      <c r="D39" s="6" t="s">
        <v>50</v>
      </c>
      <c r="E39" s="6" t="s">
        <v>82</v>
      </c>
      <c r="F39" s="6" t="s">
        <v>78</v>
      </c>
      <c r="G39" s="8">
        <v>10</v>
      </c>
      <c r="H39" s="11"/>
      <c r="I39" s="10">
        <f>ROUND((H39*G39),2)</f>
        <v>0</v>
      </c>
      <c r="O39" s="15">
        <f>rekapitulace!H8</f>
        <v>21</v>
      </c>
      <c r="P39" s="15">
        <f>O39/100*I39</f>
        <v>0</v>
      </c>
    </row>
    <row r="40" spans="1:9" ht="25.5">
      <c r="A40" s="22"/>
      <c r="B40" s="22"/>
      <c r="C40" s="22"/>
      <c r="D40" s="22"/>
      <c r="E40" s="12" t="s">
        <v>83</v>
      </c>
      <c r="F40" s="22"/>
      <c r="G40" s="22"/>
      <c r="I40" s="22"/>
    </row>
    <row r="41" spans="1:9" ht="12.75">
      <c r="A41" s="22"/>
      <c r="B41" s="22"/>
      <c r="C41" s="22"/>
      <c r="D41" s="22"/>
      <c r="E41" s="12" t="s">
        <v>84</v>
      </c>
      <c r="F41" s="22"/>
      <c r="G41" s="22"/>
      <c r="I41" s="22"/>
    </row>
    <row r="42" spans="1:16" ht="51">
      <c r="A42" s="6">
        <v>9</v>
      </c>
      <c r="B42" s="6" t="s">
        <v>48</v>
      </c>
      <c r="C42" s="6" t="s">
        <v>85</v>
      </c>
      <c r="D42" s="6" t="s">
        <v>50</v>
      </c>
      <c r="E42" s="6" t="s">
        <v>86</v>
      </c>
      <c r="F42" s="6" t="s">
        <v>52</v>
      </c>
      <c r="G42" s="8">
        <v>23.04</v>
      </c>
      <c r="H42" s="11"/>
      <c r="I42" s="10">
        <f>ROUND((H42*G42),2)</f>
        <v>0</v>
      </c>
      <c r="O42" s="15">
        <f>rekapitulace!H8</f>
        <v>21</v>
      </c>
      <c r="P42" s="15">
        <f>O42/100*I42</f>
        <v>0</v>
      </c>
    </row>
    <row r="43" spans="1:9" ht="25.5">
      <c r="A43" s="22"/>
      <c r="B43" s="22"/>
      <c r="C43" s="22"/>
      <c r="D43" s="22"/>
      <c r="E43" s="12" t="s">
        <v>87</v>
      </c>
      <c r="F43" s="22"/>
      <c r="G43" s="22"/>
      <c r="I43" s="22"/>
    </row>
    <row r="44" spans="1:9" ht="102">
      <c r="A44" s="22"/>
      <c r="B44" s="22"/>
      <c r="C44" s="22"/>
      <c r="D44" s="22"/>
      <c r="E44" s="12" t="s">
        <v>88</v>
      </c>
      <c r="F44" s="22"/>
      <c r="G44" s="22"/>
      <c r="I44" s="22"/>
    </row>
    <row r="45" spans="1:16" ht="51">
      <c r="A45" s="6">
        <v>10</v>
      </c>
      <c r="B45" s="6" t="s">
        <v>48</v>
      </c>
      <c r="C45" s="6" t="s">
        <v>89</v>
      </c>
      <c r="D45" s="6" t="s">
        <v>50</v>
      </c>
      <c r="E45" s="6" t="s">
        <v>90</v>
      </c>
      <c r="F45" s="6" t="s">
        <v>52</v>
      </c>
      <c r="G45" s="8">
        <v>22</v>
      </c>
      <c r="H45" s="11"/>
      <c r="I45" s="10">
        <f>ROUND((H45*G45),2)</f>
        <v>0</v>
      </c>
      <c r="O45" s="15">
        <f>rekapitulace!H8</f>
        <v>21</v>
      </c>
      <c r="P45" s="15">
        <f>O45/100*I45</f>
        <v>0</v>
      </c>
    </row>
    <row r="46" spans="1:9" ht="63.75">
      <c r="A46" s="22"/>
      <c r="B46" s="22"/>
      <c r="C46" s="22"/>
      <c r="D46" s="22"/>
      <c r="E46" s="12" t="s">
        <v>91</v>
      </c>
      <c r="F46" s="22"/>
      <c r="G46" s="22"/>
      <c r="I46" s="22"/>
    </row>
    <row r="47" spans="1:9" ht="102">
      <c r="A47" s="22"/>
      <c r="B47" s="22"/>
      <c r="C47" s="22"/>
      <c r="D47" s="22"/>
      <c r="E47" s="12" t="s">
        <v>88</v>
      </c>
      <c r="F47" s="22"/>
      <c r="G47" s="22"/>
      <c r="I47" s="22"/>
    </row>
    <row r="48" spans="1:16" ht="76.5">
      <c r="A48" s="6">
        <v>11</v>
      </c>
      <c r="B48" s="6" t="s">
        <v>48</v>
      </c>
      <c r="C48" s="6" t="s">
        <v>92</v>
      </c>
      <c r="D48" s="6" t="s">
        <v>50</v>
      </c>
      <c r="E48" s="6" t="s">
        <v>93</v>
      </c>
      <c r="F48" s="6" t="s">
        <v>60</v>
      </c>
      <c r="G48" s="8">
        <v>17.089</v>
      </c>
      <c r="H48" s="11"/>
      <c r="I48" s="10">
        <f>ROUND((H48*G48),2)</f>
        <v>0</v>
      </c>
      <c r="O48" s="15">
        <f>rekapitulace!H8</f>
        <v>21</v>
      </c>
      <c r="P48" s="15">
        <f>O48/100*I48</f>
        <v>0</v>
      </c>
    </row>
    <row r="49" spans="1:9" ht="63.75">
      <c r="A49" s="22"/>
      <c r="B49" s="22"/>
      <c r="C49" s="22"/>
      <c r="D49" s="22"/>
      <c r="E49" s="12" t="s">
        <v>94</v>
      </c>
      <c r="F49" s="22"/>
      <c r="G49" s="22"/>
      <c r="I49" s="22"/>
    </row>
    <row r="50" spans="1:9" ht="102">
      <c r="A50" s="22"/>
      <c r="B50" s="22"/>
      <c r="C50" s="22"/>
      <c r="D50" s="22"/>
      <c r="E50" s="12" t="s">
        <v>95</v>
      </c>
      <c r="F50" s="22"/>
      <c r="G50" s="22"/>
      <c r="I50" s="22"/>
    </row>
    <row r="51" spans="1:16" ht="51">
      <c r="A51" s="6">
        <v>12</v>
      </c>
      <c r="B51" s="6" t="s">
        <v>48</v>
      </c>
      <c r="C51" s="6" t="s">
        <v>96</v>
      </c>
      <c r="D51" s="6" t="s">
        <v>50</v>
      </c>
      <c r="E51" s="6" t="s">
        <v>97</v>
      </c>
      <c r="F51" s="6" t="s">
        <v>98</v>
      </c>
      <c r="G51" s="8">
        <v>66</v>
      </c>
      <c r="H51" s="11"/>
      <c r="I51" s="10">
        <f>ROUND((H51*G51),2)</f>
        <v>0</v>
      </c>
      <c r="O51" s="15">
        <f>rekapitulace!H8</f>
        <v>21</v>
      </c>
      <c r="P51" s="15">
        <f>O51/100*I51</f>
        <v>0</v>
      </c>
    </row>
    <row r="52" spans="1:9" ht="25.5">
      <c r="A52" s="22"/>
      <c r="B52" s="22"/>
      <c r="C52" s="22"/>
      <c r="D52" s="22"/>
      <c r="E52" s="12" t="s">
        <v>99</v>
      </c>
      <c r="F52" s="22"/>
      <c r="G52" s="22"/>
      <c r="I52" s="22"/>
    </row>
    <row r="53" spans="1:9" ht="76.5">
      <c r="A53" s="22"/>
      <c r="B53" s="22"/>
      <c r="C53" s="22"/>
      <c r="D53" s="22"/>
      <c r="E53" s="12" t="s">
        <v>100</v>
      </c>
      <c r="F53" s="22"/>
      <c r="G53" s="22"/>
      <c r="I53" s="22"/>
    </row>
    <row r="54" spans="1:16" ht="12.75" customHeight="1">
      <c r="A54" s="13"/>
      <c r="B54" s="13"/>
      <c r="C54" s="13" t="s">
        <v>45</v>
      </c>
      <c r="D54" s="13"/>
      <c r="E54" s="13" t="s">
        <v>75</v>
      </c>
      <c r="F54" s="13"/>
      <c r="G54" s="13"/>
      <c r="H54" s="20"/>
      <c r="I54" s="13">
        <f>SUM(I36:I53)</f>
        <v>0</v>
      </c>
      <c r="P54" s="15">
        <f>ROUND(SUM(P36:P53),2)</f>
        <v>0</v>
      </c>
    </row>
    <row r="55" spans="1:9" ht="12.75" customHeight="1">
      <c r="A55" s="22"/>
      <c r="B55" s="22"/>
      <c r="C55" s="22"/>
      <c r="D55" s="22"/>
      <c r="E55" s="22"/>
      <c r="F55" s="22"/>
      <c r="G55" s="22"/>
      <c r="I55" s="22"/>
    </row>
    <row r="56" spans="1:16" ht="12.75" customHeight="1">
      <c r="A56" s="13"/>
      <c r="B56" s="13"/>
      <c r="C56" s="13"/>
      <c r="D56" s="13"/>
      <c r="E56" s="13" t="s">
        <v>101</v>
      </c>
      <c r="F56" s="13"/>
      <c r="G56" s="13"/>
      <c r="H56" s="20"/>
      <c r="I56" s="13">
        <f>+I21+I33+I54</f>
        <v>0</v>
      </c>
      <c r="P56" s="15">
        <f>+P21+P33+P54</f>
        <v>0</v>
      </c>
    </row>
    <row r="57" ht="12.75" customHeight="1">
      <c r="I57" s="22"/>
    </row>
  </sheetData>
  <sheetProtection password="F62D" sheet="1" formatCells="0" formatColumns="0" formatRows="0" insertColumns="0" insertRows="0" insertHyperlinks="0" deleteColumns="0" deleteRows="0" sort="0" autoFilter="0" pivotTable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I12" sqref="I12"/>
    </sheetView>
  </sheetViews>
  <sheetFormatPr defaultColWidth="9.140625" defaultRowHeight="12.75" customHeight="1"/>
  <cols>
    <col min="1" max="1" width="6.7109375" style="15" customWidth="1"/>
    <col min="2" max="2" width="20.7109375" style="15" customWidth="1"/>
    <col min="3" max="3" width="15.7109375" style="15" customWidth="1"/>
    <col min="4" max="4" width="12.7109375" style="15" customWidth="1"/>
    <col min="5" max="5" width="75.7109375" style="15" customWidth="1"/>
    <col min="6" max="6" width="9.7109375" style="15" customWidth="1"/>
    <col min="7" max="7" width="12.7109375" style="15" customWidth="1"/>
    <col min="8" max="9" width="14.7109375" style="15" customWidth="1"/>
    <col min="10" max="14" width="9.140625" style="15" customWidth="1"/>
    <col min="15" max="16" width="9.140625" style="15" hidden="1" customWidth="1"/>
    <col min="17" max="16384" width="9.140625" style="15" customWidth="1"/>
  </cols>
  <sheetData>
    <row r="1" spans="1:3" ht="12.75" customHeight="1">
      <c r="A1" s="14" t="s">
        <v>13</v>
      </c>
      <c r="C1" s="15" t="s">
        <v>14</v>
      </c>
    </row>
    <row r="2" ht="12.75" customHeight="1">
      <c r="C2" s="16" t="s">
        <v>15</v>
      </c>
    </row>
    <row r="4" spans="1:5" ht="12.75" customHeight="1">
      <c r="A4" s="15" t="s">
        <v>16</v>
      </c>
      <c r="C4" s="14" t="s">
        <v>19</v>
      </c>
      <c r="D4" s="14"/>
      <c r="E4" s="14" t="s">
        <v>20</v>
      </c>
    </row>
    <row r="5" spans="1:5" ht="12.75" customHeight="1">
      <c r="A5" s="15" t="s">
        <v>17</v>
      </c>
      <c r="C5" s="14" t="s">
        <v>102</v>
      </c>
      <c r="D5" s="14"/>
      <c r="E5" s="14" t="s">
        <v>103</v>
      </c>
    </row>
    <row r="6" spans="1:5" ht="12.75" customHeight="1">
      <c r="A6" s="15" t="s">
        <v>18</v>
      </c>
      <c r="C6" s="14" t="s">
        <v>102</v>
      </c>
      <c r="D6" s="14"/>
      <c r="E6" s="14" t="s">
        <v>103</v>
      </c>
    </row>
    <row r="7" spans="1:5" ht="12.75" customHeight="1">
      <c r="A7" s="15" t="s">
        <v>23</v>
      </c>
      <c r="C7" s="14" t="s">
        <v>104</v>
      </c>
      <c r="D7" s="14" t="s">
        <v>105</v>
      </c>
      <c r="E7" s="14"/>
    </row>
    <row r="8" spans="1:16" ht="12.75" customHeight="1">
      <c r="A8" s="17" t="s">
        <v>26</v>
      </c>
      <c r="B8" s="17" t="s">
        <v>28</v>
      </c>
      <c r="C8" s="17" t="s">
        <v>29</v>
      </c>
      <c r="D8" s="17" t="s">
        <v>30</v>
      </c>
      <c r="E8" s="17" t="s">
        <v>31</v>
      </c>
      <c r="F8" s="17" t="s">
        <v>32</v>
      </c>
      <c r="G8" s="17" t="s">
        <v>33</v>
      </c>
      <c r="H8" s="17" t="s">
        <v>34</v>
      </c>
      <c r="I8" s="17"/>
      <c r="O8" s="15" t="s">
        <v>37</v>
      </c>
      <c r="P8" s="15" t="s">
        <v>11</v>
      </c>
    </row>
    <row r="9" spans="1:15" ht="14.25">
      <c r="A9" s="17"/>
      <c r="B9" s="17"/>
      <c r="C9" s="17"/>
      <c r="D9" s="17"/>
      <c r="E9" s="17"/>
      <c r="F9" s="17"/>
      <c r="G9" s="17"/>
      <c r="H9" s="18" t="s">
        <v>35</v>
      </c>
      <c r="I9" s="18" t="s">
        <v>36</v>
      </c>
      <c r="O9" s="15" t="s">
        <v>11</v>
      </c>
    </row>
    <row r="10" spans="1:9" ht="14.25">
      <c r="A10" s="4" t="s">
        <v>27</v>
      </c>
      <c r="B10" s="4" t="s">
        <v>38</v>
      </c>
      <c r="C10" s="4" t="s">
        <v>39</v>
      </c>
      <c r="D10" s="4" t="s">
        <v>40</v>
      </c>
      <c r="E10" s="4" t="s">
        <v>41</v>
      </c>
      <c r="F10" s="4" t="s">
        <v>42</v>
      </c>
      <c r="G10" s="4" t="s">
        <v>43</v>
      </c>
      <c r="H10" s="18" t="s">
        <v>44</v>
      </c>
      <c r="I10" s="4" t="s">
        <v>45</v>
      </c>
    </row>
    <row r="11" spans="1:9" ht="12.75" customHeight="1">
      <c r="A11" s="7"/>
      <c r="B11" s="7"/>
      <c r="C11" s="7" t="s">
        <v>47</v>
      </c>
      <c r="D11" s="7"/>
      <c r="E11" s="7" t="s">
        <v>46</v>
      </c>
      <c r="F11" s="7"/>
      <c r="G11" s="9"/>
      <c r="H11" s="19"/>
      <c r="I11" s="9"/>
    </row>
    <row r="12" spans="1:16" ht="25.5">
      <c r="A12" s="6">
        <v>1</v>
      </c>
      <c r="B12" s="6" t="s">
        <v>48</v>
      </c>
      <c r="C12" s="6" t="s">
        <v>106</v>
      </c>
      <c r="D12" s="6" t="s">
        <v>50</v>
      </c>
      <c r="E12" s="6" t="s">
        <v>107</v>
      </c>
      <c r="F12" s="6" t="s">
        <v>52</v>
      </c>
      <c r="G12" s="8">
        <v>492.25</v>
      </c>
      <c r="H12" s="11"/>
      <c r="I12" s="10">
        <f>ROUND((H12*G12),2)</f>
        <v>0</v>
      </c>
      <c r="O12" s="15">
        <f>rekapitulace!H8</f>
        <v>21</v>
      </c>
      <c r="P12" s="15">
        <f>O12/100*I12</f>
        <v>0</v>
      </c>
    </row>
    <row r="13" spans="1:9" ht="38.25">
      <c r="A13" s="22"/>
      <c r="B13" s="22"/>
      <c r="C13" s="22"/>
      <c r="D13" s="22"/>
      <c r="E13" s="12" t="s">
        <v>108</v>
      </c>
      <c r="F13" s="22"/>
      <c r="G13" s="22"/>
      <c r="I13" s="22"/>
    </row>
    <row r="14" spans="1:9" ht="25.5">
      <c r="A14" s="22"/>
      <c r="B14" s="22"/>
      <c r="C14" s="22"/>
      <c r="D14" s="22"/>
      <c r="E14" s="12" t="s">
        <v>54</v>
      </c>
      <c r="F14" s="22"/>
      <c r="G14" s="22"/>
      <c r="I14" s="22"/>
    </row>
    <row r="15" spans="1:16" ht="51">
      <c r="A15" s="6">
        <v>2</v>
      </c>
      <c r="B15" s="6" t="s">
        <v>48</v>
      </c>
      <c r="C15" s="6" t="s">
        <v>55</v>
      </c>
      <c r="D15" s="6" t="s">
        <v>50</v>
      </c>
      <c r="E15" s="6" t="s">
        <v>109</v>
      </c>
      <c r="F15" s="6" t="s">
        <v>52</v>
      </c>
      <c r="G15" s="8">
        <v>71.8</v>
      </c>
      <c r="H15" s="11"/>
      <c r="I15" s="10">
        <f>ROUND((H15*G15),2)</f>
        <v>0</v>
      </c>
      <c r="O15" s="15">
        <f>rekapitulace!H8</f>
        <v>21</v>
      </c>
      <c r="P15" s="15">
        <f>O15/100*I15</f>
        <v>0</v>
      </c>
    </row>
    <row r="16" spans="1:9" ht="12.75">
      <c r="A16" s="22"/>
      <c r="B16" s="22"/>
      <c r="C16" s="22"/>
      <c r="D16" s="22"/>
      <c r="E16" s="12" t="s">
        <v>110</v>
      </c>
      <c r="F16" s="22"/>
      <c r="G16" s="22"/>
      <c r="I16" s="22"/>
    </row>
    <row r="17" spans="1:9" ht="25.5">
      <c r="A17" s="22"/>
      <c r="B17" s="22"/>
      <c r="C17" s="22"/>
      <c r="D17" s="22"/>
      <c r="E17" s="12" t="s">
        <v>54</v>
      </c>
      <c r="F17" s="22"/>
      <c r="G17" s="22"/>
      <c r="I17" s="22"/>
    </row>
    <row r="18" spans="1:16" ht="12.75" customHeight="1">
      <c r="A18" s="13"/>
      <c r="B18" s="13"/>
      <c r="C18" s="13" t="s">
        <v>47</v>
      </c>
      <c r="D18" s="13"/>
      <c r="E18" s="13" t="s">
        <v>46</v>
      </c>
      <c r="F18" s="13"/>
      <c r="G18" s="13"/>
      <c r="H18" s="20"/>
      <c r="I18" s="13">
        <f>SUM(I12:I17)</f>
        <v>0</v>
      </c>
      <c r="P18" s="15">
        <f>ROUND(SUM(P12:P17),2)</f>
        <v>0</v>
      </c>
    </row>
    <row r="19" spans="1:9" ht="12.75" customHeight="1">
      <c r="A19" s="22"/>
      <c r="B19" s="22"/>
      <c r="C19" s="22"/>
      <c r="D19" s="22"/>
      <c r="E19" s="22"/>
      <c r="F19" s="22"/>
      <c r="G19" s="22"/>
      <c r="I19" s="22"/>
    </row>
    <row r="20" spans="1:9" ht="12.75" customHeight="1">
      <c r="A20" s="7"/>
      <c r="B20" s="7"/>
      <c r="C20" s="7" t="s">
        <v>27</v>
      </c>
      <c r="D20" s="7"/>
      <c r="E20" s="7" t="s">
        <v>62</v>
      </c>
      <c r="F20" s="7"/>
      <c r="G20" s="9"/>
      <c r="H20" s="19"/>
      <c r="I20" s="9"/>
    </row>
    <row r="21" spans="1:16" ht="51">
      <c r="A21" s="6">
        <v>3</v>
      </c>
      <c r="B21" s="6" t="s">
        <v>48</v>
      </c>
      <c r="C21" s="6" t="s">
        <v>111</v>
      </c>
      <c r="D21" s="6" t="s">
        <v>50</v>
      </c>
      <c r="E21" s="6" t="s">
        <v>112</v>
      </c>
      <c r="F21" s="6" t="s">
        <v>52</v>
      </c>
      <c r="G21" s="8">
        <v>103.5</v>
      </c>
      <c r="H21" s="11"/>
      <c r="I21" s="10">
        <f>ROUND((H21*G21),2)</f>
        <v>0</v>
      </c>
      <c r="O21" s="15">
        <f>rekapitulace!H8</f>
        <v>21</v>
      </c>
      <c r="P21" s="15">
        <f>O21/100*I21</f>
        <v>0</v>
      </c>
    </row>
    <row r="22" spans="1:9" ht="25.5">
      <c r="A22" s="22"/>
      <c r="B22" s="22"/>
      <c r="C22" s="22"/>
      <c r="D22" s="22"/>
      <c r="E22" s="12" t="s">
        <v>113</v>
      </c>
      <c r="F22" s="22"/>
      <c r="G22" s="22"/>
      <c r="I22" s="22"/>
    </row>
    <row r="23" spans="1:9" ht="63.75">
      <c r="A23" s="22"/>
      <c r="B23" s="22"/>
      <c r="C23" s="22"/>
      <c r="D23" s="22"/>
      <c r="E23" s="12" t="s">
        <v>67</v>
      </c>
      <c r="F23" s="22"/>
      <c r="G23" s="22"/>
      <c r="I23" s="22"/>
    </row>
    <row r="24" spans="1:16" ht="63.75">
      <c r="A24" s="6">
        <v>4</v>
      </c>
      <c r="B24" s="6" t="s">
        <v>48</v>
      </c>
      <c r="C24" s="6" t="s">
        <v>63</v>
      </c>
      <c r="D24" s="6" t="s">
        <v>114</v>
      </c>
      <c r="E24" s="6" t="s">
        <v>115</v>
      </c>
      <c r="F24" s="6" t="s">
        <v>52</v>
      </c>
      <c r="G24" s="8">
        <v>34.5</v>
      </c>
      <c r="H24" s="11"/>
      <c r="I24" s="10">
        <f>ROUND((H24*G24),2)</f>
        <v>0</v>
      </c>
      <c r="O24" s="15">
        <f>rekapitulace!H8</f>
        <v>21</v>
      </c>
      <c r="P24" s="15">
        <f>O24/100*I24</f>
        <v>0</v>
      </c>
    </row>
    <row r="25" spans="1:9" ht="25.5">
      <c r="A25" s="22"/>
      <c r="B25" s="22"/>
      <c r="C25" s="22"/>
      <c r="D25" s="22"/>
      <c r="E25" s="12" t="s">
        <v>116</v>
      </c>
      <c r="F25" s="22"/>
      <c r="G25" s="22"/>
      <c r="I25" s="22"/>
    </row>
    <row r="26" spans="1:9" ht="63.75">
      <c r="A26" s="22"/>
      <c r="B26" s="22"/>
      <c r="C26" s="22"/>
      <c r="D26" s="22"/>
      <c r="E26" s="12" t="s">
        <v>67</v>
      </c>
      <c r="F26" s="22"/>
      <c r="G26" s="22"/>
      <c r="I26" s="22"/>
    </row>
    <row r="27" spans="1:16" ht="76.5">
      <c r="A27" s="6">
        <v>5</v>
      </c>
      <c r="B27" s="6" t="s">
        <v>48</v>
      </c>
      <c r="C27" s="6" t="s">
        <v>63</v>
      </c>
      <c r="D27" s="6" t="s">
        <v>117</v>
      </c>
      <c r="E27" s="6" t="s">
        <v>118</v>
      </c>
      <c r="F27" s="6" t="s">
        <v>52</v>
      </c>
      <c r="G27" s="8">
        <v>38.5</v>
      </c>
      <c r="H27" s="11"/>
      <c r="I27" s="10">
        <f>ROUND((H27*G27),2)</f>
        <v>0</v>
      </c>
      <c r="O27" s="15">
        <f>rekapitulace!H8</f>
        <v>21</v>
      </c>
      <c r="P27" s="15">
        <f>O27/100*I27</f>
        <v>0</v>
      </c>
    </row>
    <row r="28" spans="1:9" ht="25.5">
      <c r="A28" s="22"/>
      <c r="B28" s="22"/>
      <c r="C28" s="22"/>
      <c r="D28" s="22"/>
      <c r="E28" s="12" t="s">
        <v>119</v>
      </c>
      <c r="F28" s="22"/>
      <c r="G28" s="22"/>
      <c r="I28" s="22"/>
    </row>
    <row r="29" spans="1:9" ht="63.75">
      <c r="A29" s="22"/>
      <c r="B29" s="22"/>
      <c r="C29" s="22"/>
      <c r="D29" s="22"/>
      <c r="E29" s="12" t="s">
        <v>67</v>
      </c>
      <c r="F29" s="22"/>
      <c r="G29" s="22"/>
      <c r="I29" s="22"/>
    </row>
    <row r="30" spans="1:16" ht="63.75">
      <c r="A30" s="6">
        <v>6</v>
      </c>
      <c r="B30" s="6" t="s">
        <v>48</v>
      </c>
      <c r="C30" s="6" t="s">
        <v>68</v>
      </c>
      <c r="D30" s="6" t="s">
        <v>114</v>
      </c>
      <c r="E30" s="6" t="s">
        <v>120</v>
      </c>
      <c r="F30" s="6" t="s">
        <v>52</v>
      </c>
      <c r="G30" s="8">
        <v>37.3</v>
      </c>
      <c r="H30" s="11"/>
      <c r="I30" s="10">
        <f>ROUND((H30*G30),2)</f>
        <v>0</v>
      </c>
      <c r="O30" s="15">
        <f>rekapitulace!H8</f>
        <v>21</v>
      </c>
      <c r="P30" s="15">
        <f>O30/100*I30</f>
        <v>0</v>
      </c>
    </row>
    <row r="31" spans="1:9" ht="25.5">
      <c r="A31" s="22"/>
      <c r="B31" s="22"/>
      <c r="C31" s="22"/>
      <c r="D31" s="22"/>
      <c r="E31" s="12" t="s">
        <v>121</v>
      </c>
      <c r="F31" s="22"/>
      <c r="G31" s="22"/>
      <c r="I31" s="22"/>
    </row>
    <row r="32" spans="1:9" ht="63.75">
      <c r="A32" s="22"/>
      <c r="B32" s="22"/>
      <c r="C32" s="22"/>
      <c r="D32" s="22"/>
      <c r="E32" s="12" t="s">
        <v>67</v>
      </c>
      <c r="F32" s="22"/>
      <c r="G32" s="22"/>
      <c r="I32" s="22"/>
    </row>
    <row r="33" spans="1:16" ht="76.5">
      <c r="A33" s="6">
        <v>7</v>
      </c>
      <c r="B33" s="6" t="s">
        <v>48</v>
      </c>
      <c r="C33" s="6" t="s">
        <v>68</v>
      </c>
      <c r="D33" s="6" t="s">
        <v>117</v>
      </c>
      <c r="E33" s="6" t="s">
        <v>122</v>
      </c>
      <c r="F33" s="6" t="s">
        <v>52</v>
      </c>
      <c r="G33" s="8">
        <v>36.4</v>
      </c>
      <c r="H33" s="11"/>
      <c r="I33" s="10">
        <f>ROUND((H33*G33),2)</f>
        <v>0</v>
      </c>
      <c r="O33" s="15">
        <f>rekapitulace!H8</f>
        <v>21</v>
      </c>
      <c r="P33" s="15">
        <f>O33/100*I33</f>
        <v>0</v>
      </c>
    </row>
    <row r="34" spans="1:9" ht="25.5">
      <c r="A34" s="22"/>
      <c r="B34" s="22"/>
      <c r="C34" s="22"/>
      <c r="D34" s="22"/>
      <c r="E34" s="12" t="s">
        <v>123</v>
      </c>
      <c r="F34" s="22"/>
      <c r="G34" s="22"/>
      <c r="I34" s="22"/>
    </row>
    <row r="35" spans="1:9" ht="63.75">
      <c r="A35" s="22"/>
      <c r="B35" s="22"/>
      <c r="C35" s="22"/>
      <c r="D35" s="22"/>
      <c r="E35" s="12" t="s">
        <v>67</v>
      </c>
      <c r="F35" s="22"/>
      <c r="G35" s="22"/>
      <c r="I35" s="22"/>
    </row>
    <row r="36" spans="1:16" ht="102">
      <c r="A36" s="6">
        <v>8</v>
      </c>
      <c r="B36" s="6" t="s">
        <v>48</v>
      </c>
      <c r="C36" s="6" t="s">
        <v>124</v>
      </c>
      <c r="D36" s="6" t="s">
        <v>50</v>
      </c>
      <c r="E36" s="6" t="s">
        <v>125</v>
      </c>
      <c r="F36" s="6" t="s">
        <v>52</v>
      </c>
      <c r="G36" s="8">
        <v>171.755</v>
      </c>
      <c r="H36" s="11"/>
      <c r="I36" s="10">
        <f>ROUND((H36*G36),2)</f>
        <v>0</v>
      </c>
      <c r="O36" s="15">
        <f>rekapitulace!H8</f>
        <v>21</v>
      </c>
      <c r="P36" s="15">
        <f>O36/100*I36</f>
        <v>0</v>
      </c>
    </row>
    <row r="37" spans="1:9" ht="51">
      <c r="A37" s="22"/>
      <c r="B37" s="22"/>
      <c r="C37" s="22"/>
      <c r="D37" s="22"/>
      <c r="E37" s="12" t="s">
        <v>126</v>
      </c>
      <c r="F37" s="22"/>
      <c r="G37" s="22"/>
      <c r="I37" s="22"/>
    </row>
    <row r="38" spans="1:9" ht="25.5">
      <c r="A38" s="22"/>
      <c r="B38" s="22"/>
      <c r="C38" s="22"/>
      <c r="D38" s="22"/>
      <c r="E38" s="12" t="s">
        <v>127</v>
      </c>
      <c r="F38" s="22"/>
      <c r="G38" s="22"/>
      <c r="I38" s="22"/>
    </row>
    <row r="39" spans="1:16" ht="25.5">
      <c r="A39" s="6">
        <v>9</v>
      </c>
      <c r="B39" s="6" t="s">
        <v>48</v>
      </c>
      <c r="C39" s="6" t="s">
        <v>128</v>
      </c>
      <c r="D39" s="6" t="s">
        <v>50</v>
      </c>
      <c r="E39" s="6" t="s">
        <v>129</v>
      </c>
      <c r="F39" s="6" t="s">
        <v>52</v>
      </c>
      <c r="G39" s="8">
        <v>388.75</v>
      </c>
      <c r="H39" s="11"/>
      <c r="I39" s="10">
        <f>ROUND((H39*G39),2)</f>
        <v>0</v>
      </c>
      <c r="O39" s="15">
        <f>rekapitulace!H8</f>
        <v>21</v>
      </c>
      <c r="P39" s="15">
        <f>O39/100*I39</f>
        <v>0</v>
      </c>
    </row>
    <row r="40" spans="1:9" ht="63.75">
      <c r="A40" s="22"/>
      <c r="B40" s="22"/>
      <c r="C40" s="22"/>
      <c r="D40" s="22"/>
      <c r="E40" s="12" t="s">
        <v>130</v>
      </c>
      <c r="F40" s="22"/>
      <c r="G40" s="22"/>
      <c r="I40" s="22"/>
    </row>
    <row r="41" spans="1:9" ht="369.75">
      <c r="A41" s="22"/>
      <c r="B41" s="22"/>
      <c r="C41" s="22"/>
      <c r="D41" s="22"/>
      <c r="E41" s="12" t="s">
        <v>131</v>
      </c>
      <c r="F41" s="22"/>
      <c r="G41" s="22"/>
      <c r="I41" s="22"/>
    </row>
    <row r="42" spans="1:16" ht="38.25">
      <c r="A42" s="6">
        <v>10</v>
      </c>
      <c r="B42" s="6" t="s">
        <v>48</v>
      </c>
      <c r="C42" s="6" t="s">
        <v>132</v>
      </c>
      <c r="D42" s="6" t="s">
        <v>50</v>
      </c>
      <c r="E42" s="6" t="s">
        <v>133</v>
      </c>
      <c r="F42" s="6" t="s">
        <v>52</v>
      </c>
      <c r="G42" s="8">
        <v>173.155</v>
      </c>
      <c r="H42" s="11"/>
      <c r="I42" s="10">
        <f>ROUND((H42*G42),2)</f>
        <v>0</v>
      </c>
      <c r="O42" s="15">
        <f>rekapitulace!H8</f>
        <v>21</v>
      </c>
      <c r="P42" s="15">
        <f>O42/100*I42</f>
        <v>0</v>
      </c>
    </row>
    <row r="43" spans="1:9" ht="89.25">
      <c r="A43" s="22"/>
      <c r="B43" s="22"/>
      <c r="C43" s="22"/>
      <c r="D43" s="22"/>
      <c r="E43" s="12" t="s">
        <v>134</v>
      </c>
      <c r="F43" s="22"/>
      <c r="G43" s="22"/>
      <c r="I43" s="22"/>
    </row>
    <row r="44" spans="1:9" ht="306">
      <c r="A44" s="22"/>
      <c r="B44" s="22"/>
      <c r="C44" s="22"/>
      <c r="D44" s="22"/>
      <c r="E44" s="12" t="s">
        <v>135</v>
      </c>
      <c r="F44" s="22"/>
      <c r="G44" s="22"/>
      <c r="I44" s="22"/>
    </row>
    <row r="45" spans="1:16" ht="25.5">
      <c r="A45" s="6">
        <v>11</v>
      </c>
      <c r="B45" s="6" t="s">
        <v>48</v>
      </c>
      <c r="C45" s="6" t="s">
        <v>136</v>
      </c>
      <c r="D45" s="6" t="s">
        <v>50</v>
      </c>
      <c r="E45" s="6" t="s">
        <v>137</v>
      </c>
      <c r="F45" s="6" t="s">
        <v>52</v>
      </c>
      <c r="G45" s="8">
        <v>492.25</v>
      </c>
      <c r="H45" s="11"/>
      <c r="I45" s="10">
        <f>ROUND((H45*G45),2)</f>
        <v>0</v>
      </c>
      <c r="O45" s="15">
        <f>rekapitulace!H8</f>
        <v>21</v>
      </c>
      <c r="P45" s="15">
        <f>O45/100*I45</f>
        <v>0</v>
      </c>
    </row>
    <row r="46" spans="1:9" ht="63.75">
      <c r="A46" s="22"/>
      <c r="B46" s="22"/>
      <c r="C46" s="22"/>
      <c r="D46" s="22"/>
      <c r="E46" s="12" t="s">
        <v>138</v>
      </c>
      <c r="F46" s="22"/>
      <c r="G46" s="22"/>
      <c r="I46" s="22"/>
    </row>
    <row r="47" spans="1:9" ht="191.25">
      <c r="A47" s="22"/>
      <c r="B47" s="22"/>
      <c r="C47" s="22"/>
      <c r="D47" s="22"/>
      <c r="E47" s="12" t="s">
        <v>139</v>
      </c>
      <c r="F47" s="22"/>
      <c r="G47" s="22"/>
      <c r="I47" s="22"/>
    </row>
    <row r="48" spans="1:16" ht="25.5">
      <c r="A48" s="6">
        <v>12</v>
      </c>
      <c r="B48" s="6" t="s">
        <v>48</v>
      </c>
      <c r="C48" s="6" t="s">
        <v>140</v>
      </c>
      <c r="D48" s="6" t="s">
        <v>50</v>
      </c>
      <c r="E48" s="6" t="s">
        <v>141</v>
      </c>
      <c r="F48" s="6" t="s">
        <v>52</v>
      </c>
      <c r="G48" s="8">
        <v>110.75</v>
      </c>
      <c r="H48" s="11"/>
      <c r="I48" s="10">
        <f>ROUND((H48*G48),2)</f>
        <v>0</v>
      </c>
      <c r="O48" s="15">
        <f>rekapitulace!H8</f>
        <v>21</v>
      </c>
      <c r="P48" s="15">
        <f>O48/100*I48</f>
        <v>0</v>
      </c>
    </row>
    <row r="49" spans="1:9" ht="63.75">
      <c r="A49" s="22"/>
      <c r="B49" s="22"/>
      <c r="C49" s="22"/>
      <c r="D49" s="22"/>
      <c r="E49" s="12" t="s">
        <v>142</v>
      </c>
      <c r="F49" s="22"/>
      <c r="G49" s="22"/>
      <c r="I49" s="22"/>
    </row>
    <row r="50" spans="1:9" ht="280.5">
      <c r="A50" s="22"/>
      <c r="B50" s="22"/>
      <c r="C50" s="22"/>
      <c r="D50" s="22"/>
      <c r="E50" s="12" t="s">
        <v>143</v>
      </c>
      <c r="F50" s="22"/>
      <c r="G50" s="22"/>
      <c r="I50" s="22"/>
    </row>
    <row r="51" spans="1:16" ht="38.25">
      <c r="A51" s="6">
        <v>13</v>
      </c>
      <c r="B51" s="6" t="s">
        <v>48</v>
      </c>
      <c r="C51" s="6" t="s">
        <v>144</v>
      </c>
      <c r="D51" s="6" t="s">
        <v>50</v>
      </c>
      <c r="E51" s="6" t="s">
        <v>145</v>
      </c>
      <c r="F51" s="6" t="s">
        <v>52</v>
      </c>
      <c r="G51" s="8">
        <v>8.03</v>
      </c>
      <c r="H51" s="11"/>
      <c r="I51" s="10">
        <f>ROUND((H51*G51),2)</f>
        <v>0</v>
      </c>
      <c r="O51" s="15">
        <f>rekapitulace!H8</f>
        <v>21</v>
      </c>
      <c r="P51" s="15">
        <f>O51/100*I51</f>
        <v>0</v>
      </c>
    </row>
    <row r="52" spans="1:9" ht="38.25">
      <c r="A52" s="22"/>
      <c r="B52" s="22"/>
      <c r="C52" s="22"/>
      <c r="D52" s="22"/>
      <c r="E52" s="12" t="s">
        <v>146</v>
      </c>
      <c r="F52" s="22"/>
      <c r="G52" s="22"/>
      <c r="I52" s="22"/>
    </row>
    <row r="53" spans="1:9" ht="242.25">
      <c r="A53" s="22"/>
      <c r="B53" s="22"/>
      <c r="C53" s="22"/>
      <c r="D53" s="22"/>
      <c r="E53" s="12" t="s">
        <v>147</v>
      </c>
      <c r="F53" s="22"/>
      <c r="G53" s="22"/>
      <c r="I53" s="22"/>
    </row>
    <row r="54" spans="1:16" ht="12.75">
      <c r="A54" s="6">
        <v>14</v>
      </c>
      <c r="B54" s="6" t="s">
        <v>48</v>
      </c>
      <c r="C54" s="6" t="s">
        <v>148</v>
      </c>
      <c r="D54" s="6" t="s">
        <v>50</v>
      </c>
      <c r="E54" s="6" t="s">
        <v>149</v>
      </c>
      <c r="F54" s="6" t="s">
        <v>98</v>
      </c>
      <c r="G54" s="8">
        <v>591.75</v>
      </c>
      <c r="H54" s="11"/>
      <c r="I54" s="10">
        <f>ROUND((H54*G54),2)</f>
        <v>0</v>
      </c>
      <c r="O54" s="15">
        <f>rekapitulace!H8</f>
        <v>21</v>
      </c>
      <c r="P54" s="15">
        <f>O54/100*I54</f>
        <v>0</v>
      </c>
    </row>
    <row r="55" spans="1:9" ht="38.25">
      <c r="A55" s="22"/>
      <c r="B55" s="22"/>
      <c r="C55" s="22"/>
      <c r="D55" s="22"/>
      <c r="E55" s="12" t="s">
        <v>150</v>
      </c>
      <c r="F55" s="22"/>
      <c r="G55" s="22"/>
      <c r="I55" s="22"/>
    </row>
    <row r="56" spans="1:9" ht="25.5">
      <c r="A56" s="22"/>
      <c r="B56" s="22"/>
      <c r="C56" s="22"/>
      <c r="D56" s="22"/>
      <c r="E56" s="12" t="s">
        <v>151</v>
      </c>
      <c r="F56" s="22"/>
      <c r="G56" s="22"/>
      <c r="I56" s="22"/>
    </row>
    <row r="57" spans="1:16" ht="25.5">
      <c r="A57" s="6">
        <v>15</v>
      </c>
      <c r="B57" s="6" t="s">
        <v>48</v>
      </c>
      <c r="C57" s="6" t="s">
        <v>152</v>
      </c>
      <c r="D57" s="6" t="s">
        <v>50</v>
      </c>
      <c r="E57" s="6" t="s">
        <v>153</v>
      </c>
      <c r="F57" s="6" t="s">
        <v>98</v>
      </c>
      <c r="G57" s="8">
        <v>413.03</v>
      </c>
      <c r="H57" s="11"/>
      <c r="I57" s="10">
        <f>ROUND((H57*G57),2)</f>
        <v>0</v>
      </c>
      <c r="O57" s="15">
        <f>rekapitulace!H8</f>
        <v>21</v>
      </c>
      <c r="P57" s="15">
        <f>O57/100*I57</f>
        <v>0</v>
      </c>
    </row>
    <row r="58" spans="1:9" ht="38.25">
      <c r="A58" s="22"/>
      <c r="B58" s="22"/>
      <c r="C58" s="22"/>
      <c r="D58" s="22"/>
      <c r="E58" s="12" t="s">
        <v>154</v>
      </c>
      <c r="F58" s="22"/>
      <c r="G58" s="22"/>
      <c r="I58" s="22"/>
    </row>
    <row r="59" spans="1:9" ht="38.25">
      <c r="A59" s="22"/>
      <c r="B59" s="22"/>
      <c r="C59" s="22"/>
      <c r="D59" s="22"/>
      <c r="E59" s="12" t="s">
        <v>155</v>
      </c>
      <c r="F59" s="22"/>
      <c r="G59" s="22"/>
      <c r="I59" s="22"/>
    </row>
    <row r="60" spans="1:16" ht="38.25">
      <c r="A60" s="6">
        <v>16</v>
      </c>
      <c r="B60" s="6" t="s">
        <v>48</v>
      </c>
      <c r="C60" s="6" t="s">
        <v>156</v>
      </c>
      <c r="D60" s="6" t="s">
        <v>50</v>
      </c>
      <c r="E60" s="6" t="s">
        <v>157</v>
      </c>
      <c r="F60" s="6" t="s">
        <v>52</v>
      </c>
      <c r="G60" s="8">
        <v>111.2</v>
      </c>
      <c r="H60" s="11"/>
      <c r="I60" s="10">
        <f>ROUND((H60*G60),2)</f>
        <v>0</v>
      </c>
      <c r="O60" s="15">
        <f>rekapitulace!H8</f>
        <v>21</v>
      </c>
      <c r="P60" s="15">
        <f>O60/100*I60</f>
        <v>0</v>
      </c>
    </row>
    <row r="61" spans="1:9" ht="25.5">
      <c r="A61" s="22"/>
      <c r="B61" s="22"/>
      <c r="C61" s="22"/>
      <c r="D61" s="22"/>
      <c r="E61" s="12" t="s">
        <v>158</v>
      </c>
      <c r="F61" s="22"/>
      <c r="G61" s="22"/>
      <c r="I61" s="22"/>
    </row>
    <row r="62" spans="1:9" ht="38.25">
      <c r="A62" s="22"/>
      <c r="B62" s="22"/>
      <c r="C62" s="22"/>
      <c r="D62" s="22"/>
      <c r="E62" s="12" t="s">
        <v>159</v>
      </c>
      <c r="F62" s="22"/>
      <c r="G62" s="22"/>
      <c r="I62" s="22"/>
    </row>
    <row r="63" spans="1:16" ht="38.25">
      <c r="A63" s="6">
        <v>17</v>
      </c>
      <c r="B63" s="6" t="s">
        <v>48</v>
      </c>
      <c r="C63" s="6" t="s">
        <v>160</v>
      </c>
      <c r="D63" s="6" t="s">
        <v>50</v>
      </c>
      <c r="E63" s="6" t="s">
        <v>161</v>
      </c>
      <c r="F63" s="6" t="s">
        <v>98</v>
      </c>
      <c r="G63" s="8">
        <v>413.03</v>
      </c>
      <c r="H63" s="11"/>
      <c r="I63" s="10">
        <f>ROUND((H63*G63),2)</f>
        <v>0</v>
      </c>
      <c r="O63" s="15">
        <f>rekapitulace!H8</f>
        <v>21</v>
      </c>
      <c r="P63" s="15">
        <f>O63/100*I63</f>
        <v>0</v>
      </c>
    </row>
    <row r="64" spans="1:9" ht="38.25">
      <c r="A64" s="22"/>
      <c r="B64" s="22"/>
      <c r="C64" s="22"/>
      <c r="D64" s="22"/>
      <c r="E64" s="12" t="s">
        <v>162</v>
      </c>
      <c r="F64" s="22"/>
      <c r="G64" s="22"/>
      <c r="I64" s="22"/>
    </row>
    <row r="65" spans="1:9" ht="25.5">
      <c r="A65" s="22"/>
      <c r="B65" s="22"/>
      <c r="C65" s="22"/>
      <c r="D65" s="22"/>
      <c r="E65" s="12" t="s">
        <v>163</v>
      </c>
      <c r="F65" s="22"/>
      <c r="G65" s="22"/>
      <c r="I65" s="22"/>
    </row>
    <row r="66" spans="1:16" ht="12.75" customHeight="1">
      <c r="A66" s="13"/>
      <c r="B66" s="13"/>
      <c r="C66" s="13" t="s">
        <v>27</v>
      </c>
      <c r="D66" s="13"/>
      <c r="E66" s="13" t="s">
        <v>62</v>
      </c>
      <c r="F66" s="13"/>
      <c r="G66" s="13"/>
      <c r="H66" s="20"/>
      <c r="I66" s="13">
        <f>SUM(I21:I65)</f>
        <v>0</v>
      </c>
      <c r="P66" s="15">
        <f>ROUND(SUM(P21:P65),2)</f>
        <v>0</v>
      </c>
    </row>
    <row r="67" spans="1:9" ht="12.75" customHeight="1">
      <c r="A67" s="22"/>
      <c r="B67" s="22"/>
      <c r="C67" s="22"/>
      <c r="D67" s="22"/>
      <c r="E67" s="22"/>
      <c r="F67" s="22"/>
      <c r="G67" s="22"/>
      <c r="I67" s="22"/>
    </row>
    <row r="68" spans="1:9" ht="12.75" customHeight="1">
      <c r="A68" s="7"/>
      <c r="B68" s="7"/>
      <c r="C68" s="7" t="s">
        <v>38</v>
      </c>
      <c r="D68" s="7"/>
      <c r="E68" s="7" t="s">
        <v>164</v>
      </c>
      <c r="F68" s="7"/>
      <c r="G68" s="9"/>
      <c r="H68" s="19"/>
      <c r="I68" s="9"/>
    </row>
    <row r="69" spans="1:16" ht="25.5">
      <c r="A69" s="6">
        <v>18</v>
      </c>
      <c r="B69" s="6" t="s">
        <v>48</v>
      </c>
      <c r="C69" s="6" t="s">
        <v>165</v>
      </c>
      <c r="D69" s="6" t="s">
        <v>50</v>
      </c>
      <c r="E69" s="6" t="s">
        <v>166</v>
      </c>
      <c r="F69" s="6" t="s">
        <v>52</v>
      </c>
      <c r="G69" s="8">
        <v>291.25</v>
      </c>
      <c r="H69" s="11"/>
      <c r="I69" s="10">
        <f>ROUND((H69*G69),2)</f>
        <v>0</v>
      </c>
      <c r="O69" s="15">
        <f>rekapitulace!H8</f>
        <v>21</v>
      </c>
      <c r="P69" s="15">
        <f>O69/100*I69</f>
        <v>0</v>
      </c>
    </row>
    <row r="70" spans="1:9" ht="63.75">
      <c r="A70" s="22"/>
      <c r="B70" s="22"/>
      <c r="C70" s="22"/>
      <c r="D70" s="22"/>
      <c r="E70" s="12" t="s">
        <v>167</v>
      </c>
      <c r="F70" s="22"/>
      <c r="G70" s="22"/>
      <c r="I70" s="22"/>
    </row>
    <row r="71" spans="1:9" ht="38.25">
      <c r="A71" s="22"/>
      <c r="B71" s="22"/>
      <c r="C71" s="22"/>
      <c r="D71" s="22"/>
      <c r="E71" s="12" t="s">
        <v>168</v>
      </c>
      <c r="F71" s="22"/>
      <c r="G71" s="22"/>
      <c r="I71" s="22"/>
    </row>
    <row r="72" spans="1:16" ht="12.75" customHeight="1">
      <c r="A72" s="13"/>
      <c r="B72" s="13"/>
      <c r="C72" s="13" t="s">
        <v>38</v>
      </c>
      <c r="D72" s="13"/>
      <c r="E72" s="13" t="s">
        <v>164</v>
      </c>
      <c r="F72" s="13"/>
      <c r="G72" s="13"/>
      <c r="H72" s="20"/>
      <c r="I72" s="13">
        <f>SUM(I69:I71)</f>
        <v>0</v>
      </c>
      <c r="P72" s="15">
        <f>ROUND(SUM(P69:P71),2)</f>
        <v>0</v>
      </c>
    </row>
    <row r="73" spans="1:9" ht="12.75" customHeight="1">
      <c r="A73" s="22"/>
      <c r="B73" s="22"/>
      <c r="C73" s="22"/>
      <c r="D73" s="22"/>
      <c r="E73" s="22"/>
      <c r="F73" s="22"/>
      <c r="G73" s="22"/>
      <c r="I73" s="22"/>
    </row>
    <row r="74" spans="1:9" ht="12.75" customHeight="1">
      <c r="A74" s="7"/>
      <c r="B74" s="7"/>
      <c r="C74" s="7" t="s">
        <v>41</v>
      </c>
      <c r="D74" s="7"/>
      <c r="E74" s="7" t="s">
        <v>169</v>
      </c>
      <c r="F74" s="7"/>
      <c r="G74" s="9"/>
      <c r="H74" s="19"/>
      <c r="I74" s="9"/>
    </row>
    <row r="75" spans="1:16" ht="38.25">
      <c r="A75" s="6">
        <v>19</v>
      </c>
      <c r="B75" s="6" t="s">
        <v>48</v>
      </c>
      <c r="C75" s="6" t="s">
        <v>170</v>
      </c>
      <c r="D75" s="6" t="s">
        <v>50</v>
      </c>
      <c r="E75" s="6" t="s">
        <v>171</v>
      </c>
      <c r="F75" s="6" t="s">
        <v>52</v>
      </c>
      <c r="G75" s="8">
        <v>175.41</v>
      </c>
      <c r="H75" s="11"/>
      <c r="I75" s="10">
        <f>ROUND((H75*G75),2)</f>
        <v>0</v>
      </c>
      <c r="O75" s="15">
        <f>rekapitulace!H8</f>
        <v>21</v>
      </c>
      <c r="P75" s="15">
        <f>O75/100*I75</f>
        <v>0</v>
      </c>
    </row>
    <row r="76" spans="1:9" ht="38.25">
      <c r="A76" s="22"/>
      <c r="B76" s="22"/>
      <c r="C76" s="22"/>
      <c r="D76" s="22"/>
      <c r="E76" s="12" t="s">
        <v>172</v>
      </c>
      <c r="F76" s="22"/>
      <c r="G76" s="22"/>
      <c r="I76" s="22"/>
    </row>
    <row r="77" spans="1:9" ht="51">
      <c r="A77" s="22"/>
      <c r="B77" s="22"/>
      <c r="C77" s="22"/>
      <c r="D77" s="22"/>
      <c r="E77" s="12" t="s">
        <v>173</v>
      </c>
      <c r="F77" s="22"/>
      <c r="G77" s="22"/>
      <c r="I77" s="22"/>
    </row>
    <row r="78" spans="1:16" ht="12.75">
      <c r="A78" s="6">
        <v>20</v>
      </c>
      <c r="B78" s="6" t="s">
        <v>48</v>
      </c>
      <c r="C78" s="6" t="s">
        <v>174</v>
      </c>
      <c r="D78" s="6" t="s">
        <v>50</v>
      </c>
      <c r="E78" s="6" t="s">
        <v>175</v>
      </c>
      <c r="F78" s="6" t="s">
        <v>98</v>
      </c>
      <c r="G78" s="8">
        <v>82.5</v>
      </c>
      <c r="H78" s="11"/>
      <c r="I78" s="10">
        <f>ROUND((H78*G78),2)</f>
        <v>0</v>
      </c>
      <c r="O78" s="15">
        <f>rekapitulace!H8</f>
        <v>21</v>
      </c>
      <c r="P78" s="15">
        <f>O78/100*I78</f>
        <v>0</v>
      </c>
    </row>
    <row r="79" spans="1:9" ht="38.25">
      <c r="A79" s="22"/>
      <c r="B79" s="22"/>
      <c r="C79" s="22"/>
      <c r="D79" s="22"/>
      <c r="E79" s="12" t="s">
        <v>176</v>
      </c>
      <c r="F79" s="22"/>
      <c r="G79" s="22"/>
      <c r="I79" s="22"/>
    </row>
    <row r="80" spans="1:9" ht="38.25">
      <c r="A80" s="22"/>
      <c r="B80" s="22"/>
      <c r="C80" s="22"/>
      <c r="D80" s="22"/>
      <c r="E80" s="12" t="s">
        <v>177</v>
      </c>
      <c r="F80" s="22"/>
      <c r="G80" s="22"/>
      <c r="I80" s="22"/>
    </row>
    <row r="81" spans="1:16" ht="25.5">
      <c r="A81" s="6">
        <v>21</v>
      </c>
      <c r="B81" s="6" t="s">
        <v>48</v>
      </c>
      <c r="C81" s="6" t="s">
        <v>178</v>
      </c>
      <c r="D81" s="6" t="s">
        <v>50</v>
      </c>
      <c r="E81" s="6" t="s">
        <v>179</v>
      </c>
      <c r="F81" s="6" t="s">
        <v>98</v>
      </c>
      <c r="G81" s="8">
        <v>551.04</v>
      </c>
      <c r="H81" s="11"/>
      <c r="I81" s="10">
        <f>ROUND((H81*G81),2)</f>
        <v>0</v>
      </c>
      <c r="O81" s="15">
        <f>rekapitulace!H8</f>
        <v>21</v>
      </c>
      <c r="P81" s="15">
        <f>O81/100*I81</f>
        <v>0</v>
      </c>
    </row>
    <row r="82" spans="1:9" ht="38.25">
      <c r="A82" s="22"/>
      <c r="B82" s="22"/>
      <c r="C82" s="22"/>
      <c r="D82" s="22"/>
      <c r="E82" s="12" t="s">
        <v>180</v>
      </c>
      <c r="F82" s="22"/>
      <c r="G82" s="22"/>
      <c r="I82" s="22"/>
    </row>
    <row r="83" spans="1:9" ht="51">
      <c r="A83" s="22"/>
      <c r="B83" s="22"/>
      <c r="C83" s="22"/>
      <c r="D83" s="22"/>
      <c r="E83" s="12" t="s">
        <v>181</v>
      </c>
      <c r="F83" s="22"/>
      <c r="G83" s="22"/>
      <c r="I83" s="22"/>
    </row>
    <row r="84" spans="1:16" ht="25.5">
      <c r="A84" s="6">
        <v>22</v>
      </c>
      <c r="B84" s="6" t="s">
        <v>48</v>
      </c>
      <c r="C84" s="6" t="s">
        <v>182</v>
      </c>
      <c r="D84" s="6" t="s">
        <v>114</v>
      </c>
      <c r="E84" s="6" t="s">
        <v>183</v>
      </c>
      <c r="F84" s="6" t="s">
        <v>98</v>
      </c>
      <c r="G84" s="8">
        <v>546.59</v>
      </c>
      <c r="H84" s="11"/>
      <c r="I84" s="10">
        <f>ROUND((H84*G84),2)</f>
        <v>0</v>
      </c>
      <c r="O84" s="15">
        <f>rekapitulace!H8</f>
        <v>21</v>
      </c>
      <c r="P84" s="15">
        <f>O84/100*I84</f>
        <v>0</v>
      </c>
    </row>
    <row r="85" spans="1:9" ht="38.25">
      <c r="A85" s="22"/>
      <c r="B85" s="22"/>
      <c r="C85" s="22"/>
      <c r="D85" s="22"/>
      <c r="E85" s="12" t="s">
        <v>184</v>
      </c>
      <c r="F85" s="22"/>
      <c r="G85" s="22"/>
      <c r="I85" s="22"/>
    </row>
    <row r="86" spans="1:9" ht="51">
      <c r="A86" s="22"/>
      <c r="B86" s="22"/>
      <c r="C86" s="22"/>
      <c r="D86" s="22"/>
      <c r="E86" s="12" t="s">
        <v>181</v>
      </c>
      <c r="F86" s="22"/>
      <c r="G86" s="22"/>
      <c r="I86" s="22"/>
    </row>
    <row r="87" spans="1:16" ht="38.25">
      <c r="A87" s="6">
        <v>23</v>
      </c>
      <c r="B87" s="6" t="s">
        <v>48</v>
      </c>
      <c r="C87" s="6" t="s">
        <v>182</v>
      </c>
      <c r="D87" s="6" t="s">
        <v>117</v>
      </c>
      <c r="E87" s="6" t="s">
        <v>185</v>
      </c>
      <c r="F87" s="6" t="s">
        <v>98</v>
      </c>
      <c r="G87" s="8">
        <v>366.93</v>
      </c>
      <c r="H87" s="11"/>
      <c r="I87" s="10">
        <f>ROUND((H87*G87),2)</f>
        <v>0</v>
      </c>
      <c r="O87" s="15">
        <f>rekapitulace!H8</f>
        <v>21</v>
      </c>
      <c r="P87" s="15">
        <f>O87/100*I87</f>
        <v>0</v>
      </c>
    </row>
    <row r="88" spans="1:9" ht="38.25">
      <c r="A88" s="22"/>
      <c r="B88" s="22"/>
      <c r="C88" s="22"/>
      <c r="D88" s="22"/>
      <c r="E88" s="12" t="s">
        <v>186</v>
      </c>
      <c r="F88" s="22"/>
      <c r="G88" s="22"/>
      <c r="I88" s="22"/>
    </row>
    <row r="89" spans="1:9" ht="51">
      <c r="A89" s="22"/>
      <c r="B89" s="22"/>
      <c r="C89" s="22"/>
      <c r="D89" s="22"/>
      <c r="E89" s="12" t="s">
        <v>181</v>
      </c>
      <c r="F89" s="22"/>
      <c r="G89" s="22"/>
      <c r="I89" s="22"/>
    </row>
    <row r="90" spans="1:16" ht="25.5">
      <c r="A90" s="6">
        <v>24</v>
      </c>
      <c r="B90" s="6" t="s">
        <v>48</v>
      </c>
      <c r="C90" s="6" t="s">
        <v>187</v>
      </c>
      <c r="D90" s="6" t="s">
        <v>114</v>
      </c>
      <c r="E90" s="6" t="s">
        <v>188</v>
      </c>
      <c r="F90" s="6" t="s">
        <v>98</v>
      </c>
      <c r="G90" s="8">
        <v>535.88</v>
      </c>
      <c r="H90" s="11"/>
      <c r="I90" s="10">
        <f>ROUND((H90*G90),2)</f>
        <v>0</v>
      </c>
      <c r="O90" s="15">
        <f>rekapitulace!H8</f>
        <v>21</v>
      </c>
      <c r="P90" s="15">
        <f>O90/100*I90</f>
        <v>0</v>
      </c>
    </row>
    <row r="91" spans="1:9" ht="38.25">
      <c r="A91" s="22"/>
      <c r="B91" s="22"/>
      <c r="C91" s="22"/>
      <c r="D91" s="22"/>
      <c r="E91" s="12" t="s">
        <v>189</v>
      </c>
      <c r="F91" s="22"/>
      <c r="G91" s="22"/>
      <c r="I91" s="22"/>
    </row>
    <row r="92" spans="1:9" ht="140.25">
      <c r="A92" s="22"/>
      <c r="B92" s="22"/>
      <c r="C92" s="22"/>
      <c r="D92" s="22"/>
      <c r="E92" s="12" t="s">
        <v>190</v>
      </c>
      <c r="F92" s="22"/>
      <c r="G92" s="22"/>
      <c r="I92" s="22"/>
    </row>
    <row r="93" spans="1:16" ht="38.25">
      <c r="A93" s="6">
        <v>25</v>
      </c>
      <c r="B93" s="6" t="s">
        <v>48</v>
      </c>
      <c r="C93" s="6" t="s">
        <v>187</v>
      </c>
      <c r="D93" s="6" t="s">
        <v>117</v>
      </c>
      <c r="E93" s="6" t="s">
        <v>191</v>
      </c>
      <c r="F93" s="6" t="s">
        <v>98</v>
      </c>
      <c r="G93" s="8">
        <v>363.65</v>
      </c>
      <c r="H93" s="11"/>
      <c r="I93" s="10">
        <f>ROUND((H93*G93),2)</f>
        <v>0</v>
      </c>
      <c r="O93" s="15">
        <f>rekapitulace!H8</f>
        <v>21</v>
      </c>
      <c r="P93" s="15">
        <f>O93/100*I93</f>
        <v>0</v>
      </c>
    </row>
    <row r="94" spans="1:9" ht="38.25">
      <c r="A94" s="22"/>
      <c r="B94" s="22"/>
      <c r="C94" s="22"/>
      <c r="D94" s="22"/>
      <c r="E94" s="12" t="s">
        <v>192</v>
      </c>
      <c r="F94" s="22"/>
      <c r="G94" s="22"/>
      <c r="I94" s="22"/>
    </row>
    <row r="95" spans="1:9" ht="140.25">
      <c r="A95" s="22"/>
      <c r="B95" s="22"/>
      <c r="C95" s="22"/>
      <c r="D95" s="22"/>
      <c r="E95" s="12" t="s">
        <v>190</v>
      </c>
      <c r="F95" s="22"/>
      <c r="G95" s="22"/>
      <c r="I95" s="22"/>
    </row>
    <row r="96" spans="1:16" ht="25.5">
      <c r="A96" s="6">
        <v>26</v>
      </c>
      <c r="B96" s="6" t="s">
        <v>48</v>
      </c>
      <c r="C96" s="6" t="s">
        <v>193</v>
      </c>
      <c r="D96" s="6" t="s">
        <v>114</v>
      </c>
      <c r="E96" s="6" t="s">
        <v>194</v>
      </c>
      <c r="F96" s="6" t="s">
        <v>98</v>
      </c>
      <c r="G96" s="8">
        <v>546.59</v>
      </c>
      <c r="H96" s="11"/>
      <c r="I96" s="10">
        <f>ROUND((H96*G96),2)</f>
        <v>0</v>
      </c>
      <c r="O96" s="15">
        <f>rekapitulace!H8</f>
        <v>21</v>
      </c>
      <c r="P96" s="15">
        <f>O96/100*I96</f>
        <v>0</v>
      </c>
    </row>
    <row r="97" spans="1:9" ht="38.25">
      <c r="A97" s="22"/>
      <c r="B97" s="22"/>
      <c r="C97" s="22"/>
      <c r="D97" s="22"/>
      <c r="E97" s="12" t="s">
        <v>195</v>
      </c>
      <c r="F97" s="22"/>
      <c r="G97" s="22"/>
      <c r="I97" s="22"/>
    </row>
    <row r="98" spans="1:9" ht="140.25">
      <c r="A98" s="22"/>
      <c r="B98" s="22"/>
      <c r="C98" s="22"/>
      <c r="D98" s="22"/>
      <c r="E98" s="12" t="s">
        <v>190</v>
      </c>
      <c r="F98" s="22"/>
      <c r="G98" s="22"/>
      <c r="I98" s="22"/>
    </row>
    <row r="99" spans="1:16" ht="38.25">
      <c r="A99" s="6">
        <v>27</v>
      </c>
      <c r="B99" s="6" t="s">
        <v>48</v>
      </c>
      <c r="C99" s="6" t="s">
        <v>193</v>
      </c>
      <c r="D99" s="6" t="s">
        <v>117</v>
      </c>
      <c r="E99" s="6" t="s">
        <v>196</v>
      </c>
      <c r="F99" s="6" t="s">
        <v>98</v>
      </c>
      <c r="G99" s="8">
        <v>366.93</v>
      </c>
      <c r="H99" s="11"/>
      <c r="I99" s="10">
        <f>ROUND((H99*G99),2)</f>
        <v>0</v>
      </c>
      <c r="O99" s="15">
        <f>rekapitulace!H8</f>
        <v>21</v>
      </c>
      <c r="P99" s="15">
        <f>O99/100*I99</f>
        <v>0</v>
      </c>
    </row>
    <row r="100" spans="1:9" ht="38.25">
      <c r="A100" s="22"/>
      <c r="B100" s="22"/>
      <c r="C100" s="22"/>
      <c r="D100" s="22"/>
      <c r="E100" s="12" t="s">
        <v>186</v>
      </c>
      <c r="F100" s="22"/>
      <c r="G100" s="22"/>
      <c r="I100" s="22"/>
    </row>
    <row r="101" spans="1:9" ht="140.25">
      <c r="A101" s="22"/>
      <c r="B101" s="22"/>
      <c r="C101" s="22"/>
      <c r="D101" s="22"/>
      <c r="E101" s="12" t="s">
        <v>190</v>
      </c>
      <c r="F101" s="22"/>
      <c r="G101" s="22"/>
      <c r="I101" s="22"/>
    </row>
    <row r="102" spans="1:16" ht="25.5">
      <c r="A102" s="6">
        <v>28</v>
      </c>
      <c r="B102" s="6" t="s">
        <v>48</v>
      </c>
      <c r="C102" s="6" t="s">
        <v>197</v>
      </c>
      <c r="D102" s="6" t="s">
        <v>50</v>
      </c>
      <c r="E102" s="6" t="s">
        <v>198</v>
      </c>
      <c r="F102" s="6" t="s">
        <v>98</v>
      </c>
      <c r="G102" s="8">
        <v>551.04</v>
      </c>
      <c r="H102" s="11"/>
      <c r="I102" s="10">
        <f>ROUND((H102*G102),2)</f>
        <v>0</v>
      </c>
      <c r="O102" s="15">
        <f>rekapitulace!H8</f>
        <v>21</v>
      </c>
      <c r="P102" s="15">
        <f>O102/100*I102</f>
        <v>0</v>
      </c>
    </row>
    <row r="103" spans="1:9" ht="38.25">
      <c r="A103" s="22"/>
      <c r="B103" s="22"/>
      <c r="C103" s="22"/>
      <c r="D103" s="22"/>
      <c r="E103" s="12" t="s">
        <v>180</v>
      </c>
      <c r="F103" s="22"/>
      <c r="G103" s="22"/>
      <c r="I103" s="22"/>
    </row>
    <row r="104" spans="1:9" ht="25.5">
      <c r="A104" s="22"/>
      <c r="B104" s="22"/>
      <c r="C104" s="22"/>
      <c r="D104" s="22"/>
      <c r="E104" s="12" t="s">
        <v>199</v>
      </c>
      <c r="F104" s="22"/>
      <c r="G104" s="22"/>
      <c r="I104" s="22"/>
    </row>
    <row r="105" spans="1:16" ht="12.75" customHeight="1">
      <c r="A105" s="13"/>
      <c r="B105" s="13"/>
      <c r="C105" s="13" t="s">
        <v>41</v>
      </c>
      <c r="D105" s="13"/>
      <c r="E105" s="13" t="s">
        <v>169</v>
      </c>
      <c r="F105" s="13"/>
      <c r="G105" s="13"/>
      <c r="H105" s="20"/>
      <c r="I105" s="13">
        <f>SUM(I75:I104)</f>
        <v>0</v>
      </c>
      <c r="P105" s="15">
        <f>ROUND(SUM(P75:P104),2)</f>
        <v>0</v>
      </c>
    </row>
    <row r="106" spans="1:9" ht="12.75" customHeight="1">
      <c r="A106" s="22"/>
      <c r="B106" s="22"/>
      <c r="C106" s="22"/>
      <c r="D106" s="22"/>
      <c r="E106" s="22"/>
      <c r="F106" s="22"/>
      <c r="G106" s="22"/>
      <c r="I106" s="22"/>
    </row>
    <row r="107" spans="1:9" ht="12.75" customHeight="1">
      <c r="A107" s="7"/>
      <c r="B107" s="7"/>
      <c r="C107" s="7" t="s">
        <v>45</v>
      </c>
      <c r="D107" s="7"/>
      <c r="E107" s="7" t="s">
        <v>75</v>
      </c>
      <c r="F107" s="7"/>
      <c r="G107" s="9"/>
      <c r="H107" s="19"/>
      <c r="I107" s="9"/>
    </row>
    <row r="108" spans="1:16" ht="25.5">
      <c r="A108" s="6">
        <v>29</v>
      </c>
      <c r="B108" s="6" t="s">
        <v>48</v>
      </c>
      <c r="C108" s="6" t="s">
        <v>200</v>
      </c>
      <c r="D108" s="6" t="s">
        <v>50</v>
      </c>
      <c r="E108" s="6" t="s">
        <v>201</v>
      </c>
      <c r="F108" s="6" t="s">
        <v>202</v>
      </c>
      <c r="G108" s="8">
        <v>4</v>
      </c>
      <c r="H108" s="11"/>
      <c r="I108" s="10">
        <f>ROUND((H108*G108),2)</f>
        <v>0</v>
      </c>
      <c r="O108" s="15">
        <f>rekapitulace!H8</f>
        <v>21</v>
      </c>
      <c r="P108" s="15">
        <f>O108/100*I108</f>
        <v>0</v>
      </c>
    </row>
    <row r="109" spans="1:9" ht="38.25">
      <c r="A109" s="22"/>
      <c r="B109" s="22"/>
      <c r="C109" s="22"/>
      <c r="D109" s="22"/>
      <c r="E109" s="12" t="s">
        <v>203</v>
      </c>
      <c r="F109" s="22"/>
      <c r="G109" s="22"/>
      <c r="I109" s="22"/>
    </row>
    <row r="110" spans="1:9" ht="51">
      <c r="A110" s="22"/>
      <c r="B110" s="22"/>
      <c r="C110" s="22"/>
      <c r="D110" s="22"/>
      <c r="E110" s="12" t="s">
        <v>204</v>
      </c>
      <c r="F110" s="22"/>
      <c r="G110" s="22"/>
      <c r="I110" s="22"/>
    </row>
    <row r="111" spans="1:16" ht="51">
      <c r="A111" s="6">
        <v>30</v>
      </c>
      <c r="B111" s="6" t="s">
        <v>48</v>
      </c>
      <c r="C111" s="6" t="s">
        <v>205</v>
      </c>
      <c r="D111" s="6" t="s">
        <v>50</v>
      </c>
      <c r="E111" s="6" t="s">
        <v>206</v>
      </c>
      <c r="F111" s="6" t="s">
        <v>202</v>
      </c>
      <c r="G111" s="8">
        <v>2</v>
      </c>
      <c r="H111" s="11"/>
      <c r="I111" s="10">
        <f>ROUND((H111*G111),2)</f>
        <v>0</v>
      </c>
      <c r="O111" s="15">
        <f>rekapitulace!H8</f>
        <v>21</v>
      </c>
      <c r="P111" s="15">
        <f>O111/100*I111</f>
        <v>0</v>
      </c>
    </row>
    <row r="112" spans="1:9" ht="51">
      <c r="A112" s="22"/>
      <c r="B112" s="22"/>
      <c r="C112" s="22"/>
      <c r="D112" s="22"/>
      <c r="E112" s="12" t="s">
        <v>207</v>
      </c>
      <c r="F112" s="22"/>
      <c r="G112" s="22"/>
      <c r="I112" s="22"/>
    </row>
    <row r="113" spans="1:9" ht="63.75">
      <c r="A113" s="22"/>
      <c r="B113" s="22"/>
      <c r="C113" s="22"/>
      <c r="D113" s="22"/>
      <c r="E113" s="12" t="s">
        <v>208</v>
      </c>
      <c r="F113" s="22"/>
      <c r="G113" s="22"/>
      <c r="I113" s="22"/>
    </row>
    <row r="114" spans="1:16" ht="38.25">
      <c r="A114" s="6">
        <v>31</v>
      </c>
      <c r="B114" s="6" t="s">
        <v>48</v>
      </c>
      <c r="C114" s="6" t="s">
        <v>209</v>
      </c>
      <c r="D114" s="6" t="s">
        <v>50</v>
      </c>
      <c r="E114" s="6" t="s">
        <v>210</v>
      </c>
      <c r="F114" s="6" t="s">
        <v>202</v>
      </c>
      <c r="G114" s="8">
        <v>1</v>
      </c>
      <c r="H114" s="11"/>
      <c r="I114" s="10">
        <f>ROUND((H114*G114),2)</f>
        <v>0</v>
      </c>
      <c r="O114" s="15">
        <f>rekapitulace!H8</f>
        <v>21</v>
      </c>
      <c r="P114" s="15">
        <f>O114/100*I114</f>
        <v>0</v>
      </c>
    </row>
    <row r="115" spans="1:9" ht="25.5">
      <c r="A115" s="22"/>
      <c r="B115" s="22"/>
      <c r="C115" s="22"/>
      <c r="D115" s="22"/>
      <c r="E115" s="12" t="s">
        <v>211</v>
      </c>
      <c r="F115" s="22"/>
      <c r="G115" s="22"/>
      <c r="I115" s="22"/>
    </row>
    <row r="116" spans="1:9" ht="25.5">
      <c r="A116" s="22"/>
      <c r="B116" s="22"/>
      <c r="C116" s="22"/>
      <c r="D116" s="22"/>
      <c r="E116" s="12" t="s">
        <v>212</v>
      </c>
      <c r="F116" s="22"/>
      <c r="G116" s="22"/>
      <c r="I116" s="22"/>
    </row>
    <row r="117" spans="1:16" ht="25.5">
      <c r="A117" s="6">
        <v>32</v>
      </c>
      <c r="B117" s="6" t="s">
        <v>48</v>
      </c>
      <c r="C117" s="6" t="s">
        <v>81</v>
      </c>
      <c r="D117" s="6" t="s">
        <v>50</v>
      </c>
      <c r="E117" s="6" t="s">
        <v>213</v>
      </c>
      <c r="F117" s="6" t="s">
        <v>78</v>
      </c>
      <c r="G117" s="8">
        <v>32.79</v>
      </c>
      <c r="H117" s="11"/>
      <c r="I117" s="10">
        <f>ROUND((H117*G117),2)</f>
        <v>0</v>
      </c>
      <c r="O117" s="15">
        <f>rekapitulace!H8</f>
        <v>21</v>
      </c>
      <c r="P117" s="15">
        <f>O117/100*I117</f>
        <v>0</v>
      </c>
    </row>
    <row r="118" spans="1:9" ht="25.5">
      <c r="A118" s="22"/>
      <c r="B118" s="22"/>
      <c r="C118" s="22"/>
      <c r="D118" s="22"/>
      <c r="E118" s="12" t="s">
        <v>214</v>
      </c>
      <c r="F118" s="22"/>
      <c r="G118" s="22"/>
      <c r="I118" s="22"/>
    </row>
    <row r="119" spans="1:9" ht="12.75">
      <c r="A119" s="22"/>
      <c r="B119" s="22"/>
      <c r="C119" s="22"/>
      <c r="D119" s="22"/>
      <c r="E119" s="12" t="s">
        <v>84</v>
      </c>
      <c r="F119" s="22"/>
      <c r="G119" s="22"/>
      <c r="I119" s="22"/>
    </row>
    <row r="120" spans="1:16" ht="12.75" customHeight="1">
      <c r="A120" s="13"/>
      <c r="B120" s="13"/>
      <c r="C120" s="13" t="s">
        <v>45</v>
      </c>
      <c r="D120" s="13"/>
      <c r="E120" s="13" t="s">
        <v>75</v>
      </c>
      <c r="F120" s="13"/>
      <c r="G120" s="13"/>
      <c r="H120" s="20"/>
      <c r="I120" s="13">
        <f>SUM(I108:I119)</f>
        <v>0</v>
      </c>
      <c r="P120" s="15">
        <f>ROUND(SUM(P108:P119),2)</f>
        <v>0</v>
      </c>
    </row>
    <row r="121" spans="1:9" ht="12.75" customHeight="1">
      <c r="A121" s="22"/>
      <c r="B121" s="22"/>
      <c r="C121" s="22"/>
      <c r="D121" s="22"/>
      <c r="E121" s="22"/>
      <c r="F121" s="22"/>
      <c r="G121" s="22"/>
      <c r="I121" s="22"/>
    </row>
    <row r="122" spans="1:16" ht="12.75" customHeight="1">
      <c r="A122" s="13"/>
      <c r="B122" s="13"/>
      <c r="C122" s="13"/>
      <c r="D122" s="13"/>
      <c r="E122" s="13" t="s">
        <v>101</v>
      </c>
      <c r="F122" s="13"/>
      <c r="G122" s="13"/>
      <c r="H122" s="20"/>
      <c r="I122" s="13">
        <f>+I18+I66+I72+I105+I120</f>
        <v>0</v>
      </c>
      <c r="P122" s="15">
        <f>+P18+P66+P72+P105+P120</f>
        <v>0</v>
      </c>
    </row>
  </sheetData>
  <sheetProtection password="F62D" sheet="1" formatCells="0" formatColumns="0" formatRows="0" insertColumns="0" insertRows="0" insertHyperlinks="0" deleteColumns="0" deleteRows="0" sort="0" autoFilter="0" pivotTable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18" sqref="H18"/>
    </sheetView>
  </sheetViews>
  <sheetFormatPr defaultColWidth="9.140625" defaultRowHeight="12.75" customHeight="1"/>
  <cols>
    <col min="1" max="1" width="6.7109375" style="15" customWidth="1"/>
    <col min="2" max="2" width="20.7109375" style="15" customWidth="1"/>
    <col min="3" max="3" width="15.7109375" style="15" customWidth="1"/>
    <col min="4" max="4" width="12.7109375" style="15" customWidth="1"/>
    <col min="5" max="5" width="75.7109375" style="15" customWidth="1"/>
    <col min="6" max="6" width="9.7109375" style="15" customWidth="1"/>
    <col min="7" max="7" width="12.7109375" style="15" customWidth="1"/>
    <col min="8" max="9" width="14.7109375" style="15" customWidth="1"/>
    <col min="10" max="14" width="9.140625" style="15" customWidth="1"/>
    <col min="15" max="16" width="9.140625" style="15" hidden="1" customWidth="1"/>
    <col min="17" max="16384" width="9.140625" style="15" customWidth="1"/>
  </cols>
  <sheetData>
    <row r="1" spans="1:3" ht="12.75" customHeight="1">
      <c r="A1" s="14" t="s">
        <v>13</v>
      </c>
      <c r="C1" s="15" t="s">
        <v>14</v>
      </c>
    </row>
    <row r="2" ht="12.75" customHeight="1">
      <c r="C2" s="16" t="s">
        <v>15</v>
      </c>
    </row>
    <row r="4" spans="1:5" ht="12.75" customHeight="1">
      <c r="A4" s="15" t="s">
        <v>16</v>
      </c>
      <c r="C4" s="14" t="s">
        <v>19</v>
      </c>
      <c r="D4" s="14"/>
      <c r="E4" s="14" t="s">
        <v>20</v>
      </c>
    </row>
    <row r="5" spans="1:5" ht="12.75" customHeight="1">
      <c r="A5" s="15" t="s">
        <v>17</v>
      </c>
      <c r="C5" s="14" t="s">
        <v>215</v>
      </c>
      <c r="D5" s="14"/>
      <c r="E5" s="14" t="s">
        <v>216</v>
      </c>
    </row>
    <row r="6" spans="1:5" ht="12.75" customHeight="1">
      <c r="A6" s="15" t="s">
        <v>18</v>
      </c>
      <c r="C6" s="14" t="s">
        <v>215</v>
      </c>
      <c r="D6" s="14"/>
      <c r="E6" s="14" t="s">
        <v>216</v>
      </c>
    </row>
    <row r="7" spans="1:5" ht="12.75" customHeight="1">
      <c r="A7" s="15" t="s">
        <v>23</v>
      </c>
      <c r="C7" s="14" t="s">
        <v>217</v>
      </c>
      <c r="D7" s="14" t="s">
        <v>218</v>
      </c>
      <c r="E7" s="14"/>
    </row>
    <row r="8" spans="1:16" ht="12.75" customHeight="1">
      <c r="A8" s="17" t="s">
        <v>26</v>
      </c>
      <c r="B8" s="17" t="s">
        <v>28</v>
      </c>
      <c r="C8" s="17" t="s">
        <v>29</v>
      </c>
      <c r="D8" s="17" t="s">
        <v>30</v>
      </c>
      <c r="E8" s="17" t="s">
        <v>31</v>
      </c>
      <c r="F8" s="17" t="s">
        <v>32</v>
      </c>
      <c r="G8" s="17" t="s">
        <v>33</v>
      </c>
      <c r="H8" s="17" t="s">
        <v>34</v>
      </c>
      <c r="I8" s="17"/>
      <c r="O8" s="15" t="s">
        <v>37</v>
      </c>
      <c r="P8" s="15" t="s">
        <v>11</v>
      </c>
    </row>
    <row r="9" spans="1:15" ht="14.25">
      <c r="A9" s="17"/>
      <c r="B9" s="17"/>
      <c r="C9" s="17"/>
      <c r="D9" s="17"/>
      <c r="E9" s="17"/>
      <c r="F9" s="17"/>
      <c r="G9" s="17"/>
      <c r="H9" s="18" t="s">
        <v>35</v>
      </c>
      <c r="I9" s="18" t="s">
        <v>36</v>
      </c>
      <c r="O9" s="15" t="s">
        <v>11</v>
      </c>
    </row>
    <row r="10" spans="1:9" ht="14.25">
      <c r="A10" s="18" t="s">
        <v>27</v>
      </c>
      <c r="B10" s="18" t="s">
        <v>38</v>
      </c>
      <c r="C10" s="18" t="s">
        <v>39</v>
      </c>
      <c r="D10" s="18" t="s">
        <v>40</v>
      </c>
      <c r="E10" s="18" t="s">
        <v>41</v>
      </c>
      <c r="F10" s="18" t="s">
        <v>42</v>
      </c>
      <c r="G10" s="18" t="s">
        <v>43</v>
      </c>
      <c r="H10" s="18" t="s">
        <v>44</v>
      </c>
      <c r="I10" s="18" t="s">
        <v>45</v>
      </c>
    </row>
    <row r="11" spans="1:9" ht="12.75" customHeight="1">
      <c r="A11" s="7"/>
      <c r="B11" s="7"/>
      <c r="C11" s="7" t="s">
        <v>47</v>
      </c>
      <c r="D11" s="7"/>
      <c r="E11" s="7" t="s">
        <v>46</v>
      </c>
      <c r="F11" s="7"/>
      <c r="G11" s="9"/>
      <c r="H11" s="19"/>
      <c r="I11" s="9"/>
    </row>
    <row r="12" spans="1:16" ht="89.25">
      <c r="A12" s="6">
        <v>1</v>
      </c>
      <c r="B12" s="6" t="s">
        <v>48</v>
      </c>
      <c r="C12" s="6" t="s">
        <v>219</v>
      </c>
      <c r="D12" s="6" t="s">
        <v>50</v>
      </c>
      <c r="E12" s="6" t="s">
        <v>220</v>
      </c>
      <c r="F12" s="6" t="s">
        <v>221</v>
      </c>
      <c r="G12" s="8">
        <v>1</v>
      </c>
      <c r="H12" s="11"/>
      <c r="I12" s="10">
        <f>ROUND((H12*G12),2)</f>
        <v>0</v>
      </c>
      <c r="O12" s="15">
        <f>rekapitulace!H8</f>
        <v>21</v>
      </c>
      <c r="P12" s="15">
        <f>O12/100*I12</f>
        <v>0</v>
      </c>
    </row>
    <row r="13" spans="1:9" ht="12.75">
      <c r="A13" s="22"/>
      <c r="B13" s="22"/>
      <c r="C13" s="22"/>
      <c r="D13" s="22"/>
      <c r="E13" s="12" t="s">
        <v>222</v>
      </c>
      <c r="F13" s="22"/>
      <c r="G13" s="22"/>
      <c r="I13" s="22"/>
    </row>
    <row r="14" spans="1:16" ht="25.5">
      <c r="A14" s="6">
        <v>2</v>
      </c>
      <c r="B14" s="6" t="s">
        <v>48</v>
      </c>
      <c r="C14" s="6" t="s">
        <v>223</v>
      </c>
      <c r="D14" s="6" t="s">
        <v>224</v>
      </c>
      <c r="E14" s="6" t="s">
        <v>225</v>
      </c>
      <c r="F14" s="6" t="s">
        <v>221</v>
      </c>
      <c r="G14" s="8">
        <v>1</v>
      </c>
      <c r="H14" s="21">
        <v>400000</v>
      </c>
      <c r="I14" s="10">
        <f>ROUND((H14*G14),2)</f>
        <v>400000</v>
      </c>
      <c r="O14" s="15">
        <f>rekapitulace!H8</f>
        <v>21</v>
      </c>
      <c r="P14" s="15">
        <f>O14/100*I14</f>
        <v>84000</v>
      </c>
    </row>
    <row r="15" spans="1:9" ht="12.75">
      <c r="A15" s="22"/>
      <c r="B15" s="22"/>
      <c r="C15" s="22"/>
      <c r="D15" s="22"/>
      <c r="E15" s="12" t="s">
        <v>50</v>
      </c>
      <c r="F15" s="22"/>
      <c r="G15" s="22"/>
      <c r="I15" s="22"/>
    </row>
    <row r="16" spans="1:16" ht="38.25">
      <c r="A16" s="6">
        <v>3</v>
      </c>
      <c r="B16" s="6" t="s">
        <v>48</v>
      </c>
      <c r="C16" s="6" t="s">
        <v>226</v>
      </c>
      <c r="D16" s="6" t="s">
        <v>224</v>
      </c>
      <c r="E16" s="6" t="s">
        <v>227</v>
      </c>
      <c r="F16" s="6" t="s">
        <v>221</v>
      </c>
      <c r="G16" s="8">
        <v>1</v>
      </c>
      <c r="H16" s="11"/>
      <c r="I16" s="10">
        <f>ROUND((H16*G16),2)</f>
        <v>0</v>
      </c>
      <c r="O16" s="15">
        <f>rekapitulace!H8</f>
        <v>21</v>
      </c>
      <c r="P16" s="15">
        <f>O16/100*I16</f>
        <v>0</v>
      </c>
    </row>
    <row r="17" spans="1:9" ht="12.75">
      <c r="A17" s="22"/>
      <c r="B17" s="22"/>
      <c r="C17" s="22"/>
      <c r="D17" s="22"/>
      <c r="E17" s="12" t="s">
        <v>50</v>
      </c>
      <c r="F17" s="22"/>
      <c r="G17" s="22"/>
      <c r="I17" s="22"/>
    </row>
    <row r="18" spans="1:16" ht="25.5">
      <c r="A18" s="6">
        <v>4</v>
      </c>
      <c r="B18" s="6" t="s">
        <v>48</v>
      </c>
      <c r="C18" s="6" t="s">
        <v>106</v>
      </c>
      <c r="D18" s="6" t="s">
        <v>50</v>
      </c>
      <c r="E18" s="6" t="s">
        <v>228</v>
      </c>
      <c r="F18" s="6" t="s">
        <v>52</v>
      </c>
      <c r="G18" s="8">
        <v>835.993</v>
      </c>
      <c r="H18" s="11"/>
      <c r="I18" s="10">
        <f>ROUND((H18*G18),2)</f>
        <v>0</v>
      </c>
      <c r="O18" s="15">
        <f>rekapitulace!H8</f>
        <v>21</v>
      </c>
      <c r="P18" s="15">
        <f>O18/100*I18</f>
        <v>0</v>
      </c>
    </row>
    <row r="19" spans="1:9" ht="38.25">
      <c r="A19" s="22"/>
      <c r="B19" s="22"/>
      <c r="C19" s="22"/>
      <c r="D19" s="22"/>
      <c r="E19" s="12" t="s">
        <v>229</v>
      </c>
      <c r="F19" s="22"/>
      <c r="G19" s="22"/>
      <c r="I19" s="22"/>
    </row>
    <row r="20" spans="1:9" ht="25.5">
      <c r="A20" s="22"/>
      <c r="B20" s="22"/>
      <c r="C20" s="22"/>
      <c r="D20" s="22"/>
      <c r="E20" s="12" t="s">
        <v>54</v>
      </c>
      <c r="F20" s="22"/>
      <c r="G20" s="22"/>
      <c r="I20" s="22"/>
    </row>
    <row r="21" spans="1:16" ht="25.5">
      <c r="A21" s="6">
        <v>5</v>
      </c>
      <c r="B21" s="6" t="s">
        <v>48</v>
      </c>
      <c r="C21" s="6" t="s">
        <v>230</v>
      </c>
      <c r="D21" s="6" t="s">
        <v>50</v>
      </c>
      <c r="E21" s="6" t="s">
        <v>231</v>
      </c>
      <c r="F21" s="6" t="s">
        <v>221</v>
      </c>
      <c r="G21" s="8">
        <v>1</v>
      </c>
      <c r="H21" s="11"/>
      <c r="I21" s="10">
        <f>ROUND((H21*G21),2)</f>
        <v>0</v>
      </c>
      <c r="O21" s="15">
        <f>rekapitulace!H8</f>
        <v>21</v>
      </c>
      <c r="P21" s="15">
        <f>O21/100*I21</f>
        <v>0</v>
      </c>
    </row>
    <row r="22" spans="1:9" ht="12.75">
      <c r="A22" s="22"/>
      <c r="B22" s="22"/>
      <c r="C22" s="22"/>
      <c r="D22" s="22"/>
      <c r="E22" s="12" t="s">
        <v>232</v>
      </c>
      <c r="F22" s="22"/>
      <c r="G22" s="22"/>
      <c r="I22" s="22"/>
    </row>
    <row r="23" spans="1:16" ht="25.5">
      <c r="A23" s="6">
        <v>6</v>
      </c>
      <c r="B23" s="6" t="s">
        <v>48</v>
      </c>
      <c r="C23" s="6" t="s">
        <v>233</v>
      </c>
      <c r="D23" s="6" t="s">
        <v>50</v>
      </c>
      <c r="E23" s="6" t="s">
        <v>234</v>
      </c>
      <c r="F23" s="6" t="s">
        <v>221</v>
      </c>
      <c r="G23" s="8">
        <v>1</v>
      </c>
      <c r="H23" s="11"/>
      <c r="I23" s="10">
        <f>ROUND((H23*G23),2)</f>
        <v>0</v>
      </c>
      <c r="O23" s="15">
        <f>rekapitulace!H8</f>
        <v>21</v>
      </c>
      <c r="P23" s="15">
        <f>O23/100*I23</f>
        <v>0</v>
      </c>
    </row>
    <row r="24" spans="1:9" ht="12.75">
      <c r="A24" s="22"/>
      <c r="B24" s="22"/>
      <c r="C24" s="22"/>
      <c r="D24" s="22"/>
      <c r="E24" s="12" t="s">
        <v>232</v>
      </c>
      <c r="F24" s="22"/>
      <c r="G24" s="22"/>
      <c r="I24" s="22"/>
    </row>
    <row r="25" spans="1:16" ht="153">
      <c r="A25" s="6">
        <v>7</v>
      </c>
      <c r="B25" s="6" t="s">
        <v>48</v>
      </c>
      <c r="C25" s="6" t="s">
        <v>235</v>
      </c>
      <c r="D25" s="6" t="s">
        <v>50</v>
      </c>
      <c r="E25" s="6" t="s">
        <v>236</v>
      </c>
      <c r="F25" s="6" t="s">
        <v>221</v>
      </c>
      <c r="G25" s="8">
        <v>1</v>
      </c>
      <c r="H25" s="11"/>
      <c r="I25" s="10">
        <f>ROUND((H25*G25),2)</f>
        <v>0</v>
      </c>
      <c r="O25" s="15">
        <f>rekapitulace!H8</f>
        <v>21</v>
      </c>
      <c r="P25" s="15">
        <f>O25/100*I25</f>
        <v>0</v>
      </c>
    </row>
    <row r="26" spans="1:9" ht="12.75">
      <c r="A26" s="22"/>
      <c r="B26" s="22"/>
      <c r="C26" s="22"/>
      <c r="D26" s="22"/>
      <c r="E26" s="12" t="s">
        <v>237</v>
      </c>
      <c r="F26" s="22"/>
      <c r="G26" s="22"/>
      <c r="I26" s="22"/>
    </row>
    <row r="27" spans="1:16" ht="63.75">
      <c r="A27" s="6">
        <v>8</v>
      </c>
      <c r="B27" s="6" t="s">
        <v>48</v>
      </c>
      <c r="C27" s="6" t="s">
        <v>238</v>
      </c>
      <c r="D27" s="6" t="s">
        <v>50</v>
      </c>
      <c r="E27" s="6" t="s">
        <v>239</v>
      </c>
      <c r="F27" s="6" t="s">
        <v>221</v>
      </c>
      <c r="G27" s="8">
        <v>1</v>
      </c>
      <c r="H27" s="11"/>
      <c r="I27" s="10">
        <f>ROUND((H27*G27),2)</f>
        <v>0</v>
      </c>
      <c r="O27" s="15">
        <f>rekapitulace!H8</f>
        <v>21</v>
      </c>
      <c r="P27" s="15">
        <f>O27/100*I27</f>
        <v>0</v>
      </c>
    </row>
    <row r="28" spans="1:9" ht="12.75">
      <c r="A28" s="22"/>
      <c r="B28" s="22"/>
      <c r="C28" s="22"/>
      <c r="D28" s="22"/>
      <c r="E28" s="12" t="s">
        <v>237</v>
      </c>
      <c r="F28" s="22"/>
      <c r="G28" s="22"/>
      <c r="I28" s="22"/>
    </row>
    <row r="29" spans="1:16" ht="102">
      <c r="A29" s="6">
        <v>9</v>
      </c>
      <c r="B29" s="6" t="s">
        <v>48</v>
      </c>
      <c r="C29" s="6" t="s">
        <v>240</v>
      </c>
      <c r="D29" s="6" t="s">
        <v>50</v>
      </c>
      <c r="E29" s="6" t="s">
        <v>241</v>
      </c>
      <c r="F29" s="6" t="s">
        <v>221</v>
      </c>
      <c r="G29" s="8">
        <v>1</v>
      </c>
      <c r="H29" s="11"/>
      <c r="I29" s="10">
        <f>ROUND((H29*G29),2)</f>
        <v>0</v>
      </c>
      <c r="O29" s="15">
        <f>rekapitulace!H8</f>
        <v>21</v>
      </c>
      <c r="P29" s="15">
        <f>O29/100*I29</f>
        <v>0</v>
      </c>
    </row>
    <row r="30" spans="1:9" ht="12.75">
      <c r="A30" s="22"/>
      <c r="B30" s="22"/>
      <c r="C30" s="22"/>
      <c r="D30" s="22"/>
      <c r="E30" s="12" t="s">
        <v>242</v>
      </c>
      <c r="F30" s="22"/>
      <c r="G30" s="22"/>
      <c r="I30" s="22"/>
    </row>
    <row r="31" spans="1:16" ht="25.5">
      <c r="A31" s="6">
        <v>10</v>
      </c>
      <c r="B31" s="6" t="s">
        <v>48</v>
      </c>
      <c r="C31" s="6" t="s">
        <v>243</v>
      </c>
      <c r="D31" s="6" t="s">
        <v>64</v>
      </c>
      <c r="E31" s="6" t="s">
        <v>244</v>
      </c>
      <c r="F31" s="6" t="s">
        <v>221</v>
      </c>
      <c r="G31" s="8">
        <v>1</v>
      </c>
      <c r="H31" s="11"/>
      <c r="I31" s="10">
        <f>ROUND((H31*G31),2)</f>
        <v>0</v>
      </c>
      <c r="O31" s="15">
        <f>rekapitulace!H8</f>
        <v>21</v>
      </c>
      <c r="P31" s="15">
        <f>O31/100*I31</f>
        <v>0</v>
      </c>
    </row>
    <row r="32" spans="1:9" ht="12.75">
      <c r="A32" s="22"/>
      <c r="B32" s="22"/>
      <c r="C32" s="22"/>
      <c r="D32" s="22"/>
      <c r="E32" s="12" t="s">
        <v>242</v>
      </c>
      <c r="F32" s="22"/>
      <c r="G32" s="22"/>
      <c r="I32" s="22"/>
    </row>
    <row r="33" spans="1:16" ht="38.25">
      <c r="A33" s="6">
        <v>11</v>
      </c>
      <c r="B33" s="6" t="s">
        <v>48</v>
      </c>
      <c r="C33" s="6" t="s">
        <v>243</v>
      </c>
      <c r="D33" s="6" t="s">
        <v>245</v>
      </c>
      <c r="E33" s="6" t="s">
        <v>246</v>
      </c>
      <c r="F33" s="6" t="s">
        <v>221</v>
      </c>
      <c r="G33" s="8">
        <v>1</v>
      </c>
      <c r="H33" s="11"/>
      <c r="I33" s="10">
        <f>ROUND((H33*G33),2)</f>
        <v>0</v>
      </c>
      <c r="O33" s="15">
        <f>rekapitulace!H8</f>
        <v>21</v>
      </c>
      <c r="P33" s="15">
        <f>O33/100*I33</f>
        <v>0</v>
      </c>
    </row>
    <row r="34" spans="1:9" ht="12.75">
      <c r="A34" s="22"/>
      <c r="B34" s="22"/>
      <c r="C34" s="22"/>
      <c r="D34" s="22"/>
      <c r="E34" s="12" t="s">
        <v>242</v>
      </c>
      <c r="F34" s="22"/>
      <c r="G34" s="22"/>
      <c r="I34" s="22"/>
    </row>
    <row r="35" spans="1:16" ht="51">
      <c r="A35" s="6">
        <v>12</v>
      </c>
      <c r="B35" s="6" t="s">
        <v>48</v>
      </c>
      <c r="C35" s="6" t="s">
        <v>247</v>
      </c>
      <c r="D35" s="6" t="s">
        <v>64</v>
      </c>
      <c r="E35" s="6" t="s">
        <v>248</v>
      </c>
      <c r="F35" s="6" t="s">
        <v>221</v>
      </c>
      <c r="G35" s="8">
        <v>1</v>
      </c>
      <c r="H35" s="11"/>
      <c r="I35" s="10">
        <f>ROUND((H35*G35),2)</f>
        <v>0</v>
      </c>
      <c r="O35" s="15">
        <f>rekapitulace!H8</f>
        <v>21</v>
      </c>
      <c r="P35" s="15">
        <f>O35/100*I35</f>
        <v>0</v>
      </c>
    </row>
    <row r="36" spans="1:9" ht="12.75">
      <c r="A36" s="22"/>
      <c r="B36" s="22"/>
      <c r="C36" s="22"/>
      <c r="D36" s="22"/>
      <c r="E36" s="12" t="s">
        <v>242</v>
      </c>
      <c r="F36" s="22"/>
      <c r="G36" s="22"/>
      <c r="I36" s="22"/>
    </row>
    <row r="37" spans="1:16" ht="51">
      <c r="A37" s="6">
        <v>13</v>
      </c>
      <c r="B37" s="6" t="s">
        <v>48</v>
      </c>
      <c r="C37" s="6" t="s">
        <v>247</v>
      </c>
      <c r="D37" s="6" t="s">
        <v>245</v>
      </c>
      <c r="E37" s="6" t="s">
        <v>249</v>
      </c>
      <c r="F37" s="6" t="s">
        <v>221</v>
      </c>
      <c r="G37" s="8">
        <v>1</v>
      </c>
      <c r="H37" s="11"/>
      <c r="I37" s="10">
        <f>ROUND((H37*G37),2)</f>
        <v>0</v>
      </c>
      <c r="O37" s="15">
        <f>rekapitulace!H8</f>
        <v>21</v>
      </c>
      <c r="P37" s="15">
        <f>O37/100*I37</f>
        <v>0</v>
      </c>
    </row>
    <row r="38" spans="1:9" ht="12.75">
      <c r="A38" s="22"/>
      <c r="B38" s="22"/>
      <c r="C38" s="22"/>
      <c r="D38" s="22"/>
      <c r="E38" s="12" t="s">
        <v>242</v>
      </c>
      <c r="F38" s="22"/>
      <c r="G38" s="22"/>
      <c r="I38" s="22"/>
    </row>
    <row r="39" spans="1:16" ht="25.5">
      <c r="A39" s="6">
        <v>14</v>
      </c>
      <c r="B39" s="6" t="s">
        <v>48</v>
      </c>
      <c r="C39" s="6" t="s">
        <v>247</v>
      </c>
      <c r="D39" s="6" t="s">
        <v>250</v>
      </c>
      <c r="E39" s="6" t="s">
        <v>251</v>
      </c>
      <c r="F39" s="6" t="s">
        <v>221</v>
      </c>
      <c r="G39" s="8">
        <v>1</v>
      </c>
      <c r="H39" s="11"/>
      <c r="I39" s="10">
        <f>ROUND((H39*G39),2)</f>
        <v>0</v>
      </c>
      <c r="O39" s="15">
        <f>rekapitulace!H8</f>
        <v>21</v>
      </c>
      <c r="P39" s="15">
        <f>O39/100*I39</f>
        <v>0</v>
      </c>
    </row>
    <row r="40" spans="1:9" ht="12.75">
      <c r="A40" s="22"/>
      <c r="B40" s="22"/>
      <c r="C40" s="22"/>
      <c r="D40" s="22"/>
      <c r="E40" s="12" t="s">
        <v>242</v>
      </c>
      <c r="F40" s="22"/>
      <c r="G40" s="22"/>
      <c r="I40" s="22"/>
    </row>
    <row r="41" spans="1:16" ht="25.5">
      <c r="A41" s="6">
        <v>15</v>
      </c>
      <c r="B41" s="6" t="s">
        <v>48</v>
      </c>
      <c r="C41" s="6" t="s">
        <v>252</v>
      </c>
      <c r="D41" s="6" t="s">
        <v>50</v>
      </c>
      <c r="E41" s="6" t="s">
        <v>253</v>
      </c>
      <c r="F41" s="6" t="s">
        <v>221</v>
      </c>
      <c r="G41" s="8">
        <v>1</v>
      </c>
      <c r="H41" s="11"/>
      <c r="I41" s="10">
        <f>ROUND((H41*G41),2)</f>
        <v>0</v>
      </c>
      <c r="O41" s="15">
        <f>rekapitulace!H8</f>
        <v>21</v>
      </c>
      <c r="P41" s="15">
        <f>O41/100*I41</f>
        <v>0</v>
      </c>
    </row>
    <row r="42" spans="1:9" ht="76.5">
      <c r="A42" s="22"/>
      <c r="B42" s="22"/>
      <c r="C42" s="22"/>
      <c r="D42" s="22"/>
      <c r="E42" s="12" t="s">
        <v>254</v>
      </c>
      <c r="F42" s="22"/>
      <c r="G42" s="22"/>
      <c r="I42" s="22"/>
    </row>
    <row r="43" spans="1:16" ht="38.25">
      <c r="A43" s="6">
        <v>16</v>
      </c>
      <c r="B43" s="6" t="s">
        <v>48</v>
      </c>
      <c r="C43" s="6" t="s">
        <v>255</v>
      </c>
      <c r="D43" s="6" t="s">
        <v>50</v>
      </c>
      <c r="E43" s="6" t="s">
        <v>256</v>
      </c>
      <c r="F43" s="6" t="s">
        <v>221</v>
      </c>
      <c r="G43" s="8">
        <v>1</v>
      </c>
      <c r="H43" s="11"/>
      <c r="I43" s="10">
        <f>ROUND((H43*G43),2)</f>
        <v>0</v>
      </c>
      <c r="O43" s="15">
        <f>rekapitulace!H8</f>
        <v>21</v>
      </c>
      <c r="P43" s="15">
        <f>O43/100*I43</f>
        <v>0</v>
      </c>
    </row>
    <row r="44" spans="1:9" ht="63.75">
      <c r="A44" s="22"/>
      <c r="B44" s="22"/>
      <c r="C44" s="22"/>
      <c r="D44" s="22"/>
      <c r="E44" s="12" t="s">
        <v>257</v>
      </c>
      <c r="F44" s="22"/>
      <c r="G44" s="22"/>
      <c r="I44" s="22"/>
    </row>
    <row r="45" spans="1:16" ht="38.25">
      <c r="A45" s="6">
        <v>18</v>
      </c>
      <c r="B45" s="6" t="s">
        <v>48</v>
      </c>
      <c r="C45" s="6" t="s">
        <v>258</v>
      </c>
      <c r="D45" s="6" t="s">
        <v>245</v>
      </c>
      <c r="E45" s="6" t="s">
        <v>259</v>
      </c>
      <c r="F45" s="6" t="s">
        <v>221</v>
      </c>
      <c r="G45" s="8">
        <v>1</v>
      </c>
      <c r="H45" s="11"/>
      <c r="I45" s="10">
        <f>ROUND((H45*G45),2)</f>
        <v>0</v>
      </c>
      <c r="O45" s="15">
        <f>rekapitulace!H8</f>
        <v>21</v>
      </c>
      <c r="P45" s="15">
        <f>O45/100*I45</f>
        <v>0</v>
      </c>
    </row>
    <row r="46" spans="1:9" ht="12.75">
      <c r="A46" s="22"/>
      <c r="B46" s="22"/>
      <c r="C46" s="22"/>
      <c r="D46" s="22"/>
      <c r="E46" s="12" t="s">
        <v>242</v>
      </c>
      <c r="F46" s="22"/>
      <c r="G46" s="22"/>
      <c r="I46" s="22"/>
    </row>
    <row r="47" spans="1:16" ht="38.25">
      <c r="A47" s="6">
        <v>17</v>
      </c>
      <c r="B47" s="6" t="s">
        <v>48</v>
      </c>
      <c r="C47" s="6" t="s">
        <v>258</v>
      </c>
      <c r="D47" s="6" t="s">
        <v>64</v>
      </c>
      <c r="E47" s="6" t="s">
        <v>260</v>
      </c>
      <c r="F47" s="6" t="s">
        <v>221</v>
      </c>
      <c r="G47" s="8">
        <v>1</v>
      </c>
      <c r="H47" s="11"/>
      <c r="I47" s="10">
        <f>ROUND((H47*G47),2)</f>
        <v>0</v>
      </c>
      <c r="O47" s="15">
        <f>rekapitulace!H8</f>
        <v>21</v>
      </c>
      <c r="P47" s="15">
        <f>O47/100*I47</f>
        <v>0</v>
      </c>
    </row>
    <row r="48" spans="1:9" ht="12.75">
      <c r="A48" s="22"/>
      <c r="B48" s="22"/>
      <c r="C48" s="22"/>
      <c r="D48" s="22"/>
      <c r="E48" s="12" t="s">
        <v>242</v>
      </c>
      <c r="F48" s="22"/>
      <c r="G48" s="22"/>
      <c r="I48" s="22"/>
    </row>
    <row r="49" spans="1:16" ht="25.5">
      <c r="A49" s="6">
        <v>19</v>
      </c>
      <c r="B49" s="6" t="s">
        <v>48</v>
      </c>
      <c r="C49" s="6" t="s">
        <v>261</v>
      </c>
      <c r="D49" s="6" t="s">
        <v>50</v>
      </c>
      <c r="E49" s="6" t="s">
        <v>262</v>
      </c>
      <c r="F49" s="6" t="s">
        <v>221</v>
      </c>
      <c r="G49" s="8">
        <v>1</v>
      </c>
      <c r="H49" s="11"/>
      <c r="I49" s="10">
        <f>ROUND((H49*G49),2)</f>
        <v>0</v>
      </c>
      <c r="O49" s="15">
        <f>rekapitulace!H8</f>
        <v>21</v>
      </c>
      <c r="P49" s="15">
        <f>O49/100*I49</f>
        <v>0</v>
      </c>
    </row>
    <row r="50" spans="1:9" ht="12.75">
      <c r="A50" s="22"/>
      <c r="B50" s="22"/>
      <c r="C50" s="22"/>
      <c r="D50" s="22"/>
      <c r="E50" s="12" t="s">
        <v>263</v>
      </c>
      <c r="F50" s="22"/>
      <c r="G50" s="22"/>
      <c r="I50" s="22"/>
    </row>
    <row r="51" spans="1:16" ht="89.25">
      <c r="A51" s="6">
        <v>20</v>
      </c>
      <c r="B51" s="6" t="s">
        <v>48</v>
      </c>
      <c r="C51" s="6" t="s">
        <v>264</v>
      </c>
      <c r="D51" s="6" t="s">
        <v>50</v>
      </c>
      <c r="E51" s="6" t="s">
        <v>265</v>
      </c>
      <c r="F51" s="6" t="s">
        <v>202</v>
      </c>
      <c r="G51" s="8">
        <v>2</v>
      </c>
      <c r="H51" s="11"/>
      <c r="I51" s="10">
        <f>ROUND((H51*G51),2)</f>
        <v>0</v>
      </c>
      <c r="O51" s="15">
        <f>rekapitulace!H8</f>
        <v>21</v>
      </c>
      <c r="P51" s="15">
        <f>O51/100*I51</f>
        <v>0</v>
      </c>
    </row>
    <row r="52" spans="1:9" ht="89.25">
      <c r="A52" s="22"/>
      <c r="B52" s="22"/>
      <c r="C52" s="22"/>
      <c r="D52" s="22"/>
      <c r="E52" s="12" t="s">
        <v>266</v>
      </c>
      <c r="F52" s="22"/>
      <c r="G52" s="22"/>
      <c r="I52" s="22"/>
    </row>
    <row r="53" spans="1:16" ht="63.75">
      <c r="A53" s="6">
        <v>21</v>
      </c>
      <c r="B53" s="6" t="s">
        <v>48</v>
      </c>
      <c r="C53" s="6" t="s">
        <v>267</v>
      </c>
      <c r="D53" s="6" t="s">
        <v>50</v>
      </c>
      <c r="E53" s="6" t="s">
        <v>268</v>
      </c>
      <c r="F53" s="6" t="s">
        <v>221</v>
      </c>
      <c r="G53" s="8">
        <v>1</v>
      </c>
      <c r="H53" s="11"/>
      <c r="I53" s="10">
        <f>ROUND((H53*G53),2)</f>
        <v>0</v>
      </c>
      <c r="O53" s="15">
        <f>rekapitulace!H8</f>
        <v>21</v>
      </c>
      <c r="P53" s="15">
        <f>O53/100*I53</f>
        <v>0</v>
      </c>
    </row>
    <row r="54" spans="1:9" ht="25.5">
      <c r="A54" s="22"/>
      <c r="B54" s="22"/>
      <c r="C54" s="22"/>
      <c r="D54" s="22"/>
      <c r="E54" s="12" t="s">
        <v>269</v>
      </c>
      <c r="F54" s="22"/>
      <c r="G54" s="22"/>
      <c r="I54" s="22"/>
    </row>
    <row r="55" spans="1:16" ht="63.75">
      <c r="A55" s="6">
        <v>22</v>
      </c>
      <c r="B55" s="6" t="s">
        <v>48</v>
      </c>
      <c r="C55" s="6" t="s">
        <v>270</v>
      </c>
      <c r="D55" s="6" t="s">
        <v>50</v>
      </c>
      <c r="E55" s="6" t="s">
        <v>271</v>
      </c>
      <c r="F55" s="6" t="s">
        <v>221</v>
      </c>
      <c r="G55" s="8">
        <v>1</v>
      </c>
      <c r="H55" s="11"/>
      <c r="I55" s="10">
        <f>ROUND((H55*G55),2)</f>
        <v>0</v>
      </c>
      <c r="O55" s="15">
        <f>rekapitulace!H8</f>
        <v>21</v>
      </c>
      <c r="P55" s="15">
        <f>O55/100*I55</f>
        <v>0</v>
      </c>
    </row>
    <row r="56" spans="1:9" ht="12.75">
      <c r="A56" s="22"/>
      <c r="B56" s="22"/>
      <c r="C56" s="22"/>
      <c r="D56" s="22"/>
      <c r="E56" s="12" t="s">
        <v>272</v>
      </c>
      <c r="F56" s="22"/>
      <c r="G56" s="22"/>
      <c r="I56" s="22"/>
    </row>
    <row r="57" spans="1:16" ht="12.75" customHeight="1">
      <c r="A57" s="13"/>
      <c r="B57" s="13"/>
      <c r="C57" s="13" t="s">
        <v>47</v>
      </c>
      <c r="D57" s="13"/>
      <c r="E57" s="13" t="s">
        <v>46</v>
      </c>
      <c r="F57" s="13"/>
      <c r="G57" s="13"/>
      <c r="H57" s="20"/>
      <c r="I57" s="13">
        <f>SUM(I12:I56)</f>
        <v>400000</v>
      </c>
      <c r="P57" s="15">
        <f>ROUND(SUM(P12:P56),2)</f>
        <v>84000</v>
      </c>
    </row>
    <row r="58" spans="1:9" ht="12.75" customHeight="1">
      <c r="A58" s="22"/>
      <c r="B58" s="22"/>
      <c r="C58" s="22"/>
      <c r="D58" s="22"/>
      <c r="E58" s="22"/>
      <c r="F58" s="22"/>
      <c r="G58" s="22"/>
      <c r="I58" s="22"/>
    </row>
    <row r="59" spans="1:9" ht="12.75" customHeight="1">
      <c r="A59" s="7"/>
      <c r="B59" s="7"/>
      <c r="C59" s="7" t="s">
        <v>27</v>
      </c>
      <c r="D59" s="7"/>
      <c r="E59" s="7" t="s">
        <v>62</v>
      </c>
      <c r="F59" s="7"/>
      <c r="G59" s="9"/>
      <c r="H59" s="19"/>
      <c r="I59" s="9"/>
    </row>
    <row r="60" spans="1:16" ht="76.5">
      <c r="A60" s="6">
        <v>23</v>
      </c>
      <c r="B60" s="6" t="s">
        <v>48</v>
      </c>
      <c r="C60" s="6" t="s">
        <v>273</v>
      </c>
      <c r="D60" s="6" t="s">
        <v>50</v>
      </c>
      <c r="E60" s="6" t="s">
        <v>274</v>
      </c>
      <c r="F60" s="6" t="s">
        <v>98</v>
      </c>
      <c r="G60" s="8">
        <v>80</v>
      </c>
      <c r="H60" s="11"/>
      <c r="I60" s="10">
        <f>ROUND((H60*G60),2)</f>
        <v>0</v>
      </c>
      <c r="O60" s="15">
        <f>rekapitulace!H8</f>
        <v>21</v>
      </c>
      <c r="P60" s="15">
        <f>O60/100*I60</f>
        <v>0</v>
      </c>
    </row>
    <row r="61" spans="1:9" ht="25.5">
      <c r="A61" s="22"/>
      <c r="B61" s="22"/>
      <c r="C61" s="22"/>
      <c r="D61" s="22"/>
      <c r="E61" s="12" t="s">
        <v>275</v>
      </c>
      <c r="F61" s="22"/>
      <c r="G61" s="22"/>
      <c r="I61" s="22"/>
    </row>
    <row r="62" spans="1:9" ht="38.25">
      <c r="A62" s="22"/>
      <c r="B62" s="22"/>
      <c r="C62" s="22"/>
      <c r="D62" s="22"/>
      <c r="E62" s="12" t="s">
        <v>276</v>
      </c>
      <c r="F62" s="22"/>
      <c r="G62" s="22"/>
      <c r="I62" s="22"/>
    </row>
    <row r="63" spans="1:16" ht="114.75">
      <c r="A63" s="6">
        <v>24</v>
      </c>
      <c r="B63" s="6" t="s">
        <v>48</v>
      </c>
      <c r="C63" s="6" t="s">
        <v>277</v>
      </c>
      <c r="D63" s="6" t="s">
        <v>50</v>
      </c>
      <c r="E63" s="6" t="s">
        <v>278</v>
      </c>
      <c r="F63" s="6" t="s">
        <v>202</v>
      </c>
      <c r="G63" s="8">
        <v>8</v>
      </c>
      <c r="H63" s="11"/>
      <c r="I63" s="10">
        <f>ROUND((H63*G63),2)</f>
        <v>0</v>
      </c>
      <c r="O63" s="15">
        <f>rekapitulace!H8</f>
        <v>21</v>
      </c>
      <c r="P63" s="15">
        <f>O63/100*I63</f>
        <v>0</v>
      </c>
    </row>
    <row r="64" spans="1:9" ht="25.5">
      <c r="A64" s="22"/>
      <c r="B64" s="22"/>
      <c r="C64" s="22"/>
      <c r="D64" s="22"/>
      <c r="E64" s="12" t="s">
        <v>279</v>
      </c>
      <c r="F64" s="22"/>
      <c r="G64" s="22"/>
      <c r="I64" s="22"/>
    </row>
    <row r="65" spans="1:9" ht="165.75">
      <c r="A65" s="22"/>
      <c r="B65" s="22"/>
      <c r="C65" s="22"/>
      <c r="D65" s="22"/>
      <c r="E65" s="12" t="s">
        <v>280</v>
      </c>
      <c r="F65" s="22"/>
      <c r="G65" s="22"/>
      <c r="I65" s="22"/>
    </row>
    <row r="66" spans="1:16" ht="76.5">
      <c r="A66" s="6">
        <v>25</v>
      </c>
      <c r="B66" s="6" t="s">
        <v>48</v>
      </c>
      <c r="C66" s="6" t="s">
        <v>281</v>
      </c>
      <c r="D66" s="6" t="s">
        <v>50</v>
      </c>
      <c r="E66" s="6" t="s">
        <v>282</v>
      </c>
      <c r="F66" s="6" t="s">
        <v>202</v>
      </c>
      <c r="G66" s="8">
        <v>1</v>
      </c>
      <c r="H66" s="11"/>
      <c r="I66" s="10">
        <f>ROUND((H66*G66),2)</f>
        <v>0</v>
      </c>
      <c r="O66" s="15">
        <f>rekapitulace!H8</f>
        <v>21</v>
      </c>
      <c r="P66" s="15">
        <f>O66/100*I66</f>
        <v>0</v>
      </c>
    </row>
    <row r="67" spans="1:9" ht="25.5">
      <c r="A67" s="22"/>
      <c r="B67" s="22"/>
      <c r="C67" s="22"/>
      <c r="D67" s="22"/>
      <c r="E67" s="12" t="s">
        <v>283</v>
      </c>
      <c r="F67" s="22"/>
      <c r="G67" s="22"/>
      <c r="I67" s="22"/>
    </row>
    <row r="68" spans="1:9" ht="165.75">
      <c r="A68" s="22"/>
      <c r="B68" s="22"/>
      <c r="C68" s="22"/>
      <c r="D68" s="22"/>
      <c r="E68" s="12" t="s">
        <v>280</v>
      </c>
      <c r="F68" s="22"/>
      <c r="G68" s="22"/>
      <c r="I68" s="22"/>
    </row>
    <row r="69" spans="1:16" ht="114.75">
      <c r="A69" s="6">
        <v>26</v>
      </c>
      <c r="B69" s="6" t="s">
        <v>48</v>
      </c>
      <c r="C69" s="6" t="s">
        <v>284</v>
      </c>
      <c r="D69" s="6" t="s">
        <v>50</v>
      </c>
      <c r="E69" s="6" t="s">
        <v>285</v>
      </c>
      <c r="F69" s="6" t="s">
        <v>202</v>
      </c>
      <c r="G69" s="8">
        <v>26</v>
      </c>
      <c r="H69" s="11"/>
      <c r="I69" s="10">
        <f>ROUND((H69*G69),2)</f>
        <v>0</v>
      </c>
      <c r="O69" s="15">
        <f>rekapitulace!H8</f>
        <v>21</v>
      </c>
      <c r="P69" s="15">
        <f>O69/100*I69</f>
        <v>0</v>
      </c>
    </row>
    <row r="70" spans="1:9" ht="25.5">
      <c r="A70" s="22"/>
      <c r="B70" s="22"/>
      <c r="C70" s="22"/>
      <c r="D70" s="22"/>
      <c r="E70" s="12" t="s">
        <v>286</v>
      </c>
      <c r="F70" s="22"/>
      <c r="G70" s="22"/>
      <c r="I70" s="22"/>
    </row>
    <row r="71" spans="1:9" ht="165.75">
      <c r="A71" s="22"/>
      <c r="B71" s="22"/>
      <c r="C71" s="22"/>
      <c r="D71" s="22"/>
      <c r="E71" s="12" t="s">
        <v>280</v>
      </c>
      <c r="F71" s="22"/>
      <c r="G71" s="22"/>
      <c r="I71" s="22"/>
    </row>
    <row r="72" spans="1:16" ht="38.25">
      <c r="A72" s="6">
        <v>27</v>
      </c>
      <c r="B72" s="6" t="s">
        <v>50</v>
      </c>
      <c r="C72" s="6" t="s">
        <v>287</v>
      </c>
      <c r="D72" s="6" t="s">
        <v>50</v>
      </c>
      <c r="E72" s="6" t="s">
        <v>288</v>
      </c>
      <c r="F72" s="6" t="s">
        <v>78</v>
      </c>
      <c r="G72" s="8">
        <v>36.8</v>
      </c>
      <c r="H72" s="11"/>
      <c r="I72" s="10">
        <f>ROUND((H72*G72),2)</f>
        <v>0</v>
      </c>
      <c r="O72" s="15">
        <f>rekapitulace!H8</f>
        <v>21</v>
      </c>
      <c r="P72" s="15">
        <f>O72/100*I72</f>
        <v>0</v>
      </c>
    </row>
    <row r="73" spans="1:9" ht="25.5">
      <c r="A73" s="22"/>
      <c r="B73" s="22"/>
      <c r="C73" s="22"/>
      <c r="D73" s="22"/>
      <c r="E73" s="12" t="s">
        <v>289</v>
      </c>
      <c r="F73" s="22"/>
      <c r="G73" s="22"/>
      <c r="I73" s="22"/>
    </row>
    <row r="74" spans="1:9" ht="38.25">
      <c r="A74" s="22"/>
      <c r="B74" s="22"/>
      <c r="C74" s="22"/>
      <c r="D74" s="22"/>
      <c r="E74" s="12" t="s">
        <v>290</v>
      </c>
      <c r="F74" s="22"/>
      <c r="G74" s="22"/>
      <c r="I74" s="22"/>
    </row>
    <row r="75" spans="1:16" ht="25.5">
      <c r="A75" s="6">
        <v>28</v>
      </c>
      <c r="B75" s="6" t="s">
        <v>48</v>
      </c>
      <c r="C75" s="6" t="s">
        <v>124</v>
      </c>
      <c r="D75" s="6" t="s">
        <v>50</v>
      </c>
      <c r="E75" s="6" t="s">
        <v>291</v>
      </c>
      <c r="F75" s="6" t="s">
        <v>52</v>
      </c>
      <c r="G75" s="8">
        <v>33</v>
      </c>
      <c r="H75" s="11"/>
      <c r="I75" s="10">
        <f>ROUND((H75*G75),2)</f>
        <v>0</v>
      </c>
      <c r="O75" s="15">
        <f>rekapitulace!H8</f>
        <v>21</v>
      </c>
      <c r="P75" s="15">
        <f>O75/100*I75</f>
        <v>0</v>
      </c>
    </row>
    <row r="76" spans="1:9" ht="25.5">
      <c r="A76" s="22"/>
      <c r="B76" s="22"/>
      <c r="C76" s="22"/>
      <c r="D76" s="22"/>
      <c r="E76" s="12" t="s">
        <v>292</v>
      </c>
      <c r="F76" s="22"/>
      <c r="G76" s="22"/>
      <c r="I76" s="22"/>
    </row>
    <row r="77" spans="1:9" ht="25.5">
      <c r="A77" s="22"/>
      <c r="B77" s="22"/>
      <c r="C77" s="22"/>
      <c r="D77" s="22"/>
      <c r="E77" s="12" t="s">
        <v>127</v>
      </c>
      <c r="F77" s="22"/>
      <c r="G77" s="22"/>
      <c r="I77" s="22"/>
    </row>
    <row r="78" spans="1:16" ht="25.5">
      <c r="A78" s="6">
        <v>29</v>
      </c>
      <c r="B78" s="6" t="s">
        <v>48</v>
      </c>
      <c r="C78" s="6" t="s">
        <v>293</v>
      </c>
      <c r="D78" s="6" t="s">
        <v>50</v>
      </c>
      <c r="E78" s="6" t="s">
        <v>294</v>
      </c>
      <c r="F78" s="6" t="s">
        <v>52</v>
      </c>
      <c r="G78" s="8">
        <v>16.187</v>
      </c>
      <c r="H78" s="11"/>
      <c r="I78" s="10">
        <f>ROUND((H78*G78),2)</f>
        <v>0</v>
      </c>
      <c r="O78" s="15">
        <f>rekapitulace!H8</f>
        <v>21</v>
      </c>
      <c r="P78" s="15">
        <f>O78/100*I78</f>
        <v>0</v>
      </c>
    </row>
    <row r="79" spans="1:9" ht="25.5">
      <c r="A79" s="22"/>
      <c r="B79" s="22"/>
      <c r="C79" s="22"/>
      <c r="D79" s="22"/>
      <c r="E79" s="12" t="s">
        <v>295</v>
      </c>
      <c r="F79" s="22"/>
      <c r="G79" s="22"/>
      <c r="I79" s="22"/>
    </row>
    <row r="80" spans="1:9" ht="369.75">
      <c r="A80" s="22"/>
      <c r="B80" s="22"/>
      <c r="C80" s="22"/>
      <c r="D80" s="22"/>
      <c r="E80" s="12" t="s">
        <v>131</v>
      </c>
      <c r="F80" s="22"/>
      <c r="G80" s="22"/>
      <c r="I80" s="22"/>
    </row>
    <row r="81" spans="1:16" ht="25.5">
      <c r="A81" s="6">
        <v>30</v>
      </c>
      <c r="B81" s="6" t="s">
        <v>48</v>
      </c>
      <c r="C81" s="6" t="s">
        <v>132</v>
      </c>
      <c r="D81" s="6" t="s">
        <v>50</v>
      </c>
      <c r="E81" s="6" t="s">
        <v>296</v>
      </c>
      <c r="F81" s="6" t="s">
        <v>52</v>
      </c>
      <c r="G81" s="8">
        <v>1.602</v>
      </c>
      <c r="H81" s="11"/>
      <c r="I81" s="10">
        <f>ROUND((H81*G81),2)</f>
        <v>0</v>
      </c>
      <c r="O81" s="15">
        <f>rekapitulace!H8</f>
        <v>21</v>
      </c>
      <c r="P81" s="15">
        <f>O81/100*I81</f>
        <v>0</v>
      </c>
    </row>
    <row r="82" spans="1:9" ht="25.5">
      <c r="A82" s="22"/>
      <c r="B82" s="22"/>
      <c r="C82" s="22"/>
      <c r="D82" s="22"/>
      <c r="E82" s="12" t="s">
        <v>297</v>
      </c>
      <c r="F82" s="22"/>
      <c r="G82" s="22"/>
      <c r="I82" s="22"/>
    </row>
    <row r="83" spans="1:9" ht="318.75">
      <c r="A83" s="22"/>
      <c r="B83" s="22"/>
      <c r="C83" s="22"/>
      <c r="D83" s="22"/>
      <c r="E83" s="12" t="s">
        <v>298</v>
      </c>
      <c r="F83" s="22"/>
      <c r="G83" s="22"/>
      <c r="I83" s="22"/>
    </row>
    <row r="84" spans="1:16" ht="25.5">
      <c r="A84" s="6">
        <v>31</v>
      </c>
      <c r="B84" s="6" t="s">
        <v>48</v>
      </c>
      <c r="C84" s="6" t="s">
        <v>299</v>
      </c>
      <c r="D84" s="6" t="s">
        <v>50</v>
      </c>
      <c r="E84" s="6" t="s">
        <v>300</v>
      </c>
      <c r="F84" s="6" t="s">
        <v>52</v>
      </c>
      <c r="G84" s="8">
        <v>14.4</v>
      </c>
      <c r="H84" s="11"/>
      <c r="I84" s="10">
        <f>ROUND((H84*G84),2)</f>
        <v>0</v>
      </c>
      <c r="O84" s="15">
        <f>rekapitulace!H8</f>
        <v>21</v>
      </c>
      <c r="P84" s="15">
        <f>O84/100*I84</f>
        <v>0</v>
      </c>
    </row>
    <row r="85" spans="1:9" ht="25.5">
      <c r="A85" s="22"/>
      <c r="B85" s="22"/>
      <c r="C85" s="22"/>
      <c r="D85" s="22"/>
      <c r="E85" s="12" t="s">
        <v>301</v>
      </c>
      <c r="F85" s="22"/>
      <c r="G85" s="22"/>
      <c r="I85" s="22"/>
    </row>
    <row r="86" spans="1:9" ht="25.5">
      <c r="A86" s="22"/>
      <c r="B86" s="22"/>
      <c r="C86" s="22"/>
      <c r="D86" s="22"/>
      <c r="E86" s="12" t="s">
        <v>302</v>
      </c>
      <c r="F86" s="22"/>
      <c r="G86" s="22"/>
      <c r="I86" s="22"/>
    </row>
    <row r="87" spans="1:16" ht="38.25">
      <c r="A87" s="6">
        <v>32</v>
      </c>
      <c r="B87" s="6" t="s">
        <v>48</v>
      </c>
      <c r="C87" s="6" t="s">
        <v>303</v>
      </c>
      <c r="D87" s="6" t="s">
        <v>50</v>
      </c>
      <c r="E87" s="6" t="s">
        <v>304</v>
      </c>
      <c r="F87" s="6" t="s">
        <v>52</v>
      </c>
      <c r="G87" s="8">
        <v>741.775</v>
      </c>
      <c r="H87" s="11"/>
      <c r="I87" s="10">
        <f>ROUND((H87*G87),2)</f>
        <v>0</v>
      </c>
      <c r="O87" s="15">
        <f>rekapitulace!H8</f>
        <v>21</v>
      </c>
      <c r="P87" s="15">
        <f>O87/100*I87</f>
        <v>0</v>
      </c>
    </row>
    <row r="88" spans="1:9" ht="89.25">
      <c r="A88" s="22"/>
      <c r="B88" s="22"/>
      <c r="C88" s="22"/>
      <c r="D88" s="22"/>
      <c r="E88" s="12" t="s">
        <v>305</v>
      </c>
      <c r="F88" s="22"/>
      <c r="G88" s="22"/>
      <c r="I88" s="22"/>
    </row>
    <row r="89" spans="1:9" ht="318.75">
      <c r="A89" s="22"/>
      <c r="B89" s="22"/>
      <c r="C89" s="22"/>
      <c r="D89" s="22"/>
      <c r="E89" s="12" t="s">
        <v>306</v>
      </c>
      <c r="F89" s="22"/>
      <c r="G89" s="22"/>
      <c r="I89" s="22"/>
    </row>
    <row r="90" spans="1:16" ht="25.5">
      <c r="A90" s="6">
        <v>34</v>
      </c>
      <c r="B90" s="6" t="s">
        <v>48</v>
      </c>
      <c r="C90" s="6" t="s">
        <v>136</v>
      </c>
      <c r="D90" s="6" t="s">
        <v>245</v>
      </c>
      <c r="E90" s="6" t="s">
        <v>307</v>
      </c>
      <c r="F90" s="6" t="s">
        <v>52</v>
      </c>
      <c r="G90" s="8">
        <v>216</v>
      </c>
      <c r="H90" s="11"/>
      <c r="I90" s="10">
        <f>ROUND((H90*G90),2)</f>
        <v>0</v>
      </c>
      <c r="O90" s="15">
        <f>rekapitulace!H8</f>
        <v>21</v>
      </c>
      <c r="P90" s="15">
        <f>O90/100*I90</f>
        <v>0</v>
      </c>
    </row>
    <row r="91" spans="1:9" ht="25.5">
      <c r="A91" s="22"/>
      <c r="B91" s="22"/>
      <c r="C91" s="22"/>
      <c r="D91" s="22"/>
      <c r="E91" s="12" t="s">
        <v>308</v>
      </c>
      <c r="F91" s="22"/>
      <c r="G91" s="22"/>
      <c r="I91" s="22"/>
    </row>
    <row r="92" spans="1:9" ht="191.25">
      <c r="A92" s="22"/>
      <c r="B92" s="22"/>
      <c r="C92" s="22"/>
      <c r="D92" s="22"/>
      <c r="E92" s="12" t="s">
        <v>139</v>
      </c>
      <c r="F92" s="22"/>
      <c r="G92" s="22"/>
      <c r="I92" s="22"/>
    </row>
    <row r="93" spans="1:16" ht="25.5">
      <c r="A93" s="6">
        <v>33</v>
      </c>
      <c r="B93" s="6" t="s">
        <v>48</v>
      </c>
      <c r="C93" s="6" t="s">
        <v>136</v>
      </c>
      <c r="D93" s="6" t="s">
        <v>64</v>
      </c>
      <c r="E93" s="6" t="s">
        <v>309</v>
      </c>
      <c r="F93" s="6" t="s">
        <v>52</v>
      </c>
      <c r="G93" s="8">
        <v>821.593</v>
      </c>
      <c r="H93" s="11"/>
      <c r="I93" s="10">
        <f>ROUND((H93*G93),2)</f>
        <v>0</v>
      </c>
      <c r="O93" s="15">
        <f>rekapitulace!H8</f>
        <v>21</v>
      </c>
      <c r="P93" s="15">
        <f>O93/100*I93</f>
        <v>0</v>
      </c>
    </row>
    <row r="94" spans="1:9" ht="76.5">
      <c r="A94" s="22"/>
      <c r="B94" s="22"/>
      <c r="C94" s="22"/>
      <c r="D94" s="22"/>
      <c r="E94" s="12" t="s">
        <v>310</v>
      </c>
      <c r="F94" s="22"/>
      <c r="G94" s="22"/>
      <c r="I94" s="22"/>
    </row>
    <row r="95" spans="1:9" ht="191.25">
      <c r="A95" s="22"/>
      <c r="B95" s="22"/>
      <c r="C95" s="22"/>
      <c r="D95" s="22"/>
      <c r="E95" s="12" t="s">
        <v>139</v>
      </c>
      <c r="F95" s="22"/>
      <c r="G95" s="22"/>
      <c r="I95" s="22"/>
    </row>
    <row r="96" spans="1:16" ht="25.5">
      <c r="A96" s="6">
        <v>35</v>
      </c>
      <c r="B96" s="6" t="s">
        <v>48</v>
      </c>
      <c r="C96" s="6" t="s">
        <v>140</v>
      </c>
      <c r="D96" s="6" t="s">
        <v>50</v>
      </c>
      <c r="E96" s="6" t="s">
        <v>311</v>
      </c>
      <c r="F96" s="6" t="s">
        <v>52</v>
      </c>
      <c r="G96" s="8">
        <v>46.476</v>
      </c>
      <c r="H96" s="11"/>
      <c r="I96" s="10">
        <f>ROUND((H96*G96),2)</f>
        <v>0</v>
      </c>
      <c r="O96" s="15">
        <f>rekapitulace!H8</f>
        <v>21</v>
      </c>
      <c r="P96" s="15">
        <f>O96/100*I96</f>
        <v>0</v>
      </c>
    </row>
    <row r="97" spans="1:9" ht="25.5">
      <c r="A97" s="22"/>
      <c r="B97" s="22"/>
      <c r="C97" s="22"/>
      <c r="D97" s="22"/>
      <c r="E97" s="12" t="s">
        <v>312</v>
      </c>
      <c r="F97" s="22"/>
      <c r="G97" s="22"/>
      <c r="I97" s="22"/>
    </row>
    <row r="98" spans="1:9" ht="280.5">
      <c r="A98" s="22"/>
      <c r="B98" s="22"/>
      <c r="C98" s="22"/>
      <c r="D98" s="22"/>
      <c r="E98" s="12" t="s">
        <v>143</v>
      </c>
      <c r="F98" s="22"/>
      <c r="G98" s="22"/>
      <c r="I98" s="22"/>
    </row>
    <row r="99" spans="1:16" ht="25.5">
      <c r="A99" s="6">
        <v>36</v>
      </c>
      <c r="B99" s="6" t="s">
        <v>48</v>
      </c>
      <c r="C99" s="6" t="s">
        <v>313</v>
      </c>
      <c r="D99" s="6" t="s">
        <v>50</v>
      </c>
      <c r="E99" s="6" t="s">
        <v>314</v>
      </c>
      <c r="F99" s="6" t="s">
        <v>52</v>
      </c>
      <c r="G99" s="8">
        <v>216</v>
      </c>
      <c r="H99" s="11"/>
      <c r="I99" s="10">
        <f>ROUND((H99*G99),2)</f>
        <v>0</v>
      </c>
      <c r="O99" s="15">
        <f>rekapitulace!H8</f>
        <v>21</v>
      </c>
      <c r="P99" s="15">
        <f>O99/100*I99</f>
        <v>0</v>
      </c>
    </row>
    <row r="100" spans="1:9" ht="25.5">
      <c r="A100" s="22"/>
      <c r="B100" s="22"/>
      <c r="C100" s="22"/>
      <c r="D100" s="22"/>
      <c r="E100" s="12" t="s">
        <v>308</v>
      </c>
      <c r="F100" s="22"/>
      <c r="G100" s="22"/>
      <c r="I100" s="22"/>
    </row>
    <row r="101" spans="1:9" ht="229.5">
      <c r="A101" s="22"/>
      <c r="B101" s="22"/>
      <c r="C101" s="22"/>
      <c r="D101" s="22"/>
      <c r="E101" s="12" t="s">
        <v>315</v>
      </c>
      <c r="F101" s="22"/>
      <c r="G101" s="22"/>
      <c r="I101" s="22"/>
    </row>
    <row r="102" spans="1:16" ht="51">
      <c r="A102" s="6">
        <v>37</v>
      </c>
      <c r="B102" s="6" t="s">
        <v>48</v>
      </c>
      <c r="C102" s="6" t="s">
        <v>316</v>
      </c>
      <c r="D102" s="6" t="s">
        <v>64</v>
      </c>
      <c r="E102" s="6" t="s">
        <v>317</v>
      </c>
      <c r="F102" s="6" t="s">
        <v>52</v>
      </c>
      <c r="G102" s="8">
        <v>121.15</v>
      </c>
      <c r="H102" s="11"/>
      <c r="I102" s="10">
        <f>ROUND((H102*G102),2)</f>
        <v>0</v>
      </c>
      <c r="O102" s="15">
        <f>rekapitulace!H8</f>
        <v>21</v>
      </c>
      <c r="P102" s="15">
        <f>O102/100*I102</f>
        <v>0</v>
      </c>
    </row>
    <row r="103" spans="1:9" ht="25.5">
      <c r="A103" s="22"/>
      <c r="B103" s="22"/>
      <c r="C103" s="22"/>
      <c r="D103" s="22"/>
      <c r="E103" s="12" t="s">
        <v>318</v>
      </c>
      <c r="F103" s="22"/>
      <c r="G103" s="22"/>
      <c r="I103" s="22"/>
    </row>
    <row r="104" spans="1:9" ht="229.5">
      <c r="A104" s="22"/>
      <c r="B104" s="22"/>
      <c r="C104" s="22"/>
      <c r="D104" s="22"/>
      <c r="E104" s="12" t="s">
        <v>319</v>
      </c>
      <c r="F104" s="22"/>
      <c r="G104" s="22"/>
      <c r="I104" s="22"/>
    </row>
    <row r="105" spans="1:16" ht="51">
      <c r="A105" s="6">
        <v>38</v>
      </c>
      <c r="B105" s="6" t="s">
        <v>48</v>
      </c>
      <c r="C105" s="6" t="s">
        <v>316</v>
      </c>
      <c r="D105" s="6" t="s">
        <v>245</v>
      </c>
      <c r="E105" s="6" t="s">
        <v>320</v>
      </c>
      <c r="F105" s="6" t="s">
        <v>52</v>
      </c>
      <c r="G105" s="8">
        <v>29.038</v>
      </c>
      <c r="H105" s="11"/>
      <c r="I105" s="10">
        <f>ROUND((H105*G105),2)</f>
        <v>0</v>
      </c>
      <c r="O105" s="15">
        <f>rekapitulace!H8</f>
        <v>21</v>
      </c>
      <c r="P105" s="15">
        <f>O105/100*I105</f>
        <v>0</v>
      </c>
    </row>
    <row r="106" spans="1:9" ht="25.5">
      <c r="A106" s="22"/>
      <c r="B106" s="22"/>
      <c r="C106" s="22"/>
      <c r="D106" s="22"/>
      <c r="E106" s="12" t="s">
        <v>321</v>
      </c>
      <c r="F106" s="22"/>
      <c r="G106" s="22"/>
      <c r="I106" s="22"/>
    </row>
    <row r="107" spans="1:9" ht="229.5">
      <c r="A107" s="22"/>
      <c r="B107" s="22"/>
      <c r="C107" s="22"/>
      <c r="D107" s="22"/>
      <c r="E107" s="12" t="s">
        <v>319</v>
      </c>
      <c r="F107" s="22"/>
      <c r="G107" s="22"/>
      <c r="I107" s="22"/>
    </row>
    <row r="108" spans="1:16" ht="38.25">
      <c r="A108" s="6">
        <v>39</v>
      </c>
      <c r="B108" s="6" t="s">
        <v>48</v>
      </c>
      <c r="C108" s="6" t="s">
        <v>316</v>
      </c>
      <c r="D108" s="6" t="s">
        <v>250</v>
      </c>
      <c r="E108" s="6" t="s">
        <v>322</v>
      </c>
      <c r="F108" s="6" t="s">
        <v>52</v>
      </c>
      <c r="G108" s="8">
        <v>90.52</v>
      </c>
      <c r="H108" s="11"/>
      <c r="I108" s="10">
        <f>ROUND((H108*G108),2)</f>
        <v>0</v>
      </c>
      <c r="O108" s="15">
        <f>rekapitulace!H8</f>
        <v>21</v>
      </c>
      <c r="P108" s="15">
        <f>O108/100*I108</f>
        <v>0</v>
      </c>
    </row>
    <row r="109" spans="1:9" ht="25.5">
      <c r="A109" s="22"/>
      <c r="B109" s="22"/>
      <c r="C109" s="22"/>
      <c r="D109" s="22"/>
      <c r="E109" s="12" t="s">
        <v>323</v>
      </c>
      <c r="F109" s="22"/>
      <c r="G109" s="22"/>
      <c r="I109" s="22"/>
    </row>
    <row r="110" spans="1:9" ht="229.5">
      <c r="A110" s="22"/>
      <c r="B110" s="22"/>
      <c r="C110" s="22"/>
      <c r="D110" s="22"/>
      <c r="E110" s="12" t="s">
        <v>319</v>
      </c>
      <c r="F110" s="22"/>
      <c r="G110" s="22"/>
      <c r="I110" s="22"/>
    </row>
    <row r="111" spans="1:16" ht="12.75">
      <c r="A111" s="6">
        <v>40</v>
      </c>
      <c r="B111" s="6" t="s">
        <v>48</v>
      </c>
      <c r="C111" s="6" t="s">
        <v>324</v>
      </c>
      <c r="D111" s="6" t="s">
        <v>50</v>
      </c>
      <c r="E111" s="6" t="s">
        <v>325</v>
      </c>
      <c r="F111" s="6" t="s">
        <v>52</v>
      </c>
      <c r="G111" s="8">
        <v>16.187</v>
      </c>
      <c r="H111" s="11"/>
      <c r="I111" s="10">
        <f>ROUND((H111*G111),2)</f>
        <v>0</v>
      </c>
      <c r="O111" s="15">
        <f>rekapitulace!H8</f>
        <v>21</v>
      </c>
      <c r="P111" s="15">
        <f>O111/100*I111</f>
        <v>0</v>
      </c>
    </row>
    <row r="112" spans="1:9" ht="25.5">
      <c r="A112" s="22"/>
      <c r="B112" s="22"/>
      <c r="C112" s="22"/>
      <c r="D112" s="22"/>
      <c r="E112" s="12" t="s">
        <v>326</v>
      </c>
      <c r="F112" s="22"/>
      <c r="G112" s="22"/>
      <c r="I112" s="22"/>
    </row>
    <row r="113" spans="1:9" ht="280.5">
      <c r="A113" s="22"/>
      <c r="B113" s="22"/>
      <c r="C113" s="22"/>
      <c r="D113" s="22"/>
      <c r="E113" s="12" t="s">
        <v>327</v>
      </c>
      <c r="F113" s="22"/>
      <c r="G113" s="22"/>
      <c r="I113" s="22"/>
    </row>
    <row r="114" spans="1:16" ht="25.5">
      <c r="A114" s="6">
        <v>41</v>
      </c>
      <c r="B114" s="6" t="s">
        <v>48</v>
      </c>
      <c r="C114" s="6" t="s">
        <v>152</v>
      </c>
      <c r="D114" s="6" t="s">
        <v>50</v>
      </c>
      <c r="E114" s="6" t="s">
        <v>328</v>
      </c>
      <c r="F114" s="6" t="s">
        <v>98</v>
      </c>
      <c r="G114" s="8">
        <v>10.68</v>
      </c>
      <c r="H114" s="11"/>
      <c r="I114" s="10">
        <f>ROUND((H114*G114),2)</f>
        <v>0</v>
      </c>
      <c r="O114" s="15">
        <f>rekapitulace!H8</f>
        <v>21</v>
      </c>
      <c r="P114" s="15">
        <f>O114/100*I114</f>
        <v>0</v>
      </c>
    </row>
    <row r="115" spans="1:9" ht="25.5">
      <c r="A115" s="22"/>
      <c r="B115" s="22"/>
      <c r="C115" s="22"/>
      <c r="D115" s="22"/>
      <c r="E115" s="12" t="s">
        <v>329</v>
      </c>
      <c r="F115" s="22"/>
      <c r="G115" s="22"/>
      <c r="I115" s="22"/>
    </row>
    <row r="116" spans="1:9" ht="38.25">
      <c r="A116" s="22"/>
      <c r="B116" s="22"/>
      <c r="C116" s="22"/>
      <c r="D116" s="22"/>
      <c r="E116" s="12" t="s">
        <v>155</v>
      </c>
      <c r="F116" s="22"/>
      <c r="G116" s="22"/>
      <c r="I116" s="22"/>
    </row>
    <row r="117" spans="1:16" ht="38.25">
      <c r="A117" s="6">
        <v>42</v>
      </c>
      <c r="B117" s="6" t="s">
        <v>48</v>
      </c>
      <c r="C117" s="6" t="s">
        <v>160</v>
      </c>
      <c r="D117" s="6" t="s">
        <v>50</v>
      </c>
      <c r="E117" s="6" t="s">
        <v>330</v>
      </c>
      <c r="F117" s="6" t="s">
        <v>98</v>
      </c>
      <c r="G117" s="8">
        <v>10.68</v>
      </c>
      <c r="H117" s="11"/>
      <c r="I117" s="10">
        <f>ROUND((H117*G117),2)</f>
        <v>0</v>
      </c>
      <c r="O117" s="15">
        <f>rekapitulace!H8</f>
        <v>21</v>
      </c>
      <c r="P117" s="15">
        <f>O117/100*I117</f>
        <v>0</v>
      </c>
    </row>
    <row r="118" spans="1:9" ht="25.5">
      <c r="A118" s="22"/>
      <c r="B118" s="22"/>
      <c r="C118" s="22"/>
      <c r="D118" s="22"/>
      <c r="E118" s="12" t="s">
        <v>329</v>
      </c>
      <c r="F118" s="22"/>
      <c r="G118" s="22"/>
      <c r="I118" s="22"/>
    </row>
    <row r="119" spans="1:9" ht="25.5">
      <c r="A119" s="22"/>
      <c r="B119" s="22"/>
      <c r="C119" s="22"/>
      <c r="D119" s="22"/>
      <c r="E119" s="12" t="s">
        <v>163</v>
      </c>
      <c r="F119" s="22"/>
      <c r="G119" s="22"/>
      <c r="I119" s="22"/>
    </row>
    <row r="120" spans="1:16" ht="12.75" customHeight="1">
      <c r="A120" s="13"/>
      <c r="B120" s="13"/>
      <c r="C120" s="13" t="s">
        <v>27</v>
      </c>
      <c r="D120" s="13"/>
      <c r="E120" s="13" t="s">
        <v>62</v>
      </c>
      <c r="F120" s="13"/>
      <c r="G120" s="13"/>
      <c r="H120" s="20"/>
      <c r="I120" s="13">
        <f>SUM(I60:I119)</f>
        <v>0</v>
      </c>
      <c r="P120" s="15">
        <f>ROUND(SUM(P60:P119),2)</f>
        <v>0</v>
      </c>
    </row>
    <row r="121" spans="1:9" ht="12.75" customHeight="1">
      <c r="A121" s="22"/>
      <c r="B121" s="22"/>
      <c r="C121" s="22"/>
      <c r="D121" s="22"/>
      <c r="E121" s="22"/>
      <c r="F121" s="22"/>
      <c r="G121" s="22"/>
      <c r="I121" s="22"/>
    </row>
    <row r="122" spans="1:9" ht="12.75" customHeight="1">
      <c r="A122" s="7"/>
      <c r="B122" s="7"/>
      <c r="C122" s="7" t="s">
        <v>38</v>
      </c>
      <c r="D122" s="7"/>
      <c r="E122" s="7" t="s">
        <v>164</v>
      </c>
      <c r="F122" s="7"/>
      <c r="G122" s="9"/>
      <c r="H122" s="19"/>
      <c r="I122" s="9"/>
    </row>
    <row r="123" spans="1:16" ht="25.5">
      <c r="A123" s="6">
        <v>43</v>
      </c>
      <c r="B123" s="6" t="s">
        <v>48</v>
      </c>
      <c r="C123" s="6" t="s">
        <v>331</v>
      </c>
      <c r="D123" s="6" t="s">
        <v>50</v>
      </c>
      <c r="E123" s="6" t="s">
        <v>332</v>
      </c>
      <c r="F123" s="6" t="s">
        <v>78</v>
      </c>
      <c r="G123" s="8">
        <v>13.02</v>
      </c>
      <c r="H123" s="11"/>
      <c r="I123" s="10">
        <f>ROUND((H123*G123),2)</f>
        <v>0</v>
      </c>
      <c r="O123" s="15">
        <f>rekapitulace!H8</f>
        <v>21</v>
      </c>
      <c r="P123" s="15">
        <f>O123/100*I123</f>
        <v>0</v>
      </c>
    </row>
    <row r="124" spans="1:9" ht="25.5">
      <c r="A124" s="22"/>
      <c r="B124" s="22"/>
      <c r="C124" s="22"/>
      <c r="D124" s="22"/>
      <c r="E124" s="12" t="s">
        <v>333</v>
      </c>
      <c r="F124" s="22"/>
      <c r="G124" s="22"/>
      <c r="I124" s="22"/>
    </row>
    <row r="125" spans="1:9" ht="178.5">
      <c r="A125" s="22"/>
      <c r="B125" s="22"/>
      <c r="C125" s="22"/>
      <c r="D125" s="22"/>
      <c r="E125" s="12" t="s">
        <v>334</v>
      </c>
      <c r="F125" s="22"/>
      <c r="G125" s="22"/>
      <c r="I125" s="22"/>
    </row>
    <row r="126" spans="1:16" ht="25.5">
      <c r="A126" s="6">
        <v>44</v>
      </c>
      <c r="B126" s="6" t="s">
        <v>48</v>
      </c>
      <c r="C126" s="6" t="s">
        <v>335</v>
      </c>
      <c r="D126" s="6" t="s">
        <v>50</v>
      </c>
      <c r="E126" s="6" t="s">
        <v>336</v>
      </c>
      <c r="F126" s="6" t="s">
        <v>52</v>
      </c>
      <c r="G126" s="8">
        <v>30.631</v>
      </c>
      <c r="H126" s="11"/>
      <c r="I126" s="10">
        <f>ROUND((H126*G126),2)</f>
        <v>0</v>
      </c>
      <c r="O126" s="15">
        <f>rekapitulace!H8</f>
        <v>21</v>
      </c>
      <c r="P126" s="15">
        <f>O126/100*I126</f>
        <v>0</v>
      </c>
    </row>
    <row r="127" spans="1:9" ht="25.5">
      <c r="A127" s="22"/>
      <c r="B127" s="22"/>
      <c r="C127" s="22"/>
      <c r="D127" s="22"/>
      <c r="E127" s="12" t="s">
        <v>337</v>
      </c>
      <c r="F127" s="22"/>
      <c r="G127" s="22"/>
      <c r="I127" s="22"/>
    </row>
    <row r="128" spans="1:9" ht="409.5">
      <c r="A128" s="22"/>
      <c r="B128" s="22"/>
      <c r="C128" s="22"/>
      <c r="D128" s="22"/>
      <c r="E128" s="12" t="s">
        <v>338</v>
      </c>
      <c r="F128" s="22"/>
      <c r="G128" s="22"/>
      <c r="I128" s="22"/>
    </row>
    <row r="129" spans="1:16" ht="25.5">
      <c r="A129" s="6">
        <v>45</v>
      </c>
      <c r="B129" s="6" t="s">
        <v>48</v>
      </c>
      <c r="C129" s="6" t="s">
        <v>339</v>
      </c>
      <c r="D129" s="6" t="s">
        <v>50</v>
      </c>
      <c r="E129" s="6" t="s">
        <v>340</v>
      </c>
      <c r="F129" s="6" t="s">
        <v>60</v>
      </c>
      <c r="G129" s="8">
        <v>5.036</v>
      </c>
      <c r="H129" s="11"/>
      <c r="I129" s="10">
        <f>ROUND((H129*G129),2)</f>
        <v>0</v>
      </c>
      <c r="O129" s="15">
        <f>rekapitulace!H8</f>
        <v>21</v>
      </c>
      <c r="P129" s="15">
        <f>O129/100*I129</f>
        <v>0</v>
      </c>
    </row>
    <row r="130" spans="1:9" ht="25.5">
      <c r="A130" s="22"/>
      <c r="B130" s="22"/>
      <c r="C130" s="22"/>
      <c r="D130" s="22"/>
      <c r="E130" s="12" t="s">
        <v>341</v>
      </c>
      <c r="F130" s="22"/>
      <c r="G130" s="22"/>
      <c r="I130" s="22"/>
    </row>
    <row r="131" spans="1:9" ht="255">
      <c r="A131" s="22"/>
      <c r="B131" s="22"/>
      <c r="C131" s="22"/>
      <c r="D131" s="22"/>
      <c r="E131" s="12" t="s">
        <v>342</v>
      </c>
      <c r="F131" s="22"/>
      <c r="G131" s="22"/>
      <c r="I131" s="22"/>
    </row>
    <row r="132" spans="1:16" ht="25.5">
      <c r="A132" s="6">
        <v>46</v>
      </c>
      <c r="B132" s="6" t="s">
        <v>48</v>
      </c>
      <c r="C132" s="6" t="s">
        <v>343</v>
      </c>
      <c r="D132" s="6" t="s">
        <v>50</v>
      </c>
      <c r="E132" s="6" t="s">
        <v>344</v>
      </c>
      <c r="F132" s="6" t="s">
        <v>78</v>
      </c>
      <c r="G132" s="8">
        <v>117.6</v>
      </c>
      <c r="H132" s="11"/>
      <c r="I132" s="10">
        <f>ROUND((H132*G132),2)</f>
        <v>0</v>
      </c>
      <c r="O132" s="15">
        <f>rekapitulace!H8</f>
        <v>21</v>
      </c>
      <c r="P132" s="15">
        <f>O132/100*I132</f>
        <v>0</v>
      </c>
    </row>
    <row r="133" spans="1:9" ht="25.5">
      <c r="A133" s="22"/>
      <c r="B133" s="22"/>
      <c r="C133" s="22"/>
      <c r="D133" s="22"/>
      <c r="E133" s="12" t="s">
        <v>345</v>
      </c>
      <c r="F133" s="22"/>
      <c r="G133" s="22"/>
      <c r="I133" s="22"/>
    </row>
    <row r="134" spans="1:9" ht="191.25">
      <c r="A134" s="22"/>
      <c r="B134" s="22"/>
      <c r="C134" s="22"/>
      <c r="D134" s="22"/>
      <c r="E134" s="12" t="s">
        <v>346</v>
      </c>
      <c r="F134" s="22"/>
      <c r="G134" s="22"/>
      <c r="I134" s="22"/>
    </row>
    <row r="135" spans="1:16" ht="25.5">
      <c r="A135" s="6">
        <v>47</v>
      </c>
      <c r="B135" s="6" t="s">
        <v>48</v>
      </c>
      <c r="C135" s="6" t="s">
        <v>347</v>
      </c>
      <c r="D135" s="6" t="s">
        <v>50</v>
      </c>
      <c r="E135" s="6" t="s">
        <v>348</v>
      </c>
      <c r="F135" s="6" t="s">
        <v>52</v>
      </c>
      <c r="G135" s="8">
        <v>23.485</v>
      </c>
      <c r="H135" s="11"/>
      <c r="I135" s="10">
        <f>ROUND((H135*G135),2)</f>
        <v>0</v>
      </c>
      <c r="O135" s="15">
        <f>rekapitulace!H8</f>
        <v>21</v>
      </c>
      <c r="P135" s="15">
        <f>O135/100*I135</f>
        <v>0</v>
      </c>
    </row>
    <row r="136" spans="1:9" ht="25.5">
      <c r="A136" s="22"/>
      <c r="B136" s="22"/>
      <c r="C136" s="22"/>
      <c r="D136" s="22"/>
      <c r="E136" s="12" t="s">
        <v>349</v>
      </c>
      <c r="F136" s="22"/>
      <c r="G136" s="22"/>
      <c r="I136" s="22"/>
    </row>
    <row r="137" spans="1:9" ht="357">
      <c r="A137" s="22"/>
      <c r="B137" s="22"/>
      <c r="C137" s="22"/>
      <c r="D137" s="22"/>
      <c r="E137" s="12" t="s">
        <v>350</v>
      </c>
      <c r="F137" s="22"/>
      <c r="G137" s="22"/>
      <c r="I137" s="22"/>
    </row>
    <row r="138" spans="1:16" ht="25.5">
      <c r="A138" s="6">
        <v>48</v>
      </c>
      <c r="B138" s="6" t="s">
        <v>48</v>
      </c>
      <c r="C138" s="6" t="s">
        <v>351</v>
      </c>
      <c r="D138" s="6" t="s">
        <v>50</v>
      </c>
      <c r="E138" s="6" t="s">
        <v>352</v>
      </c>
      <c r="F138" s="6" t="s">
        <v>60</v>
      </c>
      <c r="G138" s="8">
        <v>3.758</v>
      </c>
      <c r="H138" s="11"/>
      <c r="I138" s="10">
        <f>ROUND((H138*G138),2)</f>
        <v>0</v>
      </c>
      <c r="O138" s="15">
        <f>rekapitulace!H8</f>
        <v>21</v>
      </c>
      <c r="P138" s="15">
        <f>O138/100*I138</f>
        <v>0</v>
      </c>
    </row>
    <row r="139" spans="1:9" ht="38.25">
      <c r="A139" s="22"/>
      <c r="B139" s="22"/>
      <c r="C139" s="22"/>
      <c r="D139" s="22"/>
      <c r="E139" s="12" t="s">
        <v>353</v>
      </c>
      <c r="F139" s="22"/>
      <c r="G139" s="22"/>
      <c r="I139" s="22"/>
    </row>
    <row r="140" spans="1:9" ht="267.75">
      <c r="A140" s="22"/>
      <c r="B140" s="22"/>
      <c r="C140" s="22"/>
      <c r="D140" s="22"/>
      <c r="E140" s="12" t="s">
        <v>354</v>
      </c>
      <c r="F140" s="22"/>
      <c r="G140" s="22"/>
      <c r="I140" s="22"/>
    </row>
    <row r="141" spans="1:16" ht="12.75" customHeight="1">
      <c r="A141" s="13"/>
      <c r="B141" s="13"/>
      <c r="C141" s="13" t="s">
        <v>38</v>
      </c>
      <c r="D141" s="13"/>
      <c r="E141" s="13" t="s">
        <v>164</v>
      </c>
      <c r="F141" s="13"/>
      <c r="G141" s="13"/>
      <c r="H141" s="20"/>
      <c r="I141" s="13">
        <f>SUM(I123:I140)</f>
        <v>0</v>
      </c>
      <c r="P141" s="15">
        <f>ROUND(SUM(P123:P140),2)</f>
        <v>0</v>
      </c>
    </row>
    <row r="142" spans="1:9" ht="12.75" customHeight="1">
      <c r="A142" s="22"/>
      <c r="B142" s="22"/>
      <c r="C142" s="22"/>
      <c r="D142" s="22"/>
      <c r="E142" s="22"/>
      <c r="F142" s="22"/>
      <c r="G142" s="22"/>
      <c r="I142" s="22"/>
    </row>
    <row r="143" spans="1:9" ht="12.75" customHeight="1">
      <c r="A143" s="7"/>
      <c r="B143" s="7"/>
      <c r="C143" s="7" t="s">
        <v>39</v>
      </c>
      <c r="D143" s="7"/>
      <c r="E143" s="7" t="s">
        <v>355</v>
      </c>
      <c r="F143" s="7"/>
      <c r="G143" s="9"/>
      <c r="H143" s="19"/>
      <c r="I143" s="9"/>
    </row>
    <row r="144" spans="1:16" ht="38.25">
      <c r="A144" s="6">
        <v>49</v>
      </c>
      <c r="B144" s="6" t="s">
        <v>48</v>
      </c>
      <c r="C144" s="6" t="s">
        <v>356</v>
      </c>
      <c r="D144" s="6" t="s">
        <v>50</v>
      </c>
      <c r="E144" s="6" t="s">
        <v>357</v>
      </c>
      <c r="F144" s="6" t="s">
        <v>358</v>
      </c>
      <c r="G144" s="8">
        <v>180</v>
      </c>
      <c r="H144" s="11"/>
      <c r="I144" s="10">
        <f>ROUND((H144*G144),2)</f>
        <v>0</v>
      </c>
      <c r="O144" s="15">
        <f>rekapitulace!H8</f>
        <v>21</v>
      </c>
      <c r="P144" s="15">
        <f>O144/100*I144</f>
        <v>0</v>
      </c>
    </row>
    <row r="145" spans="1:9" ht="25.5">
      <c r="A145" s="22"/>
      <c r="B145" s="22"/>
      <c r="C145" s="22"/>
      <c r="D145" s="22"/>
      <c r="E145" s="12" t="s">
        <v>359</v>
      </c>
      <c r="F145" s="22"/>
      <c r="G145" s="22"/>
      <c r="I145" s="22"/>
    </row>
    <row r="146" spans="1:9" ht="25.5">
      <c r="A146" s="22"/>
      <c r="B146" s="22"/>
      <c r="C146" s="22"/>
      <c r="D146" s="22"/>
      <c r="E146" s="12" t="s">
        <v>360</v>
      </c>
      <c r="F146" s="22"/>
      <c r="G146" s="22"/>
      <c r="I146" s="22"/>
    </row>
    <row r="147" spans="1:16" ht="25.5">
      <c r="A147" s="6">
        <v>50</v>
      </c>
      <c r="B147" s="6" t="s">
        <v>48</v>
      </c>
      <c r="C147" s="6" t="s">
        <v>361</v>
      </c>
      <c r="D147" s="6" t="s">
        <v>50</v>
      </c>
      <c r="E147" s="6" t="s">
        <v>362</v>
      </c>
      <c r="F147" s="6" t="s">
        <v>52</v>
      </c>
      <c r="G147" s="8">
        <v>6.378</v>
      </c>
      <c r="H147" s="11"/>
      <c r="I147" s="10">
        <f>ROUND((H147*G147),2)</f>
        <v>0</v>
      </c>
      <c r="O147" s="15">
        <f>rekapitulace!H8</f>
        <v>21</v>
      </c>
      <c r="P147" s="15">
        <f>O147/100*I147</f>
        <v>0</v>
      </c>
    </row>
    <row r="148" spans="1:9" ht="25.5">
      <c r="A148" s="22"/>
      <c r="B148" s="22"/>
      <c r="C148" s="22"/>
      <c r="D148" s="22"/>
      <c r="E148" s="12" t="s">
        <v>363</v>
      </c>
      <c r="F148" s="22"/>
      <c r="G148" s="22"/>
      <c r="I148" s="22"/>
    </row>
    <row r="149" spans="1:9" ht="369.75">
      <c r="A149" s="22"/>
      <c r="B149" s="22"/>
      <c r="C149" s="22"/>
      <c r="D149" s="22"/>
      <c r="E149" s="12" t="s">
        <v>364</v>
      </c>
      <c r="F149" s="22"/>
      <c r="G149" s="22"/>
      <c r="I149" s="22"/>
    </row>
    <row r="150" spans="1:16" ht="25.5">
      <c r="A150" s="6">
        <v>51</v>
      </c>
      <c r="B150" s="6" t="s">
        <v>48</v>
      </c>
      <c r="C150" s="6" t="s">
        <v>365</v>
      </c>
      <c r="D150" s="6" t="s">
        <v>50</v>
      </c>
      <c r="E150" s="6" t="s">
        <v>366</v>
      </c>
      <c r="F150" s="6" t="s">
        <v>60</v>
      </c>
      <c r="G150" s="8">
        <v>1.02</v>
      </c>
      <c r="H150" s="11"/>
      <c r="I150" s="10">
        <f>ROUND((H150*G150),2)</f>
        <v>0</v>
      </c>
      <c r="O150" s="15">
        <f>rekapitulace!H8</f>
        <v>21</v>
      </c>
      <c r="P150" s="15">
        <f>O150/100*I150</f>
        <v>0</v>
      </c>
    </row>
    <row r="151" spans="1:9" ht="25.5">
      <c r="A151" s="22"/>
      <c r="B151" s="22"/>
      <c r="C151" s="22"/>
      <c r="D151" s="22"/>
      <c r="E151" s="12" t="s">
        <v>367</v>
      </c>
      <c r="F151" s="22"/>
      <c r="G151" s="22"/>
      <c r="I151" s="22"/>
    </row>
    <row r="152" spans="1:9" ht="242.25">
      <c r="A152" s="22"/>
      <c r="B152" s="22"/>
      <c r="C152" s="22"/>
      <c r="D152" s="22"/>
      <c r="E152" s="12" t="s">
        <v>368</v>
      </c>
      <c r="F152" s="22"/>
      <c r="G152" s="22"/>
      <c r="I152" s="22"/>
    </row>
    <row r="153" spans="1:16" ht="38.25">
      <c r="A153" s="6">
        <v>52</v>
      </c>
      <c r="B153" s="6" t="s">
        <v>48</v>
      </c>
      <c r="C153" s="6" t="s">
        <v>369</v>
      </c>
      <c r="D153" s="6" t="s">
        <v>50</v>
      </c>
      <c r="E153" s="6" t="s">
        <v>370</v>
      </c>
      <c r="F153" s="6" t="s">
        <v>52</v>
      </c>
      <c r="G153" s="8">
        <v>12.045</v>
      </c>
      <c r="H153" s="11"/>
      <c r="I153" s="10">
        <f>ROUND((H153*G153),2)</f>
        <v>0</v>
      </c>
      <c r="O153" s="15">
        <f>rekapitulace!H8</f>
        <v>21</v>
      </c>
      <c r="P153" s="15">
        <f>O153/100*I153</f>
        <v>0</v>
      </c>
    </row>
    <row r="154" spans="1:9" ht="25.5">
      <c r="A154" s="22"/>
      <c r="B154" s="22"/>
      <c r="C154" s="22"/>
      <c r="D154" s="22"/>
      <c r="E154" s="12" t="s">
        <v>371</v>
      </c>
      <c r="F154" s="22"/>
      <c r="G154" s="22"/>
      <c r="I154" s="22"/>
    </row>
    <row r="155" spans="1:9" ht="357">
      <c r="A155" s="22"/>
      <c r="B155" s="22"/>
      <c r="C155" s="22"/>
      <c r="D155" s="22"/>
      <c r="E155" s="12" t="s">
        <v>372</v>
      </c>
      <c r="F155" s="22"/>
      <c r="G155" s="22"/>
      <c r="I155" s="22"/>
    </row>
    <row r="156" spans="1:16" ht="25.5">
      <c r="A156" s="6">
        <v>53</v>
      </c>
      <c r="B156" s="6" t="s">
        <v>48</v>
      </c>
      <c r="C156" s="6" t="s">
        <v>373</v>
      </c>
      <c r="D156" s="6" t="s">
        <v>50</v>
      </c>
      <c r="E156" s="6" t="s">
        <v>374</v>
      </c>
      <c r="F156" s="6" t="s">
        <v>60</v>
      </c>
      <c r="G156" s="8">
        <v>1.807</v>
      </c>
      <c r="H156" s="11"/>
      <c r="I156" s="10">
        <f>ROUND((H156*G156),2)</f>
        <v>0</v>
      </c>
      <c r="O156" s="15">
        <f>rekapitulace!H8</f>
        <v>21</v>
      </c>
      <c r="P156" s="15">
        <f>O156/100*I156</f>
        <v>0</v>
      </c>
    </row>
    <row r="157" spans="1:9" ht="38.25">
      <c r="A157" s="22"/>
      <c r="B157" s="22"/>
      <c r="C157" s="22"/>
      <c r="D157" s="22"/>
      <c r="E157" s="12" t="s">
        <v>375</v>
      </c>
      <c r="F157" s="22"/>
      <c r="G157" s="22"/>
      <c r="I157" s="22"/>
    </row>
    <row r="158" spans="1:9" ht="267.75">
      <c r="A158" s="22"/>
      <c r="B158" s="22"/>
      <c r="C158" s="22"/>
      <c r="D158" s="22"/>
      <c r="E158" s="12" t="s">
        <v>354</v>
      </c>
      <c r="F158" s="22"/>
      <c r="G158" s="22"/>
      <c r="I158" s="22"/>
    </row>
    <row r="159" spans="1:16" ht="63.75">
      <c r="A159" s="6">
        <v>54</v>
      </c>
      <c r="B159" s="6" t="s">
        <v>48</v>
      </c>
      <c r="C159" s="6" t="s">
        <v>376</v>
      </c>
      <c r="D159" s="6" t="s">
        <v>50</v>
      </c>
      <c r="E159" s="6" t="s">
        <v>377</v>
      </c>
      <c r="F159" s="6" t="s">
        <v>52</v>
      </c>
      <c r="G159" s="8">
        <v>65.198</v>
      </c>
      <c r="H159" s="11"/>
      <c r="I159" s="10">
        <f>ROUND((H159*G159),2)</f>
        <v>0</v>
      </c>
      <c r="O159" s="15">
        <f>rekapitulace!H8</f>
        <v>21</v>
      </c>
      <c r="P159" s="15">
        <f>O159/100*I159</f>
        <v>0</v>
      </c>
    </row>
    <row r="160" spans="1:9" ht="51">
      <c r="A160" s="22"/>
      <c r="B160" s="22"/>
      <c r="C160" s="22"/>
      <c r="D160" s="22"/>
      <c r="E160" s="12" t="s">
        <v>378</v>
      </c>
      <c r="F160" s="22"/>
      <c r="G160" s="22"/>
      <c r="I160" s="22"/>
    </row>
    <row r="161" spans="1:9" ht="357">
      <c r="A161" s="22"/>
      <c r="B161" s="22"/>
      <c r="C161" s="22"/>
      <c r="D161" s="22"/>
      <c r="E161" s="12" t="s">
        <v>372</v>
      </c>
      <c r="F161" s="22"/>
      <c r="G161" s="22"/>
      <c r="I161" s="22"/>
    </row>
    <row r="162" spans="1:16" ht="38.25">
      <c r="A162" s="6">
        <v>55</v>
      </c>
      <c r="B162" s="6" t="s">
        <v>48</v>
      </c>
      <c r="C162" s="6" t="s">
        <v>379</v>
      </c>
      <c r="D162" s="6" t="s">
        <v>50</v>
      </c>
      <c r="E162" s="6" t="s">
        <v>380</v>
      </c>
      <c r="F162" s="6" t="s">
        <v>60</v>
      </c>
      <c r="G162" s="8">
        <v>11.736</v>
      </c>
      <c r="H162" s="11"/>
      <c r="I162" s="10">
        <f>ROUND((H162*G162),2)</f>
        <v>0</v>
      </c>
      <c r="O162" s="15">
        <f>rekapitulace!H8</f>
        <v>21</v>
      </c>
      <c r="P162" s="15">
        <f>O162/100*I162</f>
        <v>0</v>
      </c>
    </row>
    <row r="163" spans="1:9" ht="38.25">
      <c r="A163" s="22"/>
      <c r="B163" s="22"/>
      <c r="C163" s="22"/>
      <c r="D163" s="22"/>
      <c r="E163" s="12" t="s">
        <v>381</v>
      </c>
      <c r="F163" s="22"/>
      <c r="G163" s="22"/>
      <c r="I163" s="22"/>
    </row>
    <row r="164" spans="1:9" ht="267.75">
      <c r="A164" s="22"/>
      <c r="B164" s="22"/>
      <c r="C164" s="22"/>
      <c r="D164" s="22"/>
      <c r="E164" s="12" t="s">
        <v>354</v>
      </c>
      <c r="F164" s="22"/>
      <c r="G164" s="22"/>
      <c r="I164" s="22"/>
    </row>
    <row r="165" spans="1:16" ht="12.75" customHeight="1">
      <c r="A165" s="13"/>
      <c r="B165" s="13"/>
      <c r="C165" s="13" t="s">
        <v>39</v>
      </c>
      <c r="D165" s="13"/>
      <c r="E165" s="13" t="s">
        <v>355</v>
      </c>
      <c r="F165" s="13"/>
      <c r="G165" s="13"/>
      <c r="H165" s="20"/>
      <c r="I165" s="13">
        <f>SUM(I144:I164)</f>
        <v>0</v>
      </c>
      <c r="P165" s="15">
        <f>ROUND(SUM(P144:P164),2)</f>
        <v>0</v>
      </c>
    </row>
    <row r="166" spans="1:9" ht="12.75" customHeight="1">
      <c r="A166" s="22"/>
      <c r="B166" s="22"/>
      <c r="C166" s="22"/>
      <c r="D166" s="22"/>
      <c r="E166" s="22"/>
      <c r="F166" s="22"/>
      <c r="G166" s="22"/>
      <c r="I166" s="22"/>
    </row>
    <row r="167" spans="1:9" ht="12.75" customHeight="1">
      <c r="A167" s="7"/>
      <c r="B167" s="7"/>
      <c r="C167" s="7" t="s">
        <v>40</v>
      </c>
      <c r="D167" s="7"/>
      <c r="E167" s="7" t="s">
        <v>382</v>
      </c>
      <c r="F167" s="7"/>
      <c r="G167" s="9"/>
      <c r="H167" s="19"/>
      <c r="I167" s="9"/>
    </row>
    <row r="168" spans="1:16" ht="38.25">
      <c r="A168" s="6">
        <v>56</v>
      </c>
      <c r="B168" s="6" t="s">
        <v>48</v>
      </c>
      <c r="C168" s="6" t="s">
        <v>383</v>
      </c>
      <c r="D168" s="6" t="s">
        <v>50</v>
      </c>
      <c r="E168" s="6" t="s">
        <v>384</v>
      </c>
      <c r="F168" s="6" t="s">
        <v>52</v>
      </c>
      <c r="G168" s="8">
        <v>12.765</v>
      </c>
      <c r="H168" s="11"/>
      <c r="I168" s="10">
        <f>ROUND((H168*G168),2)</f>
        <v>0</v>
      </c>
      <c r="O168" s="15">
        <f>rekapitulace!H8</f>
        <v>21</v>
      </c>
      <c r="P168" s="15">
        <f>O168/100*I168</f>
        <v>0</v>
      </c>
    </row>
    <row r="169" spans="1:9" ht="51">
      <c r="A169" s="22"/>
      <c r="B169" s="22"/>
      <c r="C169" s="22"/>
      <c r="D169" s="22"/>
      <c r="E169" s="12" t="s">
        <v>385</v>
      </c>
      <c r="F169" s="22"/>
      <c r="G169" s="22"/>
      <c r="I169" s="22"/>
    </row>
    <row r="170" spans="1:9" ht="357">
      <c r="A170" s="22"/>
      <c r="B170" s="22"/>
      <c r="C170" s="22"/>
      <c r="D170" s="22"/>
      <c r="E170" s="12" t="s">
        <v>372</v>
      </c>
      <c r="F170" s="22"/>
      <c r="G170" s="22"/>
      <c r="I170" s="22"/>
    </row>
    <row r="171" spans="1:16" ht="25.5">
      <c r="A171" s="6">
        <v>58</v>
      </c>
      <c r="B171" s="6" t="s">
        <v>48</v>
      </c>
      <c r="C171" s="6" t="s">
        <v>386</v>
      </c>
      <c r="D171" s="6" t="s">
        <v>245</v>
      </c>
      <c r="E171" s="6" t="s">
        <v>387</v>
      </c>
      <c r="F171" s="6" t="s">
        <v>52</v>
      </c>
      <c r="G171" s="8">
        <v>3.475</v>
      </c>
      <c r="H171" s="11"/>
      <c r="I171" s="10">
        <f>ROUND((H171*G171),2)</f>
        <v>0</v>
      </c>
      <c r="O171" s="15">
        <f>rekapitulace!H8</f>
        <v>21</v>
      </c>
      <c r="P171" s="15">
        <f>O171/100*I171</f>
        <v>0</v>
      </c>
    </row>
    <row r="172" spans="1:9" ht="25.5">
      <c r="A172" s="22"/>
      <c r="B172" s="22"/>
      <c r="C172" s="22"/>
      <c r="D172" s="22"/>
      <c r="E172" s="12" t="s">
        <v>388</v>
      </c>
      <c r="F172" s="22"/>
      <c r="G172" s="22"/>
      <c r="I172" s="22"/>
    </row>
    <row r="173" spans="1:9" ht="357">
      <c r="A173" s="22"/>
      <c r="B173" s="22"/>
      <c r="C173" s="22"/>
      <c r="D173" s="22"/>
      <c r="E173" s="12" t="s">
        <v>372</v>
      </c>
      <c r="F173" s="22"/>
      <c r="G173" s="22"/>
      <c r="I173" s="22"/>
    </row>
    <row r="174" spans="1:16" ht="25.5">
      <c r="A174" s="6">
        <v>57</v>
      </c>
      <c r="B174" s="6" t="s">
        <v>48</v>
      </c>
      <c r="C174" s="6" t="s">
        <v>386</v>
      </c>
      <c r="D174" s="6" t="s">
        <v>64</v>
      </c>
      <c r="E174" s="6" t="s">
        <v>389</v>
      </c>
      <c r="F174" s="6" t="s">
        <v>52</v>
      </c>
      <c r="G174" s="8">
        <v>16.38</v>
      </c>
      <c r="H174" s="11"/>
      <c r="I174" s="10">
        <f>ROUND((H174*G174),2)</f>
        <v>0</v>
      </c>
      <c r="O174" s="15">
        <f>rekapitulace!H8</f>
        <v>21</v>
      </c>
      <c r="P174" s="15">
        <f>O174/100*I174</f>
        <v>0</v>
      </c>
    </row>
    <row r="175" spans="1:9" ht="25.5">
      <c r="A175" s="22"/>
      <c r="B175" s="22"/>
      <c r="C175" s="22"/>
      <c r="D175" s="22"/>
      <c r="E175" s="12" t="s">
        <v>390</v>
      </c>
      <c r="F175" s="22"/>
      <c r="G175" s="22"/>
      <c r="I175" s="22"/>
    </row>
    <row r="176" spans="1:9" ht="357">
      <c r="A176" s="22"/>
      <c r="B176" s="22"/>
      <c r="C176" s="22"/>
      <c r="D176" s="22"/>
      <c r="E176" s="12" t="s">
        <v>372</v>
      </c>
      <c r="F176" s="22"/>
      <c r="G176" s="22"/>
      <c r="I176" s="22"/>
    </row>
    <row r="177" spans="1:16" ht="38.25">
      <c r="A177" s="6">
        <v>59</v>
      </c>
      <c r="B177" s="6" t="s">
        <v>48</v>
      </c>
      <c r="C177" s="6" t="s">
        <v>391</v>
      </c>
      <c r="D177" s="6" t="s">
        <v>50</v>
      </c>
      <c r="E177" s="6" t="s">
        <v>392</v>
      </c>
      <c r="F177" s="6" t="s">
        <v>52</v>
      </c>
      <c r="G177" s="8">
        <v>12.109</v>
      </c>
      <c r="H177" s="11"/>
      <c r="I177" s="10">
        <f>ROUND((H177*G177),2)</f>
        <v>0</v>
      </c>
      <c r="O177" s="15">
        <f>rekapitulace!H8</f>
        <v>21</v>
      </c>
      <c r="P177" s="15">
        <f>O177/100*I177</f>
        <v>0</v>
      </c>
    </row>
    <row r="178" spans="1:9" ht="51">
      <c r="A178" s="22"/>
      <c r="B178" s="22"/>
      <c r="C178" s="22"/>
      <c r="D178" s="22"/>
      <c r="E178" s="12" t="s">
        <v>393</v>
      </c>
      <c r="F178" s="22"/>
      <c r="G178" s="22"/>
      <c r="I178" s="22"/>
    </row>
    <row r="179" spans="1:9" ht="38.25">
      <c r="A179" s="22"/>
      <c r="B179" s="22"/>
      <c r="C179" s="22"/>
      <c r="D179" s="22"/>
      <c r="E179" s="12" t="s">
        <v>394</v>
      </c>
      <c r="F179" s="22"/>
      <c r="G179" s="22"/>
      <c r="I179" s="22"/>
    </row>
    <row r="180" spans="1:16" ht="25.5">
      <c r="A180" s="6">
        <v>60</v>
      </c>
      <c r="B180" s="6" t="s">
        <v>48</v>
      </c>
      <c r="C180" s="6" t="s">
        <v>395</v>
      </c>
      <c r="D180" s="6" t="s">
        <v>50</v>
      </c>
      <c r="E180" s="6" t="s">
        <v>396</v>
      </c>
      <c r="F180" s="6" t="s">
        <v>52</v>
      </c>
      <c r="G180" s="8">
        <v>29.9</v>
      </c>
      <c r="H180" s="11"/>
      <c r="I180" s="10">
        <f>ROUND((H180*G180),2)</f>
        <v>0</v>
      </c>
      <c r="O180" s="15">
        <f>rekapitulace!H8</f>
        <v>21</v>
      </c>
      <c r="P180" s="15">
        <f>O180/100*I180</f>
        <v>0</v>
      </c>
    </row>
    <row r="181" spans="1:9" ht="25.5">
      <c r="A181" s="22"/>
      <c r="B181" s="22"/>
      <c r="C181" s="22"/>
      <c r="D181" s="22"/>
      <c r="E181" s="12" t="s">
        <v>397</v>
      </c>
      <c r="F181" s="22"/>
      <c r="G181" s="22"/>
      <c r="I181" s="22"/>
    </row>
    <row r="182" spans="1:9" ht="38.25">
      <c r="A182" s="22"/>
      <c r="B182" s="22"/>
      <c r="C182" s="22"/>
      <c r="D182" s="22"/>
      <c r="E182" s="12" t="s">
        <v>398</v>
      </c>
      <c r="F182" s="22"/>
      <c r="G182" s="22"/>
      <c r="I182" s="22"/>
    </row>
    <row r="183" spans="1:16" ht="25.5">
      <c r="A183" s="6">
        <v>61</v>
      </c>
      <c r="B183" s="6" t="s">
        <v>48</v>
      </c>
      <c r="C183" s="6" t="s">
        <v>399</v>
      </c>
      <c r="D183" s="6" t="s">
        <v>50</v>
      </c>
      <c r="E183" s="6" t="s">
        <v>400</v>
      </c>
      <c r="F183" s="6" t="s">
        <v>52</v>
      </c>
      <c r="G183" s="8">
        <v>3.965</v>
      </c>
      <c r="H183" s="11"/>
      <c r="I183" s="10">
        <f>ROUND((H183*G183),2)</f>
        <v>0</v>
      </c>
      <c r="O183" s="15">
        <f>rekapitulace!H8</f>
        <v>21</v>
      </c>
      <c r="P183" s="15">
        <f>O183/100*I183</f>
        <v>0</v>
      </c>
    </row>
    <row r="184" spans="1:9" ht="25.5">
      <c r="A184" s="22"/>
      <c r="B184" s="22"/>
      <c r="C184" s="22"/>
      <c r="D184" s="22"/>
      <c r="E184" s="12" t="s">
        <v>401</v>
      </c>
      <c r="F184" s="22"/>
      <c r="G184" s="22"/>
      <c r="I184" s="22"/>
    </row>
    <row r="185" spans="1:9" ht="38.25">
      <c r="A185" s="22"/>
      <c r="B185" s="22"/>
      <c r="C185" s="22"/>
      <c r="D185" s="22"/>
      <c r="E185" s="12" t="s">
        <v>168</v>
      </c>
      <c r="F185" s="22"/>
      <c r="G185" s="22"/>
      <c r="I185" s="22"/>
    </row>
    <row r="186" spans="1:16" ht="38.25">
      <c r="A186" s="6">
        <v>62</v>
      </c>
      <c r="B186" s="6" t="s">
        <v>48</v>
      </c>
      <c r="C186" s="6" t="s">
        <v>402</v>
      </c>
      <c r="D186" s="6" t="s">
        <v>50</v>
      </c>
      <c r="E186" s="6" t="s">
        <v>403</v>
      </c>
      <c r="F186" s="6" t="s">
        <v>52</v>
      </c>
      <c r="G186" s="8">
        <v>13.44</v>
      </c>
      <c r="H186" s="11"/>
      <c r="I186" s="10">
        <f>ROUND((H186*G186),2)</f>
        <v>0</v>
      </c>
      <c r="O186" s="15">
        <f>rekapitulace!H8</f>
        <v>21</v>
      </c>
      <c r="P186" s="15">
        <f>O186/100*I186</f>
        <v>0</v>
      </c>
    </row>
    <row r="187" spans="1:9" ht="25.5">
      <c r="A187" s="22"/>
      <c r="B187" s="22"/>
      <c r="C187" s="22"/>
      <c r="D187" s="22"/>
      <c r="E187" s="12" t="s">
        <v>404</v>
      </c>
      <c r="F187" s="22"/>
      <c r="G187" s="22"/>
      <c r="I187" s="22"/>
    </row>
    <row r="188" spans="1:9" ht="63.75">
      <c r="A188" s="22"/>
      <c r="B188" s="22"/>
      <c r="C188" s="22"/>
      <c r="D188" s="22"/>
      <c r="E188" s="12" t="s">
        <v>405</v>
      </c>
      <c r="F188" s="22"/>
      <c r="G188" s="22"/>
      <c r="I188" s="22"/>
    </row>
    <row r="189" spans="1:16" ht="25.5">
      <c r="A189" s="6">
        <v>63</v>
      </c>
      <c r="B189" s="6" t="s">
        <v>48</v>
      </c>
      <c r="C189" s="6" t="s">
        <v>406</v>
      </c>
      <c r="D189" s="6" t="s">
        <v>50</v>
      </c>
      <c r="E189" s="6" t="s">
        <v>407</v>
      </c>
      <c r="F189" s="6" t="s">
        <v>52</v>
      </c>
      <c r="G189" s="8">
        <v>1.152</v>
      </c>
      <c r="H189" s="11"/>
      <c r="I189" s="10">
        <f>ROUND((H189*G189),2)</f>
        <v>0</v>
      </c>
      <c r="O189" s="15">
        <f>rekapitulace!H8</f>
        <v>21</v>
      </c>
      <c r="P189" s="15">
        <f>O189/100*I189</f>
        <v>0</v>
      </c>
    </row>
    <row r="190" spans="1:9" ht="25.5">
      <c r="A190" s="22"/>
      <c r="B190" s="22"/>
      <c r="C190" s="22"/>
      <c r="D190" s="22"/>
      <c r="E190" s="12" t="s">
        <v>408</v>
      </c>
      <c r="F190" s="22"/>
      <c r="G190" s="22"/>
      <c r="I190" s="22"/>
    </row>
    <row r="191" spans="1:9" ht="409.5">
      <c r="A191" s="22"/>
      <c r="B191" s="22"/>
      <c r="C191" s="22"/>
      <c r="D191" s="22"/>
      <c r="E191" s="12" t="s">
        <v>409</v>
      </c>
      <c r="F191" s="22"/>
      <c r="G191" s="22"/>
      <c r="I191" s="22"/>
    </row>
    <row r="192" spans="1:16" ht="25.5">
      <c r="A192" s="6">
        <v>64</v>
      </c>
      <c r="B192" s="6" t="s">
        <v>48</v>
      </c>
      <c r="C192" s="6" t="s">
        <v>410</v>
      </c>
      <c r="D192" s="6" t="s">
        <v>50</v>
      </c>
      <c r="E192" s="6" t="s">
        <v>411</v>
      </c>
      <c r="F192" s="6" t="s">
        <v>52</v>
      </c>
      <c r="G192" s="8">
        <v>0.75</v>
      </c>
      <c r="H192" s="11"/>
      <c r="I192" s="10">
        <f>ROUND((H192*G192),2)</f>
        <v>0</v>
      </c>
      <c r="O192" s="15">
        <f>rekapitulace!H8</f>
        <v>21</v>
      </c>
      <c r="P192" s="15">
        <f>O192/100*I192</f>
        <v>0</v>
      </c>
    </row>
    <row r="193" spans="1:9" ht="25.5">
      <c r="A193" s="22"/>
      <c r="B193" s="22"/>
      <c r="C193" s="22"/>
      <c r="D193" s="22"/>
      <c r="E193" s="12" t="s">
        <v>412</v>
      </c>
      <c r="F193" s="22"/>
      <c r="G193" s="22"/>
      <c r="I193" s="22"/>
    </row>
    <row r="194" spans="1:9" ht="51">
      <c r="A194" s="22"/>
      <c r="B194" s="22"/>
      <c r="C194" s="22"/>
      <c r="D194" s="22"/>
      <c r="E194" s="12" t="s">
        <v>413</v>
      </c>
      <c r="F194" s="22"/>
      <c r="G194" s="22"/>
      <c r="I194" s="22"/>
    </row>
    <row r="195" spans="1:16" ht="25.5">
      <c r="A195" s="6">
        <v>65</v>
      </c>
      <c r="B195" s="6" t="s">
        <v>48</v>
      </c>
      <c r="C195" s="6" t="s">
        <v>414</v>
      </c>
      <c r="D195" s="6" t="s">
        <v>50</v>
      </c>
      <c r="E195" s="6" t="s">
        <v>415</v>
      </c>
      <c r="F195" s="6" t="s">
        <v>52</v>
      </c>
      <c r="G195" s="8">
        <v>5.418</v>
      </c>
      <c r="H195" s="11"/>
      <c r="I195" s="10">
        <f>ROUND((H195*G195),2)</f>
        <v>0</v>
      </c>
      <c r="O195" s="15">
        <f>rekapitulace!H8</f>
        <v>21</v>
      </c>
      <c r="P195" s="15">
        <f>O195/100*I195</f>
        <v>0</v>
      </c>
    </row>
    <row r="196" spans="1:9" ht="25.5">
      <c r="A196" s="22"/>
      <c r="B196" s="22"/>
      <c r="C196" s="22"/>
      <c r="D196" s="22"/>
      <c r="E196" s="12" t="s">
        <v>416</v>
      </c>
      <c r="F196" s="22"/>
      <c r="G196" s="22"/>
      <c r="I196" s="22"/>
    </row>
    <row r="197" spans="1:9" ht="38.25">
      <c r="A197" s="22"/>
      <c r="B197" s="22"/>
      <c r="C197" s="22"/>
      <c r="D197" s="22"/>
      <c r="E197" s="12" t="s">
        <v>417</v>
      </c>
      <c r="F197" s="22"/>
      <c r="G197" s="22"/>
      <c r="I197" s="22"/>
    </row>
    <row r="198" spans="1:16" ht="25.5">
      <c r="A198" s="6">
        <v>66</v>
      </c>
      <c r="B198" s="6" t="s">
        <v>48</v>
      </c>
      <c r="C198" s="6" t="s">
        <v>418</v>
      </c>
      <c r="D198" s="6" t="s">
        <v>50</v>
      </c>
      <c r="E198" s="6" t="s">
        <v>419</v>
      </c>
      <c r="F198" s="6" t="s">
        <v>52</v>
      </c>
      <c r="G198" s="8">
        <v>32.76</v>
      </c>
      <c r="H198" s="11"/>
      <c r="I198" s="10">
        <f>ROUND((H198*G198),2)</f>
        <v>0</v>
      </c>
      <c r="O198" s="15">
        <f>rekapitulace!H8</f>
        <v>21</v>
      </c>
      <c r="P198" s="15">
        <f>O198/100*I198</f>
        <v>0</v>
      </c>
    </row>
    <row r="199" spans="1:9" ht="25.5">
      <c r="A199" s="22"/>
      <c r="B199" s="22"/>
      <c r="C199" s="22"/>
      <c r="D199" s="22"/>
      <c r="E199" s="12" t="s">
        <v>420</v>
      </c>
      <c r="F199" s="22"/>
      <c r="G199" s="22"/>
      <c r="I199" s="22"/>
    </row>
    <row r="200" spans="1:9" ht="102">
      <c r="A200" s="22"/>
      <c r="B200" s="22"/>
      <c r="C200" s="22"/>
      <c r="D200" s="22"/>
      <c r="E200" s="12" t="s">
        <v>421</v>
      </c>
      <c r="F200" s="22"/>
      <c r="G200" s="22"/>
      <c r="I200" s="22"/>
    </row>
    <row r="201" spans="1:16" ht="25.5">
      <c r="A201" s="6">
        <v>67</v>
      </c>
      <c r="B201" s="6" t="s">
        <v>48</v>
      </c>
      <c r="C201" s="6" t="s">
        <v>422</v>
      </c>
      <c r="D201" s="6" t="s">
        <v>50</v>
      </c>
      <c r="E201" s="6" t="s">
        <v>423</v>
      </c>
      <c r="F201" s="6" t="s">
        <v>52</v>
      </c>
      <c r="G201" s="8">
        <v>1.328</v>
      </c>
      <c r="H201" s="11"/>
      <c r="I201" s="10">
        <f>ROUND((H201*G201),2)</f>
        <v>0</v>
      </c>
      <c r="O201" s="15">
        <f>rekapitulace!H8</f>
        <v>21</v>
      </c>
      <c r="P201" s="15">
        <f>O201/100*I201</f>
        <v>0</v>
      </c>
    </row>
    <row r="202" spans="1:9" ht="25.5">
      <c r="A202" s="22"/>
      <c r="B202" s="22"/>
      <c r="C202" s="22"/>
      <c r="D202" s="22"/>
      <c r="E202" s="12" t="s">
        <v>424</v>
      </c>
      <c r="F202" s="22"/>
      <c r="G202" s="22"/>
      <c r="I202" s="22"/>
    </row>
    <row r="203" spans="1:9" ht="344.25">
      <c r="A203" s="22"/>
      <c r="B203" s="22"/>
      <c r="C203" s="22"/>
      <c r="D203" s="22"/>
      <c r="E203" s="12" t="s">
        <v>425</v>
      </c>
      <c r="F203" s="22"/>
      <c r="G203" s="22"/>
      <c r="I203" s="22"/>
    </row>
    <row r="204" spans="1:16" ht="12.75" customHeight="1">
      <c r="A204" s="13"/>
      <c r="B204" s="13"/>
      <c r="C204" s="13" t="s">
        <v>40</v>
      </c>
      <c r="D204" s="13"/>
      <c r="E204" s="13" t="s">
        <v>382</v>
      </c>
      <c r="F204" s="13"/>
      <c r="G204" s="13"/>
      <c r="H204" s="20"/>
      <c r="I204" s="13">
        <f>SUM(I168:I203)</f>
        <v>0</v>
      </c>
      <c r="P204" s="15">
        <f>ROUND(SUM(P168:P203),2)</f>
        <v>0</v>
      </c>
    </row>
    <row r="205" spans="1:9" ht="12.75" customHeight="1">
      <c r="A205" s="22"/>
      <c r="B205" s="22"/>
      <c r="C205" s="22"/>
      <c r="D205" s="22"/>
      <c r="E205" s="22"/>
      <c r="F205" s="22"/>
      <c r="G205" s="22"/>
      <c r="I205" s="22"/>
    </row>
    <row r="206" spans="1:9" ht="12.75" customHeight="1">
      <c r="A206" s="7"/>
      <c r="B206" s="7"/>
      <c r="C206" s="7" t="s">
        <v>41</v>
      </c>
      <c r="D206" s="7"/>
      <c r="E206" s="7" t="s">
        <v>169</v>
      </c>
      <c r="F206" s="7"/>
      <c r="G206" s="9"/>
      <c r="H206" s="19"/>
      <c r="I206" s="9"/>
    </row>
    <row r="207" spans="1:16" ht="25.5">
      <c r="A207" s="6">
        <v>68</v>
      </c>
      <c r="B207" s="6" t="s">
        <v>48</v>
      </c>
      <c r="C207" s="6" t="s">
        <v>426</v>
      </c>
      <c r="D207" s="6" t="s">
        <v>50</v>
      </c>
      <c r="E207" s="6" t="s">
        <v>427</v>
      </c>
      <c r="F207" s="6" t="s">
        <v>98</v>
      </c>
      <c r="G207" s="8">
        <v>30</v>
      </c>
      <c r="H207" s="11"/>
      <c r="I207" s="10">
        <f>ROUND((H207*G207),2)</f>
        <v>0</v>
      </c>
      <c r="O207" s="15">
        <f>rekapitulace!H8</f>
        <v>21</v>
      </c>
      <c r="P207" s="15">
        <f>O207/100*I207</f>
        <v>0</v>
      </c>
    </row>
    <row r="208" spans="1:9" ht="25.5">
      <c r="A208" s="22"/>
      <c r="B208" s="22"/>
      <c r="C208" s="22"/>
      <c r="D208" s="22"/>
      <c r="E208" s="12" t="s">
        <v>428</v>
      </c>
      <c r="F208" s="22"/>
      <c r="G208" s="22"/>
      <c r="I208" s="22"/>
    </row>
    <row r="209" spans="1:9" ht="140.25">
      <c r="A209" s="22"/>
      <c r="B209" s="22"/>
      <c r="C209" s="22"/>
      <c r="D209" s="22"/>
      <c r="E209" s="12" t="s">
        <v>429</v>
      </c>
      <c r="F209" s="22"/>
      <c r="G209" s="22"/>
      <c r="I209" s="22"/>
    </row>
    <row r="210" spans="1:16" ht="12.75" customHeight="1">
      <c r="A210" s="13"/>
      <c r="B210" s="13"/>
      <c r="C210" s="13" t="s">
        <v>41</v>
      </c>
      <c r="D210" s="13"/>
      <c r="E210" s="13" t="s">
        <v>169</v>
      </c>
      <c r="F210" s="13"/>
      <c r="G210" s="13"/>
      <c r="H210" s="20"/>
      <c r="I210" s="13">
        <f>SUM(I207:I209)</f>
        <v>0</v>
      </c>
      <c r="P210" s="15">
        <f>ROUND(SUM(P207:P209),2)</f>
        <v>0</v>
      </c>
    </row>
    <row r="211" spans="1:9" ht="12.75" customHeight="1">
      <c r="A211" s="22"/>
      <c r="B211" s="22"/>
      <c r="C211" s="22"/>
      <c r="D211" s="22"/>
      <c r="E211" s="22"/>
      <c r="F211" s="22"/>
      <c r="G211" s="22"/>
      <c r="I211" s="22"/>
    </row>
    <row r="212" spans="1:9" ht="12.75" customHeight="1">
      <c r="A212" s="7"/>
      <c r="B212" s="7"/>
      <c r="C212" s="7" t="s">
        <v>43</v>
      </c>
      <c r="D212" s="7"/>
      <c r="E212" s="7" t="s">
        <v>430</v>
      </c>
      <c r="F212" s="7"/>
      <c r="G212" s="9"/>
      <c r="H212" s="19"/>
      <c r="I212" s="9"/>
    </row>
    <row r="213" spans="1:16" ht="25.5">
      <c r="A213" s="6">
        <v>69</v>
      </c>
      <c r="B213" s="6" t="s">
        <v>48</v>
      </c>
      <c r="C213" s="6" t="s">
        <v>431</v>
      </c>
      <c r="D213" s="6" t="s">
        <v>50</v>
      </c>
      <c r="E213" s="6" t="s">
        <v>432</v>
      </c>
      <c r="F213" s="6" t="s">
        <v>98</v>
      </c>
      <c r="G213" s="8">
        <v>34.9</v>
      </c>
      <c r="H213" s="11"/>
      <c r="I213" s="10">
        <f>ROUND((H213*G213),2)</f>
        <v>0</v>
      </c>
      <c r="O213" s="15">
        <f>rekapitulace!H8</f>
        <v>21</v>
      </c>
      <c r="P213" s="15">
        <f>O213/100*I213</f>
        <v>0</v>
      </c>
    </row>
    <row r="214" spans="1:9" ht="25.5">
      <c r="A214" s="22"/>
      <c r="B214" s="22"/>
      <c r="C214" s="22"/>
      <c r="D214" s="22"/>
      <c r="E214" s="12" t="s">
        <v>433</v>
      </c>
      <c r="F214" s="22"/>
      <c r="G214" s="22"/>
      <c r="I214" s="22"/>
    </row>
    <row r="215" spans="1:9" ht="191.25">
      <c r="A215" s="22"/>
      <c r="B215" s="22"/>
      <c r="C215" s="22"/>
      <c r="D215" s="22"/>
      <c r="E215" s="12" t="s">
        <v>434</v>
      </c>
      <c r="F215" s="22"/>
      <c r="G215" s="22"/>
      <c r="I215" s="22"/>
    </row>
    <row r="216" spans="1:16" ht="89.25">
      <c r="A216" s="6">
        <v>70</v>
      </c>
      <c r="B216" s="6" t="s">
        <v>50</v>
      </c>
      <c r="C216" s="6" t="s">
        <v>435</v>
      </c>
      <c r="D216" s="6" t="s">
        <v>50</v>
      </c>
      <c r="E216" s="6" t="s">
        <v>436</v>
      </c>
      <c r="F216" s="6" t="s">
        <v>98</v>
      </c>
      <c r="G216" s="8">
        <v>88.048</v>
      </c>
      <c r="H216" s="11"/>
      <c r="I216" s="10">
        <f>ROUND((H216*G216),2)</f>
        <v>0</v>
      </c>
      <c r="O216" s="15">
        <f>rekapitulace!H8</f>
        <v>21</v>
      </c>
      <c r="P216" s="15">
        <f>O216/100*I216</f>
        <v>0</v>
      </c>
    </row>
    <row r="217" spans="1:9" ht="25.5">
      <c r="A217" s="22"/>
      <c r="B217" s="22"/>
      <c r="C217" s="22"/>
      <c r="D217" s="22"/>
      <c r="E217" s="12" t="s">
        <v>437</v>
      </c>
      <c r="F217" s="22"/>
      <c r="G217" s="22"/>
      <c r="I217" s="22"/>
    </row>
    <row r="218" spans="1:9" ht="204">
      <c r="A218" s="22"/>
      <c r="B218" s="22"/>
      <c r="C218" s="22"/>
      <c r="D218" s="22"/>
      <c r="E218" s="12" t="s">
        <v>438</v>
      </c>
      <c r="F218" s="22"/>
      <c r="G218" s="22"/>
      <c r="I218" s="22"/>
    </row>
    <row r="219" spans="1:16" ht="38.25">
      <c r="A219" s="6">
        <v>71</v>
      </c>
      <c r="B219" s="6" t="s">
        <v>48</v>
      </c>
      <c r="C219" s="6" t="s">
        <v>439</v>
      </c>
      <c r="D219" s="6" t="s">
        <v>50</v>
      </c>
      <c r="E219" s="6" t="s">
        <v>440</v>
      </c>
      <c r="F219" s="6" t="s">
        <v>98</v>
      </c>
      <c r="G219" s="8">
        <v>21.519</v>
      </c>
      <c r="H219" s="11"/>
      <c r="I219" s="10">
        <f>ROUND((H219*G219),2)</f>
        <v>0</v>
      </c>
      <c r="O219" s="15">
        <f>rekapitulace!H8</f>
        <v>21</v>
      </c>
      <c r="P219" s="15">
        <f>O219/100*I219</f>
        <v>0</v>
      </c>
    </row>
    <row r="220" spans="1:9" ht="38.25">
      <c r="A220" s="22"/>
      <c r="B220" s="22"/>
      <c r="C220" s="22"/>
      <c r="D220" s="22"/>
      <c r="E220" s="12" t="s">
        <v>441</v>
      </c>
      <c r="F220" s="22"/>
      <c r="G220" s="22"/>
      <c r="I220" s="22"/>
    </row>
    <row r="221" spans="1:9" ht="204">
      <c r="A221" s="22"/>
      <c r="B221" s="22"/>
      <c r="C221" s="22"/>
      <c r="D221" s="22"/>
      <c r="E221" s="12" t="s">
        <v>442</v>
      </c>
      <c r="F221" s="22"/>
      <c r="G221" s="22"/>
      <c r="I221" s="22"/>
    </row>
    <row r="222" spans="1:16" ht="25.5">
      <c r="A222" s="6">
        <v>72</v>
      </c>
      <c r="B222" s="6" t="s">
        <v>48</v>
      </c>
      <c r="C222" s="6" t="s">
        <v>443</v>
      </c>
      <c r="D222" s="6" t="s">
        <v>50</v>
      </c>
      <c r="E222" s="6" t="s">
        <v>444</v>
      </c>
      <c r="F222" s="6" t="s">
        <v>98</v>
      </c>
      <c r="G222" s="8">
        <v>209.127</v>
      </c>
      <c r="H222" s="11"/>
      <c r="I222" s="10">
        <f>ROUND((H222*G222),2)</f>
        <v>0</v>
      </c>
      <c r="O222" s="15">
        <f>rekapitulace!H8</f>
        <v>21</v>
      </c>
      <c r="P222" s="15">
        <f>O222/100*I222</f>
        <v>0</v>
      </c>
    </row>
    <row r="223" spans="1:9" ht="38.25">
      <c r="A223" s="22"/>
      <c r="B223" s="22"/>
      <c r="C223" s="22"/>
      <c r="D223" s="22"/>
      <c r="E223" s="12" t="s">
        <v>445</v>
      </c>
      <c r="F223" s="22"/>
      <c r="G223" s="22"/>
      <c r="I223" s="22"/>
    </row>
    <row r="224" spans="1:9" ht="38.25">
      <c r="A224" s="22"/>
      <c r="B224" s="22"/>
      <c r="C224" s="22"/>
      <c r="D224" s="22"/>
      <c r="E224" s="12" t="s">
        <v>446</v>
      </c>
      <c r="F224" s="22"/>
      <c r="G224" s="22"/>
      <c r="I224" s="22"/>
    </row>
    <row r="225" spans="1:16" ht="25.5">
      <c r="A225" s="6">
        <v>73</v>
      </c>
      <c r="B225" s="6" t="s">
        <v>48</v>
      </c>
      <c r="C225" s="6" t="s">
        <v>447</v>
      </c>
      <c r="D225" s="6" t="s">
        <v>50</v>
      </c>
      <c r="E225" s="6" t="s">
        <v>448</v>
      </c>
      <c r="F225" s="6" t="s">
        <v>98</v>
      </c>
      <c r="G225" s="8">
        <v>11.52</v>
      </c>
      <c r="H225" s="11"/>
      <c r="I225" s="10">
        <f>ROUND((H225*G225),2)</f>
        <v>0</v>
      </c>
      <c r="O225" s="15">
        <f>rekapitulace!H8</f>
        <v>21</v>
      </c>
      <c r="P225" s="15">
        <f>O225/100*I225</f>
        <v>0</v>
      </c>
    </row>
    <row r="226" spans="1:9" ht="25.5">
      <c r="A226" s="22"/>
      <c r="B226" s="22"/>
      <c r="C226" s="22"/>
      <c r="D226" s="22"/>
      <c r="E226" s="12" t="s">
        <v>449</v>
      </c>
      <c r="F226" s="22"/>
      <c r="G226" s="22"/>
      <c r="I226" s="22"/>
    </row>
    <row r="227" spans="1:9" ht="38.25">
      <c r="A227" s="22"/>
      <c r="B227" s="22"/>
      <c r="C227" s="22"/>
      <c r="D227" s="22"/>
      <c r="E227" s="12" t="s">
        <v>450</v>
      </c>
      <c r="F227" s="22"/>
      <c r="G227" s="22"/>
      <c r="I227" s="22"/>
    </row>
    <row r="228" spans="1:16" ht="25.5">
      <c r="A228" s="6">
        <v>74</v>
      </c>
      <c r="B228" s="6" t="s">
        <v>48</v>
      </c>
      <c r="C228" s="6" t="s">
        <v>451</v>
      </c>
      <c r="D228" s="6" t="s">
        <v>50</v>
      </c>
      <c r="E228" s="6" t="s">
        <v>452</v>
      </c>
      <c r="F228" s="6" t="s">
        <v>98</v>
      </c>
      <c r="G228" s="8">
        <v>9.096</v>
      </c>
      <c r="H228" s="11"/>
      <c r="I228" s="10">
        <f>ROUND((H228*G228),2)</f>
        <v>0</v>
      </c>
      <c r="O228" s="15">
        <f>rekapitulace!H8</f>
        <v>21</v>
      </c>
      <c r="P228" s="15">
        <f>O228/100*I228</f>
        <v>0</v>
      </c>
    </row>
    <row r="229" spans="1:9" ht="25.5">
      <c r="A229" s="22"/>
      <c r="B229" s="22"/>
      <c r="C229" s="22"/>
      <c r="D229" s="22"/>
      <c r="E229" s="12" t="s">
        <v>453</v>
      </c>
      <c r="F229" s="22"/>
      <c r="G229" s="22"/>
      <c r="I229" s="22"/>
    </row>
    <row r="230" spans="1:9" ht="38.25">
      <c r="A230" s="22"/>
      <c r="B230" s="22"/>
      <c r="C230" s="22"/>
      <c r="D230" s="22"/>
      <c r="E230" s="12" t="s">
        <v>450</v>
      </c>
      <c r="F230" s="22"/>
      <c r="G230" s="22"/>
      <c r="I230" s="22"/>
    </row>
    <row r="231" spans="1:16" ht="12.75" customHeight="1">
      <c r="A231" s="13"/>
      <c r="B231" s="13"/>
      <c r="C231" s="13" t="s">
        <v>43</v>
      </c>
      <c r="D231" s="13"/>
      <c r="E231" s="13" t="s">
        <v>430</v>
      </c>
      <c r="F231" s="13"/>
      <c r="G231" s="13"/>
      <c r="H231" s="20"/>
      <c r="I231" s="13">
        <f>SUM(I213:I230)</f>
        <v>0</v>
      </c>
      <c r="P231" s="15">
        <f>ROUND(SUM(P213:P230),2)</f>
        <v>0</v>
      </c>
    </row>
    <row r="232" spans="1:9" ht="12.75" customHeight="1">
      <c r="A232" s="22"/>
      <c r="B232" s="22"/>
      <c r="C232" s="22"/>
      <c r="D232" s="22"/>
      <c r="E232" s="22"/>
      <c r="F232" s="22"/>
      <c r="G232" s="22"/>
      <c r="I232" s="22"/>
    </row>
    <row r="233" spans="1:9" ht="12.75" customHeight="1">
      <c r="A233" s="7"/>
      <c r="B233" s="7"/>
      <c r="C233" s="7" t="s">
        <v>44</v>
      </c>
      <c r="D233" s="7"/>
      <c r="E233" s="7" t="s">
        <v>454</v>
      </c>
      <c r="F233" s="7"/>
      <c r="G233" s="9"/>
      <c r="H233" s="19"/>
      <c r="I233" s="9"/>
    </row>
    <row r="234" spans="1:16" ht="25.5">
      <c r="A234" s="6">
        <v>75</v>
      </c>
      <c r="B234" s="6" t="s">
        <v>48</v>
      </c>
      <c r="C234" s="6" t="s">
        <v>455</v>
      </c>
      <c r="D234" s="6" t="s">
        <v>50</v>
      </c>
      <c r="E234" s="6" t="s">
        <v>456</v>
      </c>
      <c r="F234" s="6" t="s">
        <v>78</v>
      </c>
      <c r="G234" s="8">
        <v>2</v>
      </c>
      <c r="H234" s="11"/>
      <c r="I234" s="10">
        <f>ROUND((H234*G234),2)</f>
        <v>0</v>
      </c>
      <c r="O234" s="15">
        <f>rekapitulace!H8</f>
        <v>21</v>
      </c>
      <c r="P234" s="15">
        <f>O234/100*I234</f>
        <v>0</v>
      </c>
    </row>
    <row r="235" spans="1:9" ht="25.5">
      <c r="A235" s="22"/>
      <c r="B235" s="22"/>
      <c r="C235" s="22"/>
      <c r="D235" s="22"/>
      <c r="E235" s="12" t="s">
        <v>457</v>
      </c>
      <c r="F235" s="22"/>
      <c r="G235" s="22"/>
      <c r="I235" s="22"/>
    </row>
    <row r="236" spans="1:9" ht="255">
      <c r="A236" s="22"/>
      <c r="B236" s="22"/>
      <c r="C236" s="22"/>
      <c r="D236" s="22"/>
      <c r="E236" s="12" t="s">
        <v>458</v>
      </c>
      <c r="F236" s="22"/>
      <c r="G236" s="22"/>
      <c r="I236" s="22"/>
    </row>
    <row r="237" spans="1:16" ht="25.5">
      <c r="A237" s="6">
        <v>76</v>
      </c>
      <c r="B237" s="6" t="s">
        <v>48</v>
      </c>
      <c r="C237" s="6" t="s">
        <v>459</v>
      </c>
      <c r="D237" s="6" t="s">
        <v>50</v>
      </c>
      <c r="E237" s="6" t="s">
        <v>460</v>
      </c>
      <c r="F237" s="6" t="s">
        <v>78</v>
      </c>
      <c r="G237" s="8">
        <v>3.86</v>
      </c>
      <c r="H237" s="11"/>
      <c r="I237" s="10">
        <f>ROUND((H237*G237),2)</f>
        <v>0</v>
      </c>
      <c r="O237" s="15">
        <f>rekapitulace!H8</f>
        <v>21</v>
      </c>
      <c r="P237" s="15">
        <f>O237/100*I237</f>
        <v>0</v>
      </c>
    </row>
    <row r="238" spans="1:9" ht="25.5">
      <c r="A238" s="22"/>
      <c r="B238" s="22"/>
      <c r="C238" s="22"/>
      <c r="D238" s="22"/>
      <c r="E238" s="12" t="s">
        <v>461</v>
      </c>
      <c r="F238" s="22"/>
      <c r="G238" s="22"/>
      <c r="I238" s="22"/>
    </row>
    <row r="239" spans="1:9" ht="242.25">
      <c r="A239" s="22"/>
      <c r="B239" s="22"/>
      <c r="C239" s="22"/>
      <c r="D239" s="22"/>
      <c r="E239" s="12" t="s">
        <v>462</v>
      </c>
      <c r="F239" s="22"/>
      <c r="G239" s="22"/>
      <c r="I239" s="22"/>
    </row>
    <row r="240" spans="1:16" ht="25.5">
      <c r="A240" s="6">
        <v>77</v>
      </c>
      <c r="B240" s="6" t="s">
        <v>48</v>
      </c>
      <c r="C240" s="6" t="s">
        <v>463</v>
      </c>
      <c r="D240" s="6" t="s">
        <v>50</v>
      </c>
      <c r="E240" s="6" t="s">
        <v>464</v>
      </c>
      <c r="F240" s="6" t="s">
        <v>78</v>
      </c>
      <c r="G240" s="8">
        <v>1.61</v>
      </c>
      <c r="H240" s="11"/>
      <c r="I240" s="10">
        <f>ROUND((H240*G240),2)</f>
        <v>0</v>
      </c>
      <c r="O240" s="15">
        <f>rekapitulace!H8</f>
        <v>21</v>
      </c>
      <c r="P240" s="15">
        <f>O240/100*I240</f>
        <v>0</v>
      </c>
    </row>
    <row r="241" spans="1:9" ht="25.5">
      <c r="A241" s="22"/>
      <c r="B241" s="22"/>
      <c r="C241" s="22"/>
      <c r="D241" s="22"/>
      <c r="E241" s="12" t="s">
        <v>465</v>
      </c>
      <c r="F241" s="22"/>
      <c r="G241" s="22"/>
      <c r="I241" s="22"/>
    </row>
    <row r="242" spans="1:9" ht="242.25">
      <c r="A242" s="22"/>
      <c r="B242" s="22"/>
      <c r="C242" s="22"/>
      <c r="D242" s="22"/>
      <c r="E242" s="12" t="s">
        <v>466</v>
      </c>
      <c r="F242" s="22"/>
      <c r="G242" s="22"/>
      <c r="I242" s="22"/>
    </row>
    <row r="243" spans="1:16" ht="25.5">
      <c r="A243" s="6">
        <v>78</v>
      </c>
      <c r="B243" s="6" t="s">
        <v>48</v>
      </c>
      <c r="C243" s="6" t="s">
        <v>467</v>
      </c>
      <c r="D243" s="6" t="s">
        <v>50</v>
      </c>
      <c r="E243" s="6" t="s">
        <v>468</v>
      </c>
      <c r="F243" s="6" t="s">
        <v>52</v>
      </c>
      <c r="G243" s="8">
        <v>2.8</v>
      </c>
      <c r="H243" s="11"/>
      <c r="I243" s="10">
        <f>ROUND((H243*G243),2)</f>
        <v>0</v>
      </c>
      <c r="O243" s="15">
        <f>rekapitulace!H8</f>
        <v>21</v>
      </c>
      <c r="P243" s="15">
        <f>O243/100*I243</f>
        <v>0</v>
      </c>
    </row>
    <row r="244" spans="1:9" ht="25.5">
      <c r="A244" s="22"/>
      <c r="B244" s="22"/>
      <c r="C244" s="22"/>
      <c r="D244" s="22"/>
      <c r="E244" s="12" t="s">
        <v>469</v>
      </c>
      <c r="F244" s="22"/>
      <c r="G244" s="22"/>
      <c r="I244" s="22"/>
    </row>
    <row r="245" spans="1:9" ht="357">
      <c r="A245" s="22"/>
      <c r="B245" s="22"/>
      <c r="C245" s="22"/>
      <c r="D245" s="22"/>
      <c r="E245" s="12" t="s">
        <v>372</v>
      </c>
      <c r="F245" s="22"/>
      <c r="G245" s="22"/>
      <c r="I245" s="22"/>
    </row>
    <row r="246" spans="1:16" ht="12.75" customHeight="1">
      <c r="A246" s="13"/>
      <c r="B246" s="13"/>
      <c r="C246" s="13" t="s">
        <v>44</v>
      </c>
      <c r="D246" s="13"/>
      <c r="E246" s="13" t="s">
        <v>454</v>
      </c>
      <c r="F246" s="13"/>
      <c r="G246" s="13"/>
      <c r="H246" s="20"/>
      <c r="I246" s="13">
        <f>SUM(I234:I245)</f>
        <v>0</v>
      </c>
      <c r="P246" s="15">
        <f>ROUND(SUM(P234:P245),2)</f>
        <v>0</v>
      </c>
    </row>
    <row r="247" spans="1:9" ht="12.75" customHeight="1">
      <c r="A247" s="22"/>
      <c r="B247" s="22"/>
      <c r="C247" s="22"/>
      <c r="D247" s="22"/>
      <c r="E247" s="22"/>
      <c r="F247" s="22"/>
      <c r="G247" s="22"/>
      <c r="I247" s="22"/>
    </row>
    <row r="248" spans="1:9" ht="12.75" customHeight="1">
      <c r="A248" s="7"/>
      <c r="B248" s="7"/>
      <c r="C248" s="7" t="s">
        <v>45</v>
      </c>
      <c r="D248" s="7"/>
      <c r="E248" s="7" t="s">
        <v>75</v>
      </c>
      <c r="F248" s="7"/>
      <c r="G248" s="9"/>
      <c r="H248" s="19"/>
      <c r="I248" s="9"/>
    </row>
    <row r="249" spans="1:16" ht="51">
      <c r="A249" s="6">
        <v>79</v>
      </c>
      <c r="B249" s="6" t="s">
        <v>48</v>
      </c>
      <c r="C249" s="6" t="s">
        <v>470</v>
      </c>
      <c r="D249" s="6" t="s">
        <v>50</v>
      </c>
      <c r="E249" s="6" t="s">
        <v>471</v>
      </c>
      <c r="F249" s="6" t="s">
        <v>78</v>
      </c>
      <c r="G249" s="8">
        <v>48</v>
      </c>
      <c r="H249" s="11"/>
      <c r="I249" s="10">
        <f>ROUND((H249*G249),2)</f>
        <v>0</v>
      </c>
      <c r="O249" s="15">
        <f>rekapitulace!H8</f>
        <v>21</v>
      </c>
      <c r="P249" s="15">
        <f>O249/100*I249</f>
        <v>0</v>
      </c>
    </row>
    <row r="250" spans="1:9" ht="25.5">
      <c r="A250" s="22"/>
      <c r="B250" s="22"/>
      <c r="C250" s="22"/>
      <c r="D250" s="22"/>
      <c r="E250" s="12" t="s">
        <v>472</v>
      </c>
      <c r="F250" s="22"/>
      <c r="G250" s="22"/>
      <c r="I250" s="22"/>
    </row>
    <row r="251" spans="1:9" ht="63.75">
      <c r="A251" s="22"/>
      <c r="B251" s="22"/>
      <c r="C251" s="22"/>
      <c r="D251" s="22"/>
      <c r="E251" s="12" t="s">
        <v>473</v>
      </c>
      <c r="F251" s="22"/>
      <c r="G251" s="22"/>
      <c r="I251" s="22"/>
    </row>
    <row r="252" spans="1:16" ht="76.5">
      <c r="A252" s="6">
        <v>80</v>
      </c>
      <c r="B252" s="6" t="s">
        <v>48</v>
      </c>
      <c r="C252" s="6" t="s">
        <v>474</v>
      </c>
      <c r="D252" s="6" t="s">
        <v>50</v>
      </c>
      <c r="E252" s="6" t="s">
        <v>475</v>
      </c>
      <c r="F252" s="6" t="s">
        <v>202</v>
      </c>
      <c r="G252" s="8">
        <v>4</v>
      </c>
      <c r="H252" s="11"/>
      <c r="I252" s="10">
        <f>ROUND((H252*G252),2)</f>
        <v>0</v>
      </c>
      <c r="O252" s="15">
        <f>rekapitulace!H8</f>
        <v>21</v>
      </c>
      <c r="P252" s="15">
        <f>O252/100*I252</f>
        <v>0</v>
      </c>
    </row>
    <row r="253" spans="1:9" ht="25.5">
      <c r="A253" s="22"/>
      <c r="B253" s="22"/>
      <c r="C253" s="22"/>
      <c r="D253" s="22"/>
      <c r="E253" s="12" t="s">
        <v>476</v>
      </c>
      <c r="F253" s="22"/>
      <c r="G253" s="22"/>
      <c r="I253" s="22"/>
    </row>
    <row r="254" spans="1:9" ht="25.5">
      <c r="A254" s="22"/>
      <c r="B254" s="22"/>
      <c r="C254" s="22"/>
      <c r="D254" s="22"/>
      <c r="E254" s="12" t="s">
        <v>477</v>
      </c>
      <c r="F254" s="22"/>
      <c r="G254" s="22"/>
      <c r="I254" s="22"/>
    </row>
    <row r="255" spans="1:16" ht="102">
      <c r="A255" s="6">
        <v>81</v>
      </c>
      <c r="B255" s="6" t="s">
        <v>48</v>
      </c>
      <c r="C255" s="6" t="s">
        <v>478</v>
      </c>
      <c r="D255" s="6" t="s">
        <v>50</v>
      </c>
      <c r="E255" s="6" t="s">
        <v>479</v>
      </c>
      <c r="F255" s="6" t="s">
        <v>202</v>
      </c>
      <c r="G255" s="8">
        <v>2</v>
      </c>
      <c r="H255" s="11"/>
      <c r="I255" s="10">
        <f>ROUND((H255*G255),2)</f>
        <v>0</v>
      </c>
      <c r="O255" s="15">
        <f>rekapitulace!H8</f>
        <v>21</v>
      </c>
      <c r="P255" s="15">
        <f>O255/100*I255</f>
        <v>0</v>
      </c>
    </row>
    <row r="256" spans="1:9" ht="25.5">
      <c r="A256" s="22"/>
      <c r="B256" s="22"/>
      <c r="C256" s="22"/>
      <c r="D256" s="22"/>
      <c r="E256" s="12" t="s">
        <v>480</v>
      </c>
      <c r="F256" s="22"/>
      <c r="G256" s="22"/>
      <c r="I256" s="22"/>
    </row>
    <row r="257" spans="1:9" ht="25.5">
      <c r="A257" s="22"/>
      <c r="B257" s="22"/>
      <c r="C257" s="22"/>
      <c r="D257" s="22"/>
      <c r="E257" s="12" t="s">
        <v>481</v>
      </c>
      <c r="F257" s="22"/>
      <c r="G257" s="22"/>
      <c r="I257" s="22"/>
    </row>
    <row r="258" spans="1:16" ht="89.25">
      <c r="A258" s="6">
        <v>82</v>
      </c>
      <c r="B258" s="6" t="s">
        <v>48</v>
      </c>
      <c r="C258" s="6" t="s">
        <v>482</v>
      </c>
      <c r="D258" s="6" t="s">
        <v>50</v>
      </c>
      <c r="E258" s="6" t="s">
        <v>483</v>
      </c>
      <c r="F258" s="6" t="s">
        <v>202</v>
      </c>
      <c r="G258" s="8">
        <v>2</v>
      </c>
      <c r="H258" s="11"/>
      <c r="I258" s="10">
        <f>ROUND((H258*G258),2)</f>
        <v>0</v>
      </c>
      <c r="O258" s="15">
        <f>rekapitulace!H8</f>
        <v>21</v>
      </c>
      <c r="P258" s="15">
        <f>O258/100*I258</f>
        <v>0</v>
      </c>
    </row>
    <row r="259" spans="1:9" ht="25.5">
      <c r="A259" s="22"/>
      <c r="B259" s="22"/>
      <c r="C259" s="22"/>
      <c r="D259" s="22"/>
      <c r="E259" s="12" t="s">
        <v>480</v>
      </c>
      <c r="F259" s="22"/>
      <c r="G259" s="22"/>
      <c r="I259" s="22"/>
    </row>
    <row r="260" spans="1:9" ht="25.5">
      <c r="A260" s="22"/>
      <c r="B260" s="22"/>
      <c r="C260" s="22"/>
      <c r="D260" s="22"/>
      <c r="E260" s="12" t="s">
        <v>481</v>
      </c>
      <c r="F260" s="22"/>
      <c r="G260" s="22"/>
      <c r="I260" s="22"/>
    </row>
    <row r="261" spans="1:16" ht="25.5">
      <c r="A261" s="6">
        <v>83</v>
      </c>
      <c r="B261" s="6" t="s">
        <v>48</v>
      </c>
      <c r="C261" s="6" t="s">
        <v>484</v>
      </c>
      <c r="D261" s="6" t="s">
        <v>50</v>
      </c>
      <c r="E261" s="6" t="s">
        <v>485</v>
      </c>
      <c r="F261" s="6" t="s">
        <v>78</v>
      </c>
      <c r="G261" s="8">
        <v>42.9</v>
      </c>
      <c r="H261" s="11"/>
      <c r="I261" s="10">
        <f>ROUND((H261*G261),2)</f>
        <v>0</v>
      </c>
      <c r="O261" s="15">
        <f>rekapitulace!H8</f>
        <v>21</v>
      </c>
      <c r="P261" s="15">
        <f>O261/100*I261</f>
        <v>0</v>
      </c>
    </row>
    <row r="262" spans="1:9" ht="25.5">
      <c r="A262" s="22"/>
      <c r="B262" s="22"/>
      <c r="C262" s="22"/>
      <c r="D262" s="22"/>
      <c r="E262" s="12" t="s">
        <v>486</v>
      </c>
      <c r="F262" s="22"/>
      <c r="G262" s="22"/>
      <c r="I262" s="22"/>
    </row>
    <row r="263" spans="1:9" ht="51">
      <c r="A263" s="22"/>
      <c r="B263" s="22"/>
      <c r="C263" s="22"/>
      <c r="D263" s="22"/>
      <c r="E263" s="12" t="s">
        <v>487</v>
      </c>
      <c r="F263" s="22"/>
      <c r="G263" s="22"/>
      <c r="I263" s="22"/>
    </row>
    <row r="264" spans="1:16" ht="25.5">
      <c r="A264" s="6">
        <v>84</v>
      </c>
      <c r="B264" s="6" t="s">
        <v>48</v>
      </c>
      <c r="C264" s="6" t="s">
        <v>488</v>
      </c>
      <c r="D264" s="6" t="s">
        <v>50</v>
      </c>
      <c r="E264" s="6" t="s">
        <v>489</v>
      </c>
      <c r="F264" s="6" t="s">
        <v>78</v>
      </c>
      <c r="G264" s="8">
        <v>8</v>
      </c>
      <c r="H264" s="11"/>
      <c r="I264" s="10">
        <f>ROUND((H264*G264),2)</f>
        <v>0</v>
      </c>
      <c r="O264" s="15">
        <f>rekapitulace!H8</f>
        <v>21</v>
      </c>
      <c r="P264" s="15">
        <f>O264/100*I264</f>
        <v>0</v>
      </c>
    </row>
    <row r="265" spans="1:9" ht="25.5">
      <c r="A265" s="22"/>
      <c r="B265" s="22"/>
      <c r="C265" s="22"/>
      <c r="D265" s="22"/>
      <c r="E265" s="12" t="s">
        <v>490</v>
      </c>
      <c r="F265" s="22"/>
      <c r="G265" s="22"/>
      <c r="I265" s="22"/>
    </row>
    <row r="266" spans="1:9" ht="51">
      <c r="A266" s="22"/>
      <c r="B266" s="22"/>
      <c r="C266" s="22"/>
      <c r="D266" s="22"/>
      <c r="E266" s="12" t="s">
        <v>487</v>
      </c>
      <c r="F266" s="22"/>
      <c r="G266" s="22"/>
      <c r="I266" s="22"/>
    </row>
    <row r="267" spans="1:16" ht="25.5">
      <c r="A267" s="6">
        <v>85</v>
      </c>
      <c r="B267" s="6" t="s">
        <v>48</v>
      </c>
      <c r="C267" s="6" t="s">
        <v>491</v>
      </c>
      <c r="D267" s="6" t="s">
        <v>50</v>
      </c>
      <c r="E267" s="6" t="s">
        <v>492</v>
      </c>
      <c r="F267" s="6" t="s">
        <v>78</v>
      </c>
      <c r="G267" s="8">
        <v>13.04</v>
      </c>
      <c r="H267" s="11"/>
      <c r="I267" s="10">
        <f>ROUND((H267*G267),2)</f>
        <v>0</v>
      </c>
      <c r="O267" s="15">
        <f>rekapitulace!H8</f>
        <v>21</v>
      </c>
      <c r="P267" s="15">
        <f>O267/100*I267</f>
        <v>0</v>
      </c>
    </row>
    <row r="268" spans="1:9" ht="25.5">
      <c r="A268" s="22"/>
      <c r="B268" s="22"/>
      <c r="C268" s="22"/>
      <c r="D268" s="22"/>
      <c r="E268" s="12" t="s">
        <v>493</v>
      </c>
      <c r="F268" s="22"/>
      <c r="G268" s="22"/>
      <c r="I268" s="22"/>
    </row>
    <row r="269" spans="1:9" ht="12.75">
      <c r="A269" s="22"/>
      <c r="B269" s="22"/>
      <c r="C269" s="22"/>
      <c r="D269" s="22"/>
      <c r="E269" s="12" t="s">
        <v>84</v>
      </c>
      <c r="F269" s="22"/>
      <c r="G269" s="22"/>
      <c r="I269" s="22"/>
    </row>
    <row r="270" spans="1:16" ht="38.25">
      <c r="A270" s="6">
        <v>86</v>
      </c>
      <c r="B270" s="6" t="s">
        <v>48</v>
      </c>
      <c r="C270" s="6" t="s">
        <v>494</v>
      </c>
      <c r="D270" s="6" t="s">
        <v>50</v>
      </c>
      <c r="E270" s="6" t="s">
        <v>495</v>
      </c>
      <c r="F270" s="6" t="s">
        <v>78</v>
      </c>
      <c r="G270" s="8">
        <v>13.04</v>
      </c>
      <c r="H270" s="11"/>
      <c r="I270" s="10">
        <f>ROUND((H270*G270),2)</f>
        <v>0</v>
      </c>
      <c r="O270" s="15">
        <f>rekapitulace!H8</f>
        <v>21</v>
      </c>
      <c r="P270" s="15">
        <f>O270/100*I270</f>
        <v>0</v>
      </c>
    </row>
    <row r="271" spans="1:9" ht="25.5">
      <c r="A271" s="22"/>
      <c r="B271" s="22"/>
      <c r="C271" s="22"/>
      <c r="D271" s="22"/>
      <c r="E271" s="12" t="s">
        <v>493</v>
      </c>
      <c r="F271" s="22"/>
      <c r="G271" s="22"/>
      <c r="I271" s="22"/>
    </row>
    <row r="272" spans="1:9" ht="38.25">
      <c r="A272" s="22"/>
      <c r="B272" s="22"/>
      <c r="C272" s="22"/>
      <c r="D272" s="22"/>
      <c r="E272" s="12" t="s">
        <v>496</v>
      </c>
      <c r="F272" s="22"/>
      <c r="G272" s="22"/>
      <c r="I272" s="22"/>
    </row>
    <row r="273" spans="1:16" ht="12.75">
      <c r="A273" s="6">
        <v>87</v>
      </c>
      <c r="B273" s="6" t="s">
        <v>48</v>
      </c>
      <c r="C273" s="6" t="s">
        <v>497</v>
      </c>
      <c r="D273" s="6" t="s">
        <v>50</v>
      </c>
      <c r="E273" s="6" t="s">
        <v>498</v>
      </c>
      <c r="F273" s="6" t="s">
        <v>202</v>
      </c>
      <c r="G273" s="8">
        <v>14</v>
      </c>
      <c r="H273" s="11"/>
      <c r="I273" s="10">
        <f>ROUND((H273*G273),2)</f>
        <v>0</v>
      </c>
      <c r="O273" s="15">
        <f>rekapitulace!H8</f>
        <v>21</v>
      </c>
      <c r="P273" s="15">
        <f>O273/100*I273</f>
        <v>0</v>
      </c>
    </row>
    <row r="274" spans="1:9" ht="25.5">
      <c r="A274" s="22"/>
      <c r="B274" s="22"/>
      <c r="C274" s="22"/>
      <c r="D274" s="22"/>
      <c r="E274" s="12" t="s">
        <v>499</v>
      </c>
      <c r="F274" s="22"/>
      <c r="G274" s="22"/>
      <c r="I274" s="22"/>
    </row>
    <row r="275" spans="1:9" ht="63.75">
      <c r="A275" s="22"/>
      <c r="B275" s="22"/>
      <c r="C275" s="22"/>
      <c r="D275" s="22"/>
      <c r="E275" s="12" t="s">
        <v>500</v>
      </c>
      <c r="F275" s="22"/>
      <c r="G275" s="22"/>
      <c r="I275" s="22"/>
    </row>
    <row r="276" spans="1:16" ht="25.5">
      <c r="A276" s="6">
        <v>88</v>
      </c>
      <c r="B276" s="6" t="s">
        <v>48</v>
      </c>
      <c r="C276" s="6" t="s">
        <v>501</v>
      </c>
      <c r="D276" s="6" t="s">
        <v>50</v>
      </c>
      <c r="E276" s="6" t="s">
        <v>502</v>
      </c>
      <c r="F276" s="6" t="s">
        <v>98</v>
      </c>
      <c r="G276" s="8">
        <v>7.1</v>
      </c>
      <c r="H276" s="11"/>
      <c r="I276" s="10">
        <f>ROUND((H276*G276),2)</f>
        <v>0</v>
      </c>
      <c r="O276" s="15">
        <f>rekapitulace!H8</f>
        <v>21</v>
      </c>
      <c r="P276" s="15">
        <f>O276/100*I276</f>
        <v>0</v>
      </c>
    </row>
    <row r="277" spans="1:9" ht="25.5">
      <c r="A277" s="22"/>
      <c r="B277" s="22"/>
      <c r="C277" s="22"/>
      <c r="D277" s="22"/>
      <c r="E277" s="12" t="s">
        <v>503</v>
      </c>
      <c r="F277" s="22"/>
      <c r="G277" s="22"/>
      <c r="I277" s="22"/>
    </row>
    <row r="278" spans="1:9" ht="89.25">
      <c r="A278" s="22"/>
      <c r="B278" s="22"/>
      <c r="C278" s="22"/>
      <c r="D278" s="22"/>
      <c r="E278" s="12" t="s">
        <v>504</v>
      </c>
      <c r="F278" s="22"/>
      <c r="G278" s="22"/>
      <c r="I278" s="22"/>
    </row>
    <row r="279" spans="1:16" ht="25.5">
      <c r="A279" s="6">
        <v>89</v>
      </c>
      <c r="B279" s="6" t="s">
        <v>48</v>
      </c>
      <c r="C279" s="6" t="s">
        <v>505</v>
      </c>
      <c r="D279" s="6" t="s">
        <v>50</v>
      </c>
      <c r="E279" s="6" t="s">
        <v>506</v>
      </c>
      <c r="F279" s="6" t="s">
        <v>202</v>
      </c>
      <c r="G279" s="8">
        <v>10</v>
      </c>
      <c r="H279" s="11"/>
      <c r="I279" s="10">
        <f>ROUND((H279*G279),2)</f>
        <v>0</v>
      </c>
      <c r="O279" s="15">
        <f>rekapitulace!H8</f>
        <v>21</v>
      </c>
      <c r="P279" s="15">
        <f>O279/100*I279</f>
        <v>0</v>
      </c>
    </row>
    <row r="280" spans="1:9" ht="63.75">
      <c r="A280" s="22"/>
      <c r="B280" s="22"/>
      <c r="C280" s="22"/>
      <c r="D280" s="22"/>
      <c r="E280" s="12" t="s">
        <v>507</v>
      </c>
      <c r="F280" s="22"/>
      <c r="G280" s="22"/>
      <c r="I280" s="22"/>
    </row>
    <row r="281" spans="1:9" ht="38.25">
      <c r="A281" s="22"/>
      <c r="B281" s="22"/>
      <c r="C281" s="22"/>
      <c r="D281" s="22"/>
      <c r="E281" s="12" t="s">
        <v>508</v>
      </c>
      <c r="F281" s="22"/>
      <c r="G281" s="22"/>
      <c r="I281" s="22"/>
    </row>
    <row r="282" spans="1:16" ht="12.75" customHeight="1">
      <c r="A282" s="13"/>
      <c r="B282" s="13"/>
      <c r="C282" s="13" t="s">
        <v>45</v>
      </c>
      <c r="D282" s="13"/>
      <c r="E282" s="13" t="s">
        <v>75</v>
      </c>
      <c r="F282" s="13"/>
      <c r="G282" s="13"/>
      <c r="H282" s="20"/>
      <c r="I282" s="13">
        <f>SUM(I249:I281)</f>
        <v>0</v>
      </c>
      <c r="P282" s="15">
        <f>ROUND(SUM(P249:P281),2)</f>
        <v>0</v>
      </c>
    </row>
    <row r="283" spans="1:9" ht="12.75" customHeight="1">
      <c r="A283" s="22"/>
      <c r="B283" s="22"/>
      <c r="C283" s="22"/>
      <c r="D283" s="22"/>
      <c r="E283" s="22"/>
      <c r="F283" s="22"/>
      <c r="G283" s="22"/>
      <c r="I283" s="22"/>
    </row>
    <row r="284" spans="1:16" ht="12.75" customHeight="1">
      <c r="A284" s="20"/>
      <c r="B284" s="20"/>
      <c r="C284" s="20"/>
      <c r="D284" s="20"/>
      <c r="E284" s="20" t="s">
        <v>101</v>
      </c>
      <c r="F284" s="20"/>
      <c r="G284" s="20"/>
      <c r="H284" s="20"/>
      <c r="I284" s="13">
        <f>+I57+I120+I141+I165+I204+I210+I231+I246+I282</f>
        <v>400000</v>
      </c>
      <c r="P284" s="15">
        <f>+P57+P120+P141+P165+P204+P210+P231+P246+P282</f>
        <v>84000</v>
      </c>
    </row>
  </sheetData>
  <sheetProtection password="F62D" sheet="1" formatCells="0" formatColumns="0" formatRows="0" insertColumns="0" insertRows="0" insertHyperlinks="0" deleteColumns="0" deleteRows="0" sort="0" autoFilter="0" pivotTable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Kraľovanec</cp:lastModifiedBy>
  <dcterms:modified xsi:type="dcterms:W3CDTF">2020-09-21T05:05:46Z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