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ka\OneDrive\Plocha\Dokumenty\PROJEKTY\2024\010_Klimek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1 001 Pol" sheetId="12" r:id="rId4"/>
    <sheet name="001 002 Pol" sheetId="13" r:id="rId5"/>
    <sheet name="001 003 Pol" sheetId="14" r:id="rId6"/>
    <sheet name="001 004 Pol" sheetId="15" r:id="rId7"/>
    <sheet name="001 005 Pol" sheetId="16" r:id="rId8"/>
    <sheet name="001 006 Pol" sheetId="17" r:id="rId9"/>
  </sheets>
  <externalReferences>
    <externalReference r:id="rId10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'001 001 Pol'!$1:$7</definedName>
    <definedName name="_xlnm.Print_Titles" localSheetId="4">'001 002 Pol'!$1:$7</definedName>
    <definedName name="_xlnm.Print_Titles" localSheetId="5">'001 003 Pol'!$1:$7</definedName>
    <definedName name="_xlnm.Print_Titles" localSheetId="6">'001 004 Pol'!$1:$7</definedName>
    <definedName name="_xlnm.Print_Titles" localSheetId="7">'001 005 Pol'!$1:$7</definedName>
    <definedName name="_xlnm.Print_Titles" localSheetId="8">'001 006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'001 001 Pol'!$A$1:$Y$269</definedName>
    <definedName name="_xlnm.Print_Area" localSheetId="4">'001 002 Pol'!$A$1:$Y$104</definedName>
    <definedName name="_xlnm.Print_Area" localSheetId="5">'001 003 Pol'!$A$1:$Y$32</definedName>
    <definedName name="_xlnm.Print_Area" localSheetId="6">'001 004 Pol'!$A$1:$Y$24</definedName>
    <definedName name="_xlnm.Print_Area" localSheetId="7">'001 005 Pol'!$A$1:$Y$29</definedName>
    <definedName name="_xlnm.Print_Area" localSheetId="8">'001 006 Pol'!$A$1:$Y$26</definedName>
    <definedName name="_xlnm.Print_Area" localSheetId="1">Stavba!$A$1:$J$94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3" i="1" l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6" i="17"/>
  <c r="G9" i="17"/>
  <c r="G8" i="17" s="1"/>
  <c r="I9" i="17"/>
  <c r="I8" i="17" s="1"/>
  <c r="K9" i="17"/>
  <c r="K8" i="17" s="1"/>
  <c r="M9" i="17"/>
  <c r="O9" i="17"/>
  <c r="O8" i="17" s="1"/>
  <c r="Q9" i="17"/>
  <c r="Q8" i="17" s="1"/>
  <c r="V9" i="17"/>
  <c r="G10" i="17"/>
  <c r="M10" i="17" s="1"/>
  <c r="I10" i="17"/>
  <c r="K10" i="17"/>
  <c r="O10" i="17"/>
  <c r="Q10" i="17"/>
  <c r="V10" i="17"/>
  <c r="V8" i="17" s="1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V12" i="17"/>
  <c r="G13" i="17"/>
  <c r="G14" i="17"/>
  <c r="I14" i="17"/>
  <c r="I13" i="17" s="1"/>
  <c r="K14" i="17"/>
  <c r="K13" i="17" s="1"/>
  <c r="M14" i="17"/>
  <c r="M13" i="17" s="1"/>
  <c r="O14" i="17"/>
  <c r="O13" i="17" s="1"/>
  <c r="Q14" i="17"/>
  <c r="Q13" i="17" s="1"/>
  <c r="V14" i="17"/>
  <c r="V13" i="17" s="1"/>
  <c r="AE16" i="17"/>
  <c r="G19" i="16"/>
  <c r="G9" i="16"/>
  <c r="G8" i="16" s="1"/>
  <c r="I9" i="16"/>
  <c r="I8" i="16" s="1"/>
  <c r="K9" i="16"/>
  <c r="K8" i="16" s="1"/>
  <c r="M9" i="16"/>
  <c r="O9" i="16"/>
  <c r="Q9" i="16"/>
  <c r="Q8" i="16" s="1"/>
  <c r="V9" i="16"/>
  <c r="G10" i="16"/>
  <c r="I10" i="16"/>
  <c r="K10" i="16"/>
  <c r="M10" i="16"/>
  <c r="O10" i="16"/>
  <c r="Q10" i="16"/>
  <c r="V10" i="16"/>
  <c r="V8" i="16" s="1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O8" i="16" s="1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AE19" i="16"/>
  <c r="G14" i="15"/>
  <c r="O8" i="15"/>
  <c r="G9" i="15"/>
  <c r="G8" i="15" s="1"/>
  <c r="I9" i="15"/>
  <c r="I8" i="15" s="1"/>
  <c r="K9" i="15"/>
  <c r="K8" i="15" s="1"/>
  <c r="M9" i="15"/>
  <c r="O9" i="15"/>
  <c r="Q9" i="15"/>
  <c r="Q8" i="15" s="1"/>
  <c r="V9" i="15"/>
  <c r="G10" i="15"/>
  <c r="I10" i="15"/>
  <c r="K10" i="15"/>
  <c r="M10" i="15"/>
  <c r="O10" i="15"/>
  <c r="Q10" i="15"/>
  <c r="V10" i="15"/>
  <c r="V8" i="15" s="1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AE14" i="15"/>
  <c r="G22" i="14"/>
  <c r="O8" i="14"/>
  <c r="G9" i="14"/>
  <c r="G8" i="14" s="1"/>
  <c r="I9" i="14"/>
  <c r="I8" i="14" s="1"/>
  <c r="K9" i="14"/>
  <c r="K8" i="14" s="1"/>
  <c r="M9" i="14"/>
  <c r="O9" i="14"/>
  <c r="Q9" i="14"/>
  <c r="Q8" i="14" s="1"/>
  <c r="V9" i="14"/>
  <c r="G10" i="14"/>
  <c r="I10" i="14"/>
  <c r="K10" i="14"/>
  <c r="M10" i="14"/>
  <c r="O10" i="14"/>
  <c r="Q10" i="14"/>
  <c r="V10" i="14"/>
  <c r="V8" i="14" s="1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O14" i="14"/>
  <c r="G15" i="14"/>
  <c r="I15" i="14"/>
  <c r="K15" i="14"/>
  <c r="K14" i="14" s="1"/>
  <c r="M15" i="14"/>
  <c r="M14" i="14" s="1"/>
  <c r="O15" i="14"/>
  <c r="Q15" i="14"/>
  <c r="Q14" i="14" s="1"/>
  <c r="V15" i="14"/>
  <c r="V14" i="14" s="1"/>
  <c r="G18" i="14"/>
  <c r="I18" i="14"/>
  <c r="I14" i="14" s="1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AE22" i="14"/>
  <c r="AF22" i="14"/>
  <c r="G94" i="13"/>
  <c r="G9" i="13"/>
  <c r="G8" i="13" s="1"/>
  <c r="I9" i="13"/>
  <c r="I8" i="13" s="1"/>
  <c r="K9" i="13"/>
  <c r="K8" i="13" s="1"/>
  <c r="M9" i="13"/>
  <c r="O9" i="13"/>
  <c r="Q9" i="13"/>
  <c r="Q8" i="13" s="1"/>
  <c r="V9" i="13"/>
  <c r="G11" i="13"/>
  <c r="M11" i="13" s="1"/>
  <c r="I11" i="13"/>
  <c r="K11" i="13"/>
  <c r="O11" i="13"/>
  <c r="Q11" i="13"/>
  <c r="V11" i="13"/>
  <c r="V8" i="13" s="1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8" i="13"/>
  <c r="I18" i="13"/>
  <c r="K18" i="13"/>
  <c r="M18" i="13"/>
  <c r="O18" i="13"/>
  <c r="O8" i="13" s="1"/>
  <c r="Q18" i="13"/>
  <c r="V18" i="13"/>
  <c r="G19" i="13"/>
  <c r="I19" i="13"/>
  <c r="K19" i="13"/>
  <c r="M19" i="13"/>
  <c r="O19" i="13"/>
  <c r="Q19" i="13"/>
  <c r="V19" i="13"/>
  <c r="G23" i="13"/>
  <c r="I23" i="13"/>
  <c r="K23" i="13"/>
  <c r="M23" i="13"/>
  <c r="O23" i="13"/>
  <c r="Q23" i="13"/>
  <c r="V23" i="13"/>
  <c r="G25" i="13"/>
  <c r="M25" i="13" s="1"/>
  <c r="I25" i="13"/>
  <c r="K25" i="13"/>
  <c r="O25" i="13"/>
  <c r="Q25" i="13"/>
  <c r="V25" i="13"/>
  <c r="G27" i="13"/>
  <c r="I27" i="13"/>
  <c r="K27" i="13"/>
  <c r="V27" i="13"/>
  <c r="G28" i="13"/>
  <c r="I28" i="13"/>
  <c r="K28" i="13"/>
  <c r="M28" i="13"/>
  <c r="M27" i="13" s="1"/>
  <c r="O28" i="13"/>
  <c r="O27" i="13" s="1"/>
  <c r="Q28" i="13"/>
  <c r="Q27" i="13" s="1"/>
  <c r="V28" i="13"/>
  <c r="G31" i="13"/>
  <c r="I31" i="13"/>
  <c r="I30" i="13" s="1"/>
  <c r="K31" i="13"/>
  <c r="K30" i="13" s="1"/>
  <c r="M31" i="13"/>
  <c r="O31" i="13"/>
  <c r="Q31" i="13"/>
  <c r="Q30" i="13" s="1"/>
  <c r="V31" i="13"/>
  <c r="G33" i="13"/>
  <c r="M33" i="13" s="1"/>
  <c r="I33" i="13"/>
  <c r="K33" i="13"/>
  <c r="O33" i="13"/>
  <c r="Q33" i="13"/>
  <c r="V33" i="13"/>
  <c r="V30" i="13" s="1"/>
  <c r="G35" i="13"/>
  <c r="I35" i="13"/>
  <c r="K35" i="13"/>
  <c r="M35" i="13"/>
  <c r="O35" i="13"/>
  <c r="Q35" i="13"/>
  <c r="V35" i="13"/>
  <c r="G37" i="13"/>
  <c r="G30" i="13" s="1"/>
  <c r="I37" i="13"/>
  <c r="K37" i="13"/>
  <c r="O37" i="13"/>
  <c r="Q37" i="13"/>
  <c r="V37" i="13"/>
  <c r="G39" i="13"/>
  <c r="M39" i="13" s="1"/>
  <c r="I39" i="13"/>
  <c r="K39" i="13"/>
  <c r="O39" i="13"/>
  <c r="Q39" i="13"/>
  <c r="V39" i="13"/>
  <c r="G41" i="13"/>
  <c r="I41" i="13"/>
  <c r="K41" i="13"/>
  <c r="M41" i="13"/>
  <c r="O41" i="13"/>
  <c r="O30" i="13" s="1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1" i="13"/>
  <c r="G50" i="13" s="1"/>
  <c r="I51" i="13"/>
  <c r="I50" i="13" s="1"/>
  <c r="K51" i="13"/>
  <c r="M51" i="13"/>
  <c r="O51" i="13"/>
  <c r="Q51" i="13"/>
  <c r="Q50" i="13" s="1"/>
  <c r="V51" i="13"/>
  <c r="V50" i="13" s="1"/>
  <c r="G52" i="13"/>
  <c r="M52" i="13" s="1"/>
  <c r="I52" i="13"/>
  <c r="K52" i="13"/>
  <c r="O52" i="13"/>
  <c r="O50" i="13" s="1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I56" i="13"/>
  <c r="K56" i="13"/>
  <c r="K50" i="13" s="1"/>
  <c r="M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8" i="13"/>
  <c r="I68" i="13"/>
  <c r="I67" i="13" s="1"/>
  <c r="K68" i="13"/>
  <c r="K67" i="13" s="1"/>
  <c r="M68" i="13"/>
  <c r="O68" i="13"/>
  <c r="O67" i="13" s="1"/>
  <c r="Q68" i="13"/>
  <c r="Q67" i="13" s="1"/>
  <c r="V68" i="13"/>
  <c r="V67" i="13" s="1"/>
  <c r="G69" i="13"/>
  <c r="G67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3" i="13"/>
  <c r="I73" i="13"/>
  <c r="K73" i="13"/>
  <c r="M73" i="13"/>
  <c r="O73" i="13"/>
  <c r="Q73" i="13"/>
  <c r="V73" i="13"/>
  <c r="G74" i="13"/>
  <c r="M74" i="13" s="1"/>
  <c r="I74" i="13"/>
  <c r="K74" i="13"/>
  <c r="O74" i="13"/>
  <c r="Q74" i="13"/>
  <c r="V74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I77" i="13"/>
  <c r="K77" i="13"/>
  <c r="M77" i="13"/>
  <c r="O77" i="13"/>
  <c r="Q77" i="13"/>
  <c r="V77" i="13"/>
  <c r="G79" i="13"/>
  <c r="I79" i="13"/>
  <c r="K79" i="13"/>
  <c r="M79" i="13"/>
  <c r="O79" i="13"/>
  <c r="Q79" i="13"/>
  <c r="V79" i="13"/>
  <c r="G80" i="13"/>
  <c r="I80" i="13"/>
  <c r="K80" i="13"/>
  <c r="M80" i="13"/>
  <c r="O80" i="13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G88" i="13"/>
  <c r="I88" i="13"/>
  <c r="K88" i="13"/>
  <c r="M88" i="13"/>
  <c r="O88" i="13"/>
  <c r="Q88" i="13"/>
  <c r="V88" i="13"/>
  <c r="G89" i="13"/>
  <c r="V89" i="13"/>
  <c r="G90" i="13"/>
  <c r="I90" i="13"/>
  <c r="I89" i="13" s="1"/>
  <c r="K90" i="13"/>
  <c r="K89" i="13" s="1"/>
  <c r="M90" i="13"/>
  <c r="M89" i="13" s="1"/>
  <c r="O90" i="13"/>
  <c r="O89" i="13" s="1"/>
  <c r="Q90" i="13"/>
  <c r="Q89" i="13" s="1"/>
  <c r="V90" i="13"/>
  <c r="G91" i="13"/>
  <c r="I91" i="13"/>
  <c r="K91" i="13"/>
  <c r="M91" i="13"/>
  <c r="O91" i="13"/>
  <c r="Q91" i="13"/>
  <c r="V91" i="13"/>
  <c r="G92" i="13"/>
  <c r="I92" i="13"/>
  <c r="K92" i="13"/>
  <c r="M92" i="13"/>
  <c r="O92" i="13"/>
  <c r="Q92" i="13"/>
  <c r="V92" i="13"/>
  <c r="AE94" i="13"/>
  <c r="G259" i="12"/>
  <c r="O8" i="12"/>
  <c r="G9" i="12"/>
  <c r="G8" i="12" s="1"/>
  <c r="I9" i="12"/>
  <c r="I8" i="12" s="1"/>
  <c r="K9" i="12"/>
  <c r="K8" i="12" s="1"/>
  <c r="M9" i="12"/>
  <c r="O9" i="12"/>
  <c r="Q9" i="12"/>
  <c r="Q8" i="12" s="1"/>
  <c r="V9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V8" i="12" s="1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O20" i="12"/>
  <c r="G21" i="12"/>
  <c r="I21" i="12"/>
  <c r="K21" i="12"/>
  <c r="K20" i="12" s="1"/>
  <c r="M21" i="12"/>
  <c r="O21" i="12"/>
  <c r="Q21" i="12"/>
  <c r="Q20" i="12" s="1"/>
  <c r="V21" i="12"/>
  <c r="V20" i="12" s="1"/>
  <c r="G23" i="12"/>
  <c r="I23" i="12"/>
  <c r="K23" i="12"/>
  <c r="M23" i="12"/>
  <c r="O23" i="12"/>
  <c r="Q23" i="12"/>
  <c r="V23" i="12"/>
  <c r="G28" i="12"/>
  <c r="I28" i="12"/>
  <c r="I20" i="12" s="1"/>
  <c r="K28" i="12"/>
  <c r="M28" i="12"/>
  <c r="O28" i="12"/>
  <c r="Q28" i="12"/>
  <c r="V28" i="12"/>
  <c r="G32" i="12"/>
  <c r="M32" i="12" s="1"/>
  <c r="I32" i="12"/>
  <c r="K32" i="12"/>
  <c r="O32" i="12"/>
  <c r="Q32" i="12"/>
  <c r="V32" i="12"/>
  <c r="I37" i="12"/>
  <c r="K37" i="12"/>
  <c r="Q37" i="12"/>
  <c r="G38" i="12"/>
  <c r="M38" i="12" s="1"/>
  <c r="M37" i="12" s="1"/>
  <c r="I38" i="12"/>
  <c r="K38" i="12"/>
  <c r="O38" i="12"/>
  <c r="O37" i="12" s="1"/>
  <c r="Q38" i="12"/>
  <c r="V38" i="12"/>
  <c r="V37" i="12" s="1"/>
  <c r="G50" i="12"/>
  <c r="I50" i="12"/>
  <c r="K50" i="12"/>
  <c r="M50" i="12"/>
  <c r="O50" i="12"/>
  <c r="Q50" i="12"/>
  <c r="V50" i="12"/>
  <c r="K58" i="12"/>
  <c r="O58" i="12"/>
  <c r="G59" i="12"/>
  <c r="G58" i="12" s="1"/>
  <c r="I59" i="12"/>
  <c r="I58" i="12" s="1"/>
  <c r="K59" i="12"/>
  <c r="M59" i="12"/>
  <c r="O59" i="12"/>
  <c r="Q59" i="12"/>
  <c r="V59" i="12"/>
  <c r="V58" i="12" s="1"/>
  <c r="G61" i="12"/>
  <c r="M61" i="12" s="1"/>
  <c r="I61" i="12"/>
  <c r="K61" i="12"/>
  <c r="O61" i="12"/>
  <c r="Q61" i="12"/>
  <c r="V61" i="12"/>
  <c r="G65" i="12"/>
  <c r="M65" i="12" s="1"/>
  <c r="I65" i="12"/>
  <c r="K65" i="12"/>
  <c r="O65" i="12"/>
  <c r="Q65" i="12"/>
  <c r="Q58" i="12" s="1"/>
  <c r="V65" i="12"/>
  <c r="G69" i="12"/>
  <c r="O69" i="12"/>
  <c r="G70" i="12"/>
  <c r="I70" i="12"/>
  <c r="K70" i="12"/>
  <c r="K69" i="12" s="1"/>
  <c r="M70" i="12"/>
  <c r="M69" i="12" s="1"/>
  <c r="O70" i="12"/>
  <c r="Q70" i="12"/>
  <c r="Q69" i="12" s="1"/>
  <c r="V70" i="12"/>
  <c r="V69" i="12" s="1"/>
  <c r="G75" i="12"/>
  <c r="I75" i="12"/>
  <c r="K75" i="12"/>
  <c r="M75" i="12"/>
  <c r="O75" i="12"/>
  <c r="Q75" i="12"/>
  <c r="V75" i="12"/>
  <c r="G80" i="12"/>
  <c r="I80" i="12"/>
  <c r="I69" i="12" s="1"/>
  <c r="K80" i="12"/>
  <c r="M80" i="12"/>
  <c r="O80" i="12"/>
  <c r="Q80" i="12"/>
  <c r="V80" i="12"/>
  <c r="G88" i="12"/>
  <c r="V88" i="12"/>
  <c r="G89" i="12"/>
  <c r="M89" i="12" s="1"/>
  <c r="M88" i="12" s="1"/>
  <c r="I89" i="12"/>
  <c r="I88" i="12" s="1"/>
  <c r="K89" i="12"/>
  <c r="K88" i="12" s="1"/>
  <c r="O89" i="12"/>
  <c r="O88" i="12" s="1"/>
  <c r="Q89" i="12"/>
  <c r="Q88" i="12" s="1"/>
  <c r="V89" i="12"/>
  <c r="G95" i="12"/>
  <c r="O95" i="12"/>
  <c r="V95" i="12"/>
  <c r="G96" i="12"/>
  <c r="I96" i="12"/>
  <c r="I95" i="12" s="1"/>
  <c r="K96" i="12"/>
  <c r="K95" i="12" s="1"/>
  <c r="M96" i="12"/>
  <c r="M95" i="12" s="1"/>
  <c r="O96" i="12"/>
  <c r="Q96" i="12"/>
  <c r="Q95" i="12" s="1"/>
  <c r="V96" i="12"/>
  <c r="K102" i="12"/>
  <c r="O102" i="12"/>
  <c r="Q102" i="12"/>
  <c r="G103" i="12"/>
  <c r="G102" i="12" s="1"/>
  <c r="I103" i="12"/>
  <c r="I102" i="12" s="1"/>
  <c r="K103" i="12"/>
  <c r="M103" i="12"/>
  <c r="M102" i="12" s="1"/>
  <c r="O103" i="12"/>
  <c r="Q103" i="12"/>
  <c r="V103" i="12"/>
  <c r="V102" i="12" s="1"/>
  <c r="G105" i="12"/>
  <c r="K105" i="12"/>
  <c r="V105" i="12"/>
  <c r="G106" i="12"/>
  <c r="M106" i="12" s="1"/>
  <c r="M105" i="12" s="1"/>
  <c r="I106" i="12"/>
  <c r="I105" i="12" s="1"/>
  <c r="K106" i="12"/>
  <c r="O106" i="12"/>
  <c r="O105" i="12" s="1"/>
  <c r="Q106" i="12"/>
  <c r="Q105" i="12" s="1"/>
  <c r="V106" i="12"/>
  <c r="O109" i="12"/>
  <c r="G110" i="12"/>
  <c r="I110" i="12"/>
  <c r="K110" i="12"/>
  <c r="K109" i="12" s="1"/>
  <c r="M110" i="12"/>
  <c r="O110" i="12"/>
  <c r="Q110" i="12"/>
  <c r="Q109" i="12" s="1"/>
  <c r="V110" i="12"/>
  <c r="G112" i="12"/>
  <c r="I112" i="12"/>
  <c r="K112" i="12"/>
  <c r="M112" i="12"/>
  <c r="O112" i="12"/>
  <c r="Q112" i="12"/>
  <c r="V112" i="12"/>
  <c r="G114" i="12"/>
  <c r="I114" i="12"/>
  <c r="I109" i="12" s="1"/>
  <c r="K114" i="12"/>
  <c r="M114" i="12"/>
  <c r="O114" i="12"/>
  <c r="Q114" i="12"/>
  <c r="V114" i="12"/>
  <c r="G116" i="12"/>
  <c r="M116" i="12" s="1"/>
  <c r="I116" i="12"/>
  <c r="K116" i="12"/>
  <c r="O116" i="12"/>
  <c r="Q116" i="12"/>
  <c r="V116" i="12"/>
  <c r="V109" i="12" s="1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I121" i="12"/>
  <c r="K121" i="12"/>
  <c r="M121" i="12"/>
  <c r="O121" i="12"/>
  <c r="Q121" i="12"/>
  <c r="V121" i="12"/>
  <c r="K123" i="12"/>
  <c r="G124" i="12"/>
  <c r="I124" i="12"/>
  <c r="I123" i="12" s="1"/>
  <c r="K124" i="12"/>
  <c r="M124" i="12"/>
  <c r="O124" i="12"/>
  <c r="Q124" i="12"/>
  <c r="Q123" i="12" s="1"/>
  <c r="V124" i="12"/>
  <c r="V123" i="12" s="1"/>
  <c r="G133" i="12"/>
  <c r="G123" i="12" s="1"/>
  <c r="I133" i="12"/>
  <c r="K133" i="12"/>
  <c r="O133" i="12"/>
  <c r="Q133" i="12"/>
  <c r="V133" i="12"/>
  <c r="G134" i="12"/>
  <c r="I134" i="12"/>
  <c r="K134" i="12"/>
  <c r="M134" i="12"/>
  <c r="O134" i="12"/>
  <c r="Q134" i="12"/>
  <c r="V134" i="12"/>
  <c r="G135" i="12"/>
  <c r="M135" i="12" s="1"/>
  <c r="I135" i="12"/>
  <c r="K135" i="12"/>
  <c r="O135" i="12"/>
  <c r="O123" i="12" s="1"/>
  <c r="Q135" i="12"/>
  <c r="V135" i="12"/>
  <c r="I136" i="12"/>
  <c r="M136" i="12"/>
  <c r="Q136" i="12"/>
  <c r="G137" i="12"/>
  <c r="G136" i="12" s="1"/>
  <c r="I137" i="12"/>
  <c r="K137" i="12"/>
  <c r="K136" i="12" s="1"/>
  <c r="M137" i="12"/>
  <c r="O137" i="12"/>
  <c r="O136" i="12" s="1"/>
  <c r="Q137" i="12"/>
  <c r="V137" i="12"/>
  <c r="V136" i="12" s="1"/>
  <c r="I138" i="12"/>
  <c r="G139" i="12"/>
  <c r="M139" i="12" s="1"/>
  <c r="M138" i="12" s="1"/>
  <c r="I139" i="12"/>
  <c r="K139" i="12"/>
  <c r="K138" i="12" s="1"/>
  <c r="O139" i="12"/>
  <c r="O138" i="12" s="1"/>
  <c r="Q139" i="12"/>
  <c r="Q138" i="12" s="1"/>
  <c r="V139" i="12"/>
  <c r="V138" i="12" s="1"/>
  <c r="G141" i="12"/>
  <c r="M141" i="12" s="1"/>
  <c r="I141" i="12"/>
  <c r="K141" i="12"/>
  <c r="O141" i="12"/>
  <c r="Q141" i="12"/>
  <c r="V141" i="12"/>
  <c r="G143" i="12"/>
  <c r="I143" i="12"/>
  <c r="K143" i="12"/>
  <c r="M143" i="12"/>
  <c r="O143" i="12"/>
  <c r="Q143" i="12"/>
  <c r="V143" i="12"/>
  <c r="G146" i="12"/>
  <c r="I146" i="12"/>
  <c r="K146" i="12"/>
  <c r="M146" i="12"/>
  <c r="O146" i="12"/>
  <c r="Q146" i="12"/>
  <c r="V146" i="12"/>
  <c r="G150" i="12"/>
  <c r="M150" i="12" s="1"/>
  <c r="I150" i="12"/>
  <c r="K150" i="12"/>
  <c r="O150" i="12"/>
  <c r="Q150" i="12"/>
  <c r="V150" i="12"/>
  <c r="I151" i="12"/>
  <c r="G152" i="12"/>
  <c r="M152" i="12" s="1"/>
  <c r="I152" i="12"/>
  <c r="K152" i="12"/>
  <c r="K151" i="12" s="1"/>
  <c r="O152" i="12"/>
  <c r="O151" i="12" s="1"/>
  <c r="Q152" i="12"/>
  <c r="Q151" i="12" s="1"/>
  <c r="V152" i="12"/>
  <c r="V151" i="12" s="1"/>
  <c r="G161" i="12"/>
  <c r="I161" i="12"/>
  <c r="K161" i="12"/>
  <c r="M161" i="12"/>
  <c r="O161" i="12"/>
  <c r="Q161" i="12"/>
  <c r="V161" i="12"/>
  <c r="G163" i="12"/>
  <c r="M163" i="12" s="1"/>
  <c r="I163" i="12"/>
  <c r="K163" i="12"/>
  <c r="O163" i="12"/>
  <c r="Q163" i="12"/>
  <c r="V163" i="12"/>
  <c r="G165" i="12"/>
  <c r="I165" i="12"/>
  <c r="K165" i="12"/>
  <c r="M165" i="12"/>
  <c r="O165" i="12"/>
  <c r="Q165" i="12"/>
  <c r="V165" i="12"/>
  <c r="G167" i="12"/>
  <c r="I167" i="12"/>
  <c r="K167" i="12"/>
  <c r="M167" i="12"/>
  <c r="O167" i="12"/>
  <c r="Q167" i="12"/>
  <c r="V167" i="12"/>
  <c r="G170" i="12"/>
  <c r="I170" i="12"/>
  <c r="K170" i="12"/>
  <c r="M170" i="12"/>
  <c r="O170" i="12"/>
  <c r="Q170" i="12"/>
  <c r="V170" i="12"/>
  <c r="G173" i="12"/>
  <c r="K173" i="12"/>
  <c r="G174" i="12"/>
  <c r="M174" i="12" s="1"/>
  <c r="M173" i="12" s="1"/>
  <c r="I174" i="12"/>
  <c r="I173" i="12" s="1"/>
  <c r="K174" i="12"/>
  <c r="O174" i="12"/>
  <c r="O173" i="12" s="1"/>
  <c r="Q174" i="12"/>
  <c r="Q173" i="12" s="1"/>
  <c r="V174" i="12"/>
  <c r="G175" i="12"/>
  <c r="I175" i="12"/>
  <c r="K175" i="12"/>
  <c r="M175" i="12"/>
  <c r="O175" i="12"/>
  <c r="Q175" i="12"/>
  <c r="V175" i="12"/>
  <c r="V173" i="12" s="1"/>
  <c r="G177" i="12"/>
  <c r="M177" i="12" s="1"/>
  <c r="M176" i="12" s="1"/>
  <c r="I177" i="12"/>
  <c r="I176" i="12" s="1"/>
  <c r="K177" i="12"/>
  <c r="K176" i="12" s="1"/>
  <c r="O177" i="12"/>
  <c r="O176" i="12" s="1"/>
  <c r="Q177" i="12"/>
  <c r="Q176" i="12" s="1"/>
  <c r="V177" i="12"/>
  <c r="V176" i="12" s="1"/>
  <c r="G179" i="12"/>
  <c r="M179" i="12" s="1"/>
  <c r="I179" i="12"/>
  <c r="K179" i="12"/>
  <c r="O179" i="12"/>
  <c r="Q179" i="12"/>
  <c r="V179" i="12"/>
  <c r="V181" i="12"/>
  <c r="G182" i="12"/>
  <c r="I182" i="12"/>
  <c r="I181" i="12" s="1"/>
  <c r="K182" i="12"/>
  <c r="M182" i="12"/>
  <c r="O182" i="12"/>
  <c r="O181" i="12" s="1"/>
  <c r="Q182" i="12"/>
  <c r="Q181" i="12" s="1"/>
  <c r="V182" i="12"/>
  <c r="G184" i="12"/>
  <c r="M184" i="12" s="1"/>
  <c r="M181" i="12" s="1"/>
  <c r="I184" i="12"/>
  <c r="K184" i="12"/>
  <c r="O184" i="12"/>
  <c r="Q184" i="12"/>
  <c r="V184" i="12"/>
  <c r="G187" i="12"/>
  <c r="I187" i="12"/>
  <c r="K187" i="12"/>
  <c r="M187" i="12"/>
  <c r="O187" i="12"/>
  <c r="Q187" i="12"/>
  <c r="V187" i="12"/>
  <c r="G188" i="12"/>
  <c r="I188" i="12"/>
  <c r="K188" i="12"/>
  <c r="K181" i="12" s="1"/>
  <c r="M188" i="12"/>
  <c r="O188" i="12"/>
  <c r="Q188" i="12"/>
  <c r="V188" i="12"/>
  <c r="G189" i="12"/>
  <c r="I189" i="12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I191" i="12"/>
  <c r="K191" i="12"/>
  <c r="M191" i="12"/>
  <c r="O191" i="12"/>
  <c r="Q191" i="12"/>
  <c r="V191" i="12"/>
  <c r="G193" i="12"/>
  <c r="G192" i="12" s="1"/>
  <c r="I193" i="12"/>
  <c r="I192" i="12" s="1"/>
  <c r="K193" i="12"/>
  <c r="K192" i="12" s="1"/>
  <c r="M193" i="12"/>
  <c r="M192" i="12" s="1"/>
  <c r="O193" i="12"/>
  <c r="Q193" i="12"/>
  <c r="Q192" i="12" s="1"/>
  <c r="V193" i="12"/>
  <c r="G195" i="12"/>
  <c r="M195" i="12" s="1"/>
  <c r="I195" i="12"/>
  <c r="K195" i="12"/>
  <c r="O195" i="12"/>
  <c r="O192" i="12" s="1"/>
  <c r="Q195" i="12"/>
  <c r="V195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V192" i="12" s="1"/>
  <c r="G199" i="12"/>
  <c r="I199" i="12"/>
  <c r="K199" i="12"/>
  <c r="M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I201" i="12"/>
  <c r="K201" i="12"/>
  <c r="M201" i="12"/>
  <c r="O201" i="12"/>
  <c r="Q201" i="12"/>
  <c r="V201" i="12"/>
  <c r="G202" i="12"/>
  <c r="I202" i="12"/>
  <c r="K202" i="12"/>
  <c r="M202" i="12"/>
  <c r="O202" i="12"/>
  <c r="Q202" i="12"/>
  <c r="V202" i="12"/>
  <c r="G203" i="12"/>
  <c r="I203" i="12"/>
  <c r="K203" i="12"/>
  <c r="M203" i="12"/>
  <c r="O203" i="12"/>
  <c r="Q203" i="12"/>
  <c r="V203" i="12"/>
  <c r="G204" i="12"/>
  <c r="G205" i="12"/>
  <c r="I205" i="12"/>
  <c r="I204" i="12" s="1"/>
  <c r="K205" i="12"/>
  <c r="K204" i="12" s="1"/>
  <c r="M205" i="12"/>
  <c r="O205" i="12"/>
  <c r="O204" i="12" s="1"/>
  <c r="Q205" i="12"/>
  <c r="Q204" i="12" s="1"/>
  <c r="V205" i="12"/>
  <c r="G210" i="12"/>
  <c r="I210" i="12"/>
  <c r="K210" i="12"/>
  <c r="M210" i="12"/>
  <c r="O210" i="12"/>
  <c r="Q210" i="12"/>
  <c r="V210" i="12"/>
  <c r="V204" i="12" s="1"/>
  <c r="G212" i="12"/>
  <c r="I212" i="12"/>
  <c r="K212" i="12"/>
  <c r="M212" i="12"/>
  <c r="O212" i="12"/>
  <c r="Q212" i="12"/>
  <c r="V212" i="12"/>
  <c r="G214" i="12"/>
  <c r="M214" i="12" s="1"/>
  <c r="I214" i="12"/>
  <c r="K214" i="12"/>
  <c r="O214" i="12"/>
  <c r="Q214" i="12"/>
  <c r="V214" i="12"/>
  <c r="G217" i="12"/>
  <c r="M217" i="12" s="1"/>
  <c r="I217" i="12"/>
  <c r="K217" i="12"/>
  <c r="O217" i="12"/>
  <c r="Q217" i="12"/>
  <c r="V217" i="12"/>
  <c r="G218" i="12"/>
  <c r="K218" i="12"/>
  <c r="V218" i="12"/>
  <c r="G219" i="12"/>
  <c r="I219" i="12"/>
  <c r="I218" i="12" s="1"/>
  <c r="K219" i="12"/>
  <c r="M219" i="12"/>
  <c r="O219" i="12"/>
  <c r="O218" i="12" s="1"/>
  <c r="Q219" i="12"/>
  <c r="Q218" i="12" s="1"/>
  <c r="V219" i="12"/>
  <c r="G224" i="12"/>
  <c r="M224" i="12" s="1"/>
  <c r="M218" i="12" s="1"/>
  <c r="I224" i="12"/>
  <c r="K224" i="12"/>
  <c r="O224" i="12"/>
  <c r="Q224" i="12"/>
  <c r="V224" i="12"/>
  <c r="G230" i="12"/>
  <c r="I230" i="12"/>
  <c r="K230" i="12"/>
  <c r="M230" i="12"/>
  <c r="O230" i="12"/>
  <c r="Q230" i="12"/>
  <c r="V230" i="12"/>
  <c r="K231" i="12"/>
  <c r="G232" i="12"/>
  <c r="I232" i="12"/>
  <c r="I231" i="12" s="1"/>
  <c r="K232" i="12"/>
  <c r="M232" i="12"/>
  <c r="M231" i="12" s="1"/>
  <c r="O232" i="12"/>
  <c r="O231" i="12" s="1"/>
  <c r="Q232" i="12"/>
  <c r="Q231" i="12" s="1"/>
  <c r="V232" i="12"/>
  <c r="V231" i="12" s="1"/>
  <c r="G234" i="12"/>
  <c r="M234" i="12" s="1"/>
  <c r="I234" i="12"/>
  <c r="K234" i="12"/>
  <c r="O234" i="12"/>
  <c r="Q234" i="12"/>
  <c r="V234" i="12"/>
  <c r="G243" i="12"/>
  <c r="I243" i="12"/>
  <c r="K243" i="12"/>
  <c r="M243" i="12"/>
  <c r="O243" i="12"/>
  <c r="Q243" i="12"/>
  <c r="V243" i="12"/>
  <c r="G246" i="12"/>
  <c r="I246" i="12"/>
  <c r="K246" i="12"/>
  <c r="M246" i="12"/>
  <c r="O246" i="12"/>
  <c r="Q246" i="12"/>
  <c r="V246" i="12"/>
  <c r="G248" i="12"/>
  <c r="M248" i="12" s="1"/>
  <c r="M247" i="12" s="1"/>
  <c r="I248" i="12"/>
  <c r="K248" i="12"/>
  <c r="K247" i="12" s="1"/>
  <c r="O248" i="12"/>
  <c r="O247" i="12" s="1"/>
  <c r="Q248" i="12"/>
  <c r="Q247" i="12" s="1"/>
  <c r="V248" i="12"/>
  <c r="V247" i="12" s="1"/>
  <c r="G256" i="12"/>
  <c r="M256" i="12" s="1"/>
  <c r="I256" i="12"/>
  <c r="I247" i="12" s="1"/>
  <c r="K256" i="12"/>
  <c r="O256" i="12"/>
  <c r="Q256" i="12"/>
  <c r="V256" i="12"/>
  <c r="AE259" i="12"/>
  <c r="I20" i="1"/>
  <c r="I19" i="1"/>
  <c r="I18" i="1"/>
  <c r="I17" i="1"/>
  <c r="I16" i="1"/>
  <c r="I94" i="1"/>
  <c r="J93" i="1" s="1"/>
  <c r="F47" i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7" i="1" s="1"/>
  <c r="J70" i="1" l="1"/>
  <c r="J64" i="1"/>
  <c r="J76" i="1"/>
  <c r="J81" i="1"/>
  <c r="J87" i="1"/>
  <c r="J82" i="1"/>
  <c r="J88" i="1"/>
  <c r="J83" i="1"/>
  <c r="J89" i="1"/>
  <c r="J71" i="1"/>
  <c r="J90" i="1"/>
  <c r="J78" i="1"/>
  <c r="J65" i="1"/>
  <c r="J72" i="1"/>
  <c r="J85" i="1"/>
  <c r="J77" i="1"/>
  <c r="J67" i="1"/>
  <c r="J73" i="1"/>
  <c r="J92" i="1"/>
  <c r="J84" i="1"/>
  <c r="J66" i="1"/>
  <c r="J80" i="1"/>
  <c r="J86" i="1"/>
  <c r="J68" i="1"/>
  <c r="J74" i="1"/>
  <c r="J62" i="1"/>
  <c r="J63" i="1"/>
  <c r="J69" i="1"/>
  <c r="J75" i="1"/>
  <c r="J79" i="1"/>
  <c r="J91" i="1"/>
  <c r="A26" i="1"/>
  <c r="G26" i="1"/>
  <c r="G28" i="1"/>
  <c r="G23" i="1"/>
  <c r="M8" i="17"/>
  <c r="AF16" i="17"/>
  <c r="M8" i="16"/>
  <c r="AF19" i="16"/>
  <c r="M8" i="15"/>
  <c r="AF14" i="15"/>
  <c r="M8" i="14"/>
  <c r="G14" i="14"/>
  <c r="M8" i="13"/>
  <c r="M50" i="13"/>
  <c r="AF94" i="13"/>
  <c r="M37" i="13"/>
  <c r="M30" i="13" s="1"/>
  <c r="M69" i="13"/>
  <c r="M67" i="13" s="1"/>
  <c r="M58" i="12"/>
  <c r="M204" i="12"/>
  <c r="M109" i="12"/>
  <c r="M8" i="12"/>
  <c r="M20" i="12"/>
  <c r="M151" i="12"/>
  <c r="G151" i="12"/>
  <c r="G231" i="12"/>
  <c r="G247" i="12"/>
  <c r="G176" i="12"/>
  <c r="M133" i="12"/>
  <c r="M123" i="12" s="1"/>
  <c r="G109" i="12"/>
  <c r="G20" i="12"/>
  <c r="AF259" i="12"/>
  <c r="G37" i="12"/>
  <c r="G138" i="12"/>
  <c r="G181" i="12"/>
  <c r="I39" i="1"/>
  <c r="I47" i="1" s="1"/>
  <c r="I21" i="1"/>
  <c r="J28" i="1"/>
  <c r="J26" i="1"/>
  <c r="G38" i="1"/>
  <c r="F38" i="1"/>
  <c r="J23" i="1"/>
  <c r="J24" i="1"/>
  <c r="J25" i="1"/>
  <c r="J27" i="1"/>
  <c r="E24" i="1"/>
  <c r="E26" i="1"/>
  <c r="J94" i="1" l="1"/>
  <c r="A23" i="1"/>
  <c r="J43" i="1"/>
  <c r="J39" i="1"/>
  <c r="J47" i="1" s="1"/>
  <c r="J46" i="1"/>
  <c r="J42" i="1"/>
  <c r="J40" i="1"/>
  <c r="J45" i="1"/>
  <c r="J41" i="1"/>
  <c r="J44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katka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<sst xmlns="http://schemas.openxmlformats.org/spreadsheetml/2006/main" count="2285" uniqueCount="620">
  <si>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</si>
  <si>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</si>
  <si>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</si>
  <si>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</si>
  <si>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</si>
  <si>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</si>
  <si>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</si>
  <si>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</si>
  <si>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</si>
  <si>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</si>
  <si>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</si>
  <si>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</si>
  <si>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</si>
  <si>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</si>
  <si>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</si>
  <si>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</si>
  <si>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</si>
  <si>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</si>
  <si>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</si>
  <si>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</si>
  <si>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</si>
  <si>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</si>
  <si>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</si>
  <si>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</si>
  <si>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</si>
  <si>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</si>
  <si>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</si>
  <si>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</si>
  <si>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</si>
  <si>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</si>
  <si>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</si>
  <si>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</si>
  <si>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</si>
  <si>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</si>
  <si>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</si>
  <si>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</si>
  <si>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</si>
  <si>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</si>
  <si>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</si>
  <si>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</si>
  <si>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</si>
  <si>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</si>
  <si>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</si>
  <si>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2024001</t>
  </si>
  <si>
    <t>Zimní stadion náhradní ledová plocha Opava ZÁZEMÍ PRO PERSONÁL</t>
  </si>
  <si>
    <t>Stavba</t>
  </si>
  <si>
    <t>001</t>
  </si>
  <si>
    <t>Stavební část</t>
  </si>
  <si>
    <t>002</t>
  </si>
  <si>
    <t>Zdravotechnika</t>
  </si>
  <si>
    <t>003</t>
  </si>
  <si>
    <t>Elektroinstalace</t>
  </si>
  <si>
    <t>004</t>
  </si>
  <si>
    <t>Vytápění</t>
  </si>
  <si>
    <t>005</t>
  </si>
  <si>
    <t>Vzduchotechnika</t>
  </si>
  <si>
    <t>006</t>
  </si>
  <si>
    <t>Vedlejší rozpočtové náklady</t>
  </si>
  <si>
    <t>Celkem za stavbu</t>
  </si>
  <si>
    <t>CZK</t>
  </si>
  <si>
    <t>#POPS</t>
  </si>
  <si>
    <t>Popis stavby: 2024001 - Zimní stadion náhradní ledová plocha Opava ZÁZEMÍ PRO PERSONÁL</t>
  </si>
  <si>
    <t>#POPO</t>
  </si>
  <si>
    <t>Popis objektu: 001 - Zimní stadion náhradní ledová plocha Opava ZÁZEMÍ PRO PERSONÁL</t>
  </si>
  <si>
    <t>#POPR</t>
  </si>
  <si>
    <t>Popis rozpočtu: 001 - Stavební část</t>
  </si>
  <si>
    <t>Popis rozpočtu: 002 - Zdravotechnika</t>
  </si>
  <si>
    <t>Popis rozpočtu: 003 - Elektroinstalace</t>
  </si>
  <si>
    <t>Popis rozpočtu: 004 - Vytápění</t>
  </si>
  <si>
    <t>Popis rozpočtu: 005 - Vzduchotechnika</t>
  </si>
  <si>
    <t>Popis rozpočtu: 006 - Vedlejší rozpočtové náklady</t>
  </si>
  <si>
    <t>Rekapitulace dílů</t>
  </si>
  <si>
    <t>Typ dílu</t>
  </si>
  <si>
    <t>1</t>
  </si>
  <si>
    <t>Zemní práce</t>
  </si>
  <si>
    <t>3</t>
  </si>
  <si>
    <t>Svislé a kompletní konstrukce</t>
  </si>
  <si>
    <t>34</t>
  </si>
  <si>
    <t>Stěny a příčky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</si>
  <si>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</si>
  <si>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</si>
  <si>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</si>
  <si>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</si>
  <si>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</si>
  <si>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</si>
  <si>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</si>
  <si>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</si>
  <si>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62</t>
  </si>
  <si>
    <t>Úpravy povrchů vnější</t>
  </si>
  <si>
    <t>635</t>
  </si>
  <si>
    <t>Suché podlahy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</si>
  <si>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</si>
  <si>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</si>
  <si>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</si>
  <si>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</si>
  <si>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</si>
  <si>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</si>
  <si>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</si>
  <si>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</si>
  <si>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</si>
  <si>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</si>
  <si>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</si>
  <si>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</si>
  <si>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</si>
  <si>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</si>
  <si>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</si>
  <si>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</si>
  <si>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</si>
  <si>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</si>
  <si>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</si>
  <si>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</si>
  <si>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728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</si>
  <si>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</si>
  <si>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</si>
  <si>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</si>
  <si>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</si>
  <si>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</si>
  <si>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</si>
  <si>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</si>
  <si>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</si>
  <si>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</si>
  <si>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</si>
  <si>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</si>
  <si>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</si>
  <si>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</si>
  <si>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</si>
  <si>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</si>
  <si>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</si>
  <si>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</si>
  <si>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</si>
  <si>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M65</t>
  </si>
  <si>
    <t>Elektroinstalace a veřejné osvětlení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</si>
  <si>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</si>
  <si>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</si>
  <si>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</si>
  <si>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</si>
  <si>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</si>
  <si>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</si>
  <si>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</si>
  <si>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</si>
  <si>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</si>
  <si>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</si>
  <si>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</si>
  <si>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</si>
  <si>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</si>
  <si>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</si>
  <si>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</si>
  <si>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</si>
  <si>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</si>
  <si>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</si>
  <si>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</si>
  <si>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</si>
  <si>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</si>
  <si>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</si>
  <si>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</si>
  <si>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</si>
  <si>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</si>
  <si>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</si>
  <si>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</si>
  <si>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</si>
  <si>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</si>
  <si>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</si>
  <si>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132201112R00</t>
  </si>
  <si>
    <t>Hloubení rýh š.do 60 cm v hor.3 nad 100 m3,STROJNĚ</t>
  </si>
  <si>
    <t>m3</t>
  </si>
  <si>
    <t>RTS 24/ I</t>
  </si>
  <si>
    <t>Práce</t>
  </si>
  <si>
    <t>Běžná</t>
  </si>
  <si>
    <t>POL1_</t>
  </si>
  <si>
    <t>pro zateplení stávajícího základu : (2,99+18,53+2,99)*0,4*0,6</t>
  </si>
  <si>
    <t>VV</t>
  </si>
  <si>
    <t>132201119R00</t>
  </si>
  <si>
    <t>Přípl.za lepivost,hloubení rýh 60 cm,hor.3,STROJNĚ</t>
  </si>
  <si>
    <t>Odkaz na mn. položky pořadí 1 : 5,88240</t>
  </si>
  <si>
    <t>162201101R00</t>
  </si>
  <si>
    <t>Vodorovné přemístění výkopku z hor.1-4 do 20 m</t>
  </si>
  <si>
    <t>167101101R00</t>
  </si>
  <si>
    <t>Nakládání výkopku z hor. 1 ÷ 4 v množství do 100 m3</t>
  </si>
  <si>
    <t xml:space="preserve">pro zpětný zásyp : </t>
  </si>
  <si>
    <t>174101101R00</t>
  </si>
  <si>
    <t>Zásyp jam, rýh, šachet se zhutněním</t>
  </si>
  <si>
    <t>311419812R01</t>
  </si>
  <si>
    <t>Izolace perimetrickými deskami tl. 80 mm, nopová fólie</t>
  </si>
  <si>
    <t>m2</t>
  </si>
  <si>
    <t>Vlastní</t>
  </si>
  <si>
    <t>viz výkaz výměr : 15,0</t>
  </si>
  <si>
    <t>330100</t>
  </si>
  <si>
    <t>D + M tenkostěnná pozinkovaná ocelová konstrukce Skymax Living</t>
  </si>
  <si>
    <t>soubor</t>
  </si>
  <si>
    <t>Indiv</t>
  </si>
  <si>
    <t xml:space="preserve">ocelové nosníky tl. 89 mm, G350 - 1,5 mm/275 g/m2 : </t>
  </si>
  <si>
    <t xml:space="preserve">spojovací materiál (spojky, šrouby, držáky, podložky, styčníkové plechy, kotevní prvky, výztuhy, čepy, řemínky) : </t>
  </si>
  <si>
    <t xml:space="preserve">výstupní kontrola : </t>
  </si>
  <si>
    <t>330200</t>
  </si>
  <si>
    <t>Montáž střešních, podlahových a obvodových panelů</t>
  </si>
  <si>
    <t xml:space="preserve">montáž stěnovžch a střešních dílců ve výrobě : </t>
  </si>
  <si>
    <t xml:space="preserve">popis a výstupní kontrola smontovaných stěnových a střešních dílců : </t>
  </si>
  <si>
    <t>330300</t>
  </si>
  <si>
    <t>Dokumentace ke konstrukce SKYMAX Living</t>
  </si>
  <si>
    <t xml:space="preserve">statický výpočet konstrukčního řešení dle ČSN EN s autorizací : </t>
  </si>
  <si>
    <t xml:space="preserve">podrobná dokumentace ke konstrukčnímu řešení : </t>
  </si>
  <si>
    <t xml:space="preserve">detaily provedení spojů konstrukcí : </t>
  </si>
  <si>
    <t>347100</t>
  </si>
  <si>
    <t>D + M obvodová stěna - systémová skladba s deklarovanou požární odolností EI15</t>
  </si>
  <si>
    <t>Kalkul</t>
  </si>
  <si>
    <t xml:space="preserve">SDK deska se zvýšenou odolností (ref. typ. Knauf Diamant) - 15 mm : </t>
  </si>
  <si>
    <t xml:space="preserve">Předstěna - profil + minerální vata - 27 mm : </t>
  </si>
  <si>
    <t xml:space="preserve">Parotěsná fólie (ref. ty Knauf LSD 2 Silk) + páska (ref. typ Solifit) : </t>
  </si>
  <si>
    <t xml:space="preserve">Nosná konstrukce z tenkostěných ocel. pozink profilů C150 - vložená minerální vlna - 150 mm : </t>
  </si>
  <si>
    <t xml:space="preserve">Sádrovláknitá deska (ref. typ Knauf Vidiwall) - 12,5 mm : </t>
  </si>
  <si>
    <t xml:space="preserve">Minerální vlna (ref. typ. Mineral plus ext 035) + diagonální ocelové prvky - 60 mm : </t>
  </si>
  <si>
    <t xml:space="preserve">Ocelové L profily systému : </t>
  </si>
  <si>
    <t xml:space="preserve">Difúzně otevřená větrotěsná fólie (ref. typ Homeseal LDS 0,04) : </t>
  </si>
  <si>
    <t xml:space="preserve">Ocelové Z profily - vymezení větrané mezery : </t>
  </si>
  <si>
    <t xml:space="preserve">Trapézový plech lakovaný - 30 mm : </t>
  </si>
  <si>
    <t>skladba S2 - viz výkaz výměr : 51,89</t>
  </si>
  <si>
    <t>347200</t>
  </si>
  <si>
    <t>D + M obvodová stěna směr k hale - systémová skladba s deklarovanou požární odolností EI15</t>
  </si>
  <si>
    <t xml:space="preserve">Parotěsná fólie (ref. typ Knauf LSD 2 Silk) - páska (ref. typ Solifit) : </t>
  </si>
  <si>
    <t xml:space="preserve">Nosná konstrukce z tenkostěných ocel. pozink profilů C150 + vložená minerální vlna - 150 mm : </t>
  </si>
  <si>
    <t xml:space="preserve">Cementové desky (ref. typ Kanuf AquapanelOutdoor) - 12,5 mm : </t>
  </si>
  <si>
    <t>skladba S2a - viz výkaz výměr : 50,56</t>
  </si>
  <si>
    <t>342263991RD2</t>
  </si>
  <si>
    <t>Příplatek k příčce sádrokarton. za desku tl. 15 mm DIAMANT na obou stranách, nebo z jedné dvojitě</t>
  </si>
  <si>
    <t>skladba S4 - vnitřní stěna - viz výkaz výměr : 37,87</t>
  </si>
  <si>
    <t>342263996R00</t>
  </si>
  <si>
    <t>Příplatek k příčce sádrokart. za izolaci 8 - 10 cm</t>
  </si>
  <si>
    <t>skladba S4 - vnitřní stěna : 2,46*(0,135+2,55)*5</t>
  </si>
  <si>
    <t>(0,885+1,315+1,6)*(0,135+2,55)</t>
  </si>
  <si>
    <t>odečet otvorů : -0,7*1,97*2</t>
  </si>
  <si>
    <t>342261213RKK</t>
  </si>
  <si>
    <t>Příčka sádrokarton. ocel.kce, 1x oplášť. tl.180 mm desky standard tl. 12,5 mm, izol. minerál tl. 8 cm</t>
  </si>
  <si>
    <t>342264051RT2</t>
  </si>
  <si>
    <t>Podhled sádrokartonový na zavěšenou ocel. konstr. desky protipožární tl. 12,5 mm, bez izolace</t>
  </si>
  <si>
    <t>01 : 12,58</t>
  </si>
  <si>
    <t>02 : 5,36</t>
  </si>
  <si>
    <t>03 : 6,12</t>
  </si>
  <si>
    <t>04 : 8,36</t>
  </si>
  <si>
    <t>342264051RT4</t>
  </si>
  <si>
    <t>Podhled sádrokartonový na zavěšenou ocel. konstr. desky požár. impreg. tl. 12,5 mm, bez izolace</t>
  </si>
  <si>
    <t>05 : 2,55</t>
  </si>
  <si>
    <t>06 : 2,46</t>
  </si>
  <si>
    <t>07 : 1,60</t>
  </si>
  <si>
    <t>08 : 2,04</t>
  </si>
  <si>
    <t>342264098R00</t>
  </si>
  <si>
    <t>Příplatek k podhledu sádrokart. za plochu do 10 m2</t>
  </si>
  <si>
    <t>610991111R00</t>
  </si>
  <si>
    <t>Zakrývání výplní vnitřních otvorů</t>
  </si>
  <si>
    <t>T01 : 0,9*1,2*3</t>
  </si>
  <si>
    <t>T02 : 1,8*1,2*1</t>
  </si>
  <si>
    <t xml:space="preserve">dveře : </t>
  </si>
  <si>
    <t>01 : 0,7*1,97*2</t>
  </si>
  <si>
    <t>03 : 0,8*1,97*4</t>
  </si>
  <si>
    <t>620991121R00</t>
  </si>
  <si>
    <t>Zakrývání výplní vnějších otvorů z lešení</t>
  </si>
  <si>
    <t>342268131R00</t>
  </si>
  <si>
    <t>Podlaha sádrokartonová  2x12,5 mm, F 146</t>
  </si>
  <si>
    <t>skladba S1 : 18,53*2,99</t>
  </si>
  <si>
    <t>648991111RT4</t>
  </si>
  <si>
    <t>Osazení parapet.desek plast. a lamin. š. do 20cm včetně dodávky plastové parapetní desky š. 200 mm</t>
  </si>
  <si>
    <t>m</t>
  </si>
  <si>
    <t>T01 : 0,9*3</t>
  </si>
  <si>
    <t>T02 : 1,8*1</t>
  </si>
  <si>
    <t>941941041R00</t>
  </si>
  <si>
    <t>Montáž lešení leh.řad.s podlahami,š.1,2 m, H 10 m</t>
  </si>
  <si>
    <t>(18,53+2,99)*2*3,085</t>
  </si>
  <si>
    <t>941941291R00</t>
  </si>
  <si>
    <t>Příplatek za každý měsíc použití lešení k pol.1041</t>
  </si>
  <si>
    <t>Odkaz na mn. položky pořadí 24 : 132,77840</t>
  </si>
  <si>
    <t>941944841R00</t>
  </si>
  <si>
    <t>Demontáž lešení leh.řad.bez podlah,š.1,2 m,H 10 m</t>
  </si>
  <si>
    <t>Odkaz na mn. položky pořadí 22 : 132,77840</t>
  </si>
  <si>
    <t>941955002R00</t>
  </si>
  <si>
    <t>Lešení lehké pomocné, výška podlahy do 1,9 m</t>
  </si>
  <si>
    <t>944944013R00</t>
  </si>
  <si>
    <t>Montáž ochr.sítě z umělých vláken - stínění do 70%</t>
  </si>
  <si>
    <t>944944033R00</t>
  </si>
  <si>
    <t>Příplatek za každý měsíc použití sítí k pol. 4013</t>
  </si>
  <si>
    <t>Odkaz na mn. položky pořadí 26 : 132,77840</t>
  </si>
  <si>
    <t>944944083R00</t>
  </si>
  <si>
    <t>Demontáž ochr.sítě z umělých vláken,stínění do 70%</t>
  </si>
  <si>
    <t>952901111R00</t>
  </si>
  <si>
    <t>Vyčištění budov o výšce podlaží do 4 m</t>
  </si>
  <si>
    <t>953941312R00</t>
  </si>
  <si>
    <t>Osazení požárního hasicího přístroje na stěnu</t>
  </si>
  <si>
    <t>kus</t>
  </si>
  <si>
    <t>44984_R</t>
  </si>
  <si>
    <t>Přístroj hasicí práškový 183B</t>
  </si>
  <si>
    <t>Specifikace</t>
  </si>
  <si>
    <t>POL3_</t>
  </si>
  <si>
    <t>449841_R</t>
  </si>
  <si>
    <t>Přístroj hasicí 34A</t>
  </si>
  <si>
    <t>998014011R00</t>
  </si>
  <si>
    <t>Přesun hmot, budovy mont. jednopodl. s pláštěm</t>
  </si>
  <si>
    <t>t</t>
  </si>
  <si>
    <t>Přesun hmot</t>
  </si>
  <si>
    <t>POL7_</t>
  </si>
  <si>
    <t>711141559RT1</t>
  </si>
  <si>
    <t>Provedení izolace proti vlhkosti na ploše vodorovné, asfaltovými pásy přitavením 1 vrstva - pásy ve specifikaci</t>
  </si>
  <si>
    <t>RTS 23/ II</t>
  </si>
  <si>
    <t>711142559RT1</t>
  </si>
  <si>
    <t>Provedení izolace proti vlhkosti na ploše svislé, asfaltovými pásy přitavením 1 vrstva - pásy ve specifikaci</t>
  </si>
  <si>
    <t>vytažení po obvodu 300 mm nad terén : (18,53+2,99)*2*0,3</t>
  </si>
  <si>
    <t>711212002RT1</t>
  </si>
  <si>
    <t>Stěrka hydroizolační, vč. dodávky HI hmoty Aquafin 2K (fa Schömburg), tl. 2 mm</t>
  </si>
  <si>
    <t>Odkaz na mn. položky pořadí 74 : 43,12400</t>
  </si>
  <si>
    <t>Odkaz na mn. položky pořadí 65 : 8,65000</t>
  </si>
  <si>
    <t>62852265R</t>
  </si>
  <si>
    <t>Pás asfaltový modifikovaný GLASTEK 40 SPECIAL mineral, natavovací, kotvicí</t>
  </si>
  <si>
    <t>SPCM</t>
  </si>
  <si>
    <t>Odkaz na mn. položky pořadí 34 : 55,40470*1,25</t>
  </si>
  <si>
    <t>Odkaz na mn. položky pořadí 35 : 12,91200*1,25</t>
  </si>
  <si>
    <t xml:space="preserve">25% prořez : </t>
  </si>
  <si>
    <t>998711201R00</t>
  </si>
  <si>
    <t>Přesun hmot pro izolace proti vodě, výšky do 6 m</t>
  </si>
  <si>
    <t>713111221R00</t>
  </si>
  <si>
    <t>Montáž parozábrany, zavěšeného podhledu s přelepením spojů</t>
  </si>
  <si>
    <t>713121121RT1</t>
  </si>
  <si>
    <t>Montáž tepelné izolace podlah na sucho, dvouvrstvé materiál ve specifikaci</t>
  </si>
  <si>
    <t>713100</t>
  </si>
  <si>
    <t>D + M pojistná hydroizolace včetně materiálu</t>
  </si>
  <si>
    <t>skladba S3 - 3 stupně sklon : 57,5</t>
  </si>
  <si>
    <t>7131811RZ1</t>
  </si>
  <si>
    <t>Izolace foukaná, do střešních konstrukcí - ref. typ Supafil Loft/Thermo</t>
  </si>
  <si>
    <t>skladba S3 - 3 stupně sklon : 57,5*0,3</t>
  </si>
  <si>
    <t>28375705R</t>
  </si>
  <si>
    <t>Deska izolační EPS 150, Isover stabilizovaná</t>
  </si>
  <si>
    <t>Odkaz na mn. položky pořadí 40 : 55,40470*0,1</t>
  </si>
  <si>
    <t>3% prořez : 5,54047*0,03</t>
  </si>
  <si>
    <t>614200</t>
  </si>
  <si>
    <t>Parotěsná fólie knauf LDS 2 Silk včetně pásky Solifit</t>
  </si>
  <si>
    <t>Odkaz na mn. položky pořadí 39 : 41,07000*1,25</t>
  </si>
  <si>
    <t xml:space="preserve">25% ztrátné : </t>
  </si>
  <si>
    <t>721242110RT1</t>
  </si>
  <si>
    <t>Lapač střešních splavenin PP HL600, kloub zápachová klapka, koš na listí, DN 100 mm</t>
  </si>
  <si>
    <t>998721201R00</t>
  </si>
  <si>
    <t>Přesun hmot pro vnitřní kanalizaci, výšky do 6 m</t>
  </si>
  <si>
    <t>762342202RT4</t>
  </si>
  <si>
    <t>Montáž laťování střech, vzdálenost latí do 22 cm včetně dodávky řeziva, latě 4/6 cm</t>
  </si>
  <si>
    <t>762342206RT4</t>
  </si>
  <si>
    <t>Montáž kontralatí na vruty, s těsnicí páskou včetně dodávky latí 4/6 cm</t>
  </si>
  <si>
    <t>764715146R00</t>
  </si>
  <si>
    <t>Krytina z lak. Al plechů,trapéz 40/184 mm,na dřevo</t>
  </si>
  <si>
    <t>skladba S3 - 3 stupně sklon - viz výkaz výměr : 57,5</t>
  </si>
  <si>
    <t>764100</t>
  </si>
  <si>
    <t>D + M oplechování parapetu r.š. 300 mm</t>
  </si>
  <si>
    <t>764200</t>
  </si>
  <si>
    <t>D + M okap poplastovaný plech r.š. 330 mm</t>
  </si>
  <si>
    <t>764300</t>
  </si>
  <si>
    <t>D + M odpadní svod poplastovaný plech D 100</t>
  </si>
  <si>
    <t>764400</t>
  </si>
  <si>
    <t>D + M kotlík 330/100</t>
  </si>
  <si>
    <t>764500</t>
  </si>
  <si>
    <t>D + M krytí lišta - styk stará a nová budova</t>
  </si>
  <si>
    <t>998764201R00</t>
  </si>
  <si>
    <t>Přesun hmot pro klempířské konstr., výšky do 6 m</t>
  </si>
  <si>
    <t>766629301R00</t>
  </si>
  <si>
    <t>Montáž oken plastových plochy do 1,50 m2</t>
  </si>
  <si>
    <t>T01 : 3</t>
  </si>
  <si>
    <t>766629302R00</t>
  </si>
  <si>
    <t>Montáž oken plastových plochy do 2,70 m2</t>
  </si>
  <si>
    <t>T02 : 1</t>
  </si>
  <si>
    <t>766670011R00</t>
  </si>
  <si>
    <t>Montáž obložkové zárubně a dřevěného křídla dveří</t>
  </si>
  <si>
    <t>662 100</t>
  </si>
  <si>
    <t>T01- Plast. okno 900*1200 mm 6-tikomorový profil, hl. rámu min. 88 mm, izolační trojsklo Ug=0,5w/m2 barva bílá</t>
  </si>
  <si>
    <t>662 200</t>
  </si>
  <si>
    <t>T02- plast. okno 8000*1200 mm 6-tikomorový profil, hl. rámu min. 88 mm, izolační trojsklo Ug=0,5w/m2 barva bílá</t>
  </si>
  <si>
    <t>766 03</t>
  </si>
  <si>
    <t>D + M 03 - exteriérové dveře 800x1970 mm včetně zárubně ocelové</t>
  </si>
  <si>
    <t>766 - 01</t>
  </si>
  <si>
    <t>D + M 01 - exteriérové dveře 700x1970 mm včetně zárubně ocelové</t>
  </si>
  <si>
    <t>766 - 02</t>
  </si>
  <si>
    <t>02 - vnitřní dveře 700x1970 mm včetně obložkové zárubně</t>
  </si>
  <si>
    <t>998766201R00</t>
  </si>
  <si>
    <t>Přesun hmot pro truhlářské konstr., výšky do 6 m</t>
  </si>
  <si>
    <t>771575109R00</t>
  </si>
  <si>
    <t>Montáž keramické dlažby, hladké, na tmel, 300 x 300 m</t>
  </si>
  <si>
    <t>771579791R00</t>
  </si>
  <si>
    <t>Příplatek za plochu podlah keram. do 5 m2 jednotl.</t>
  </si>
  <si>
    <t>771579792R00</t>
  </si>
  <si>
    <t>Příplatek za podlahy keram.v omezeném prostoru</t>
  </si>
  <si>
    <t>597400</t>
  </si>
  <si>
    <t>Keramická dlažba dle výběru investora</t>
  </si>
  <si>
    <t>Odkaz na mn. položky pořadí 65 : 8,65000*1,15</t>
  </si>
  <si>
    <t xml:space="preserve">15% prořez : </t>
  </si>
  <si>
    <t>998771201R00</t>
  </si>
  <si>
    <t>Přesun hmot pro podlahy z dlaždic, výšky do 6 m</t>
  </si>
  <si>
    <t>776421100RU1</t>
  </si>
  <si>
    <t>Lepení podlahových soklíků z PVC a vinylu včetně dodávky soklíku PVC</t>
  </si>
  <si>
    <t>01 : (5,12+2,46)*2</t>
  </si>
  <si>
    <t>02 : (2,18+2,46)*2</t>
  </si>
  <si>
    <t>03 : (2,49+2,46)*2</t>
  </si>
  <si>
    <t>04 : (3,40+2,46)*2</t>
  </si>
  <si>
    <t>776521100RU2</t>
  </si>
  <si>
    <t>Lepení povlak.podlah z pásů PVC na Chemopren včetně podlahoviny Novoflor extra, tl. 2,0 mm</t>
  </si>
  <si>
    <t xml:space="preserve">skladba S1 : </t>
  </si>
  <si>
    <t>998776201R00</t>
  </si>
  <si>
    <t>Přesun hmot pro podlahy povlakové, výšky do 6 m</t>
  </si>
  <si>
    <t>781101210RT1</t>
  </si>
  <si>
    <t>Penetrace podkladu pod obklady penetrační nátěr Primer G</t>
  </si>
  <si>
    <t>781475116R00</t>
  </si>
  <si>
    <t>Provedení keramického obkladu vnitřních stěn do tmele, 300 x 300 mm</t>
  </si>
  <si>
    <t>05 : (0,885+1,315+1,12)*2*2,0</t>
  </si>
  <si>
    <t>-0,7*1,97*1</t>
  </si>
  <si>
    <t>06 : (1,16+1,315+0,885)*2*2,0</t>
  </si>
  <si>
    <t>07 : (1,6+0,4+0,6)*2*2,0</t>
  </si>
  <si>
    <t>08 : (1,6+1,28)*2*2,0</t>
  </si>
  <si>
    <t>597100</t>
  </si>
  <si>
    <t>Keramická obkládačka dle výběru investora</t>
  </si>
  <si>
    <t>998781201R00</t>
  </si>
  <si>
    <t>Přesun hmot pro obklady keramické, výšky do 6 m</t>
  </si>
  <si>
    <t>784191101R00</t>
  </si>
  <si>
    <t>Penetrace podkladu univerzální Primalex 1x</t>
  </si>
  <si>
    <t>Odkaz na mn. položky pořadí 10 : 51,89000</t>
  </si>
  <si>
    <t>Odkaz na mn. položky pořadí 11 : 50,56000</t>
  </si>
  <si>
    <t>Odkaz na mn. položky pořadí 14 : 40,47050*2</t>
  </si>
  <si>
    <t>Odkaz na mn. položky pořadí 15 : 32,42000</t>
  </si>
  <si>
    <t>Odkaz na mn. položky pořadí 16 : 8,65000</t>
  </si>
  <si>
    <t xml:space="preserve">odečet obkladů : </t>
  </si>
  <si>
    <t>Odkaz na mn. položky pořadí 73 : 43,12400*-1</t>
  </si>
  <si>
    <t>784195212R00</t>
  </si>
  <si>
    <t>Malba Primalex Plus, bílá, bez penetrace, 2 x</t>
  </si>
  <si>
    <t>Odkaz na mn. položky pořadí 77 : 181,33700</t>
  </si>
  <si>
    <t>SUM</t>
  </si>
  <si>
    <t>Poznámky uchazeče k zadání</t>
  </si>
  <si>
    <t>POPUZIV</t>
  </si>
  <si>
    <t>END</t>
  </si>
  <si>
    <t>ležatá kanalizace : 17,0*0,6*0,5</t>
  </si>
  <si>
    <t>Odkaz na mn. položky pořadí 1 : 5,10000</t>
  </si>
  <si>
    <t>162201102R00</t>
  </si>
  <si>
    <t>Vodorovné přemístění výkopku z hor.1-4 do 50 m</t>
  </si>
  <si>
    <t>162701105R00</t>
  </si>
  <si>
    <t>Vodorovné přemístění výkopku z hor.1-4 do 10000 m</t>
  </si>
  <si>
    <t>5,1-2,04</t>
  </si>
  <si>
    <t>162701109R00</t>
  </si>
  <si>
    <t>Příplatek k vod. přemístění hor.1-4 za další 1 km</t>
  </si>
  <si>
    <t>3,06*10</t>
  </si>
  <si>
    <t>171201201R00</t>
  </si>
  <si>
    <t>Uložení sypaniny na skl.-sypanina na výšku přes 2m</t>
  </si>
  <si>
    <t>Odkaz na mn. položky pořadí 8 : 2,04000*-1</t>
  </si>
  <si>
    <t>Odkaz na mn. položky pořadí 10 : 1,02000*-1</t>
  </si>
  <si>
    <t>175101101RT2</t>
  </si>
  <si>
    <t>Obsyp potrubí bez prohození sypaniny s dodáním štěrkopísku frakce 0 - 22 mm</t>
  </si>
  <si>
    <t>17,0*0,6*0,2</t>
  </si>
  <si>
    <t>199000005R00</t>
  </si>
  <si>
    <t>Poplatek za skládku zeminy 1- 4, č. dle katal. odpadů 17 05 04</t>
  </si>
  <si>
    <t>3,06*1,9</t>
  </si>
  <si>
    <t>451573111R00</t>
  </si>
  <si>
    <t>Lože pod potrubí ze štěrkopísku do 63 mm</t>
  </si>
  <si>
    <t>17,0*0,6*0,1</t>
  </si>
  <si>
    <t>721176102R00</t>
  </si>
  <si>
    <t>Potrubí HT připojovací, D 40 x 1,8 mm</t>
  </si>
  <si>
    <t>pisoár : 1,0</t>
  </si>
  <si>
    <t>721176103R00</t>
  </si>
  <si>
    <t>Potrubí HT připojovací, D 50 x 1,8 mm</t>
  </si>
  <si>
    <t>umyvadlo : 7,0</t>
  </si>
  <si>
    <t>721176115R00</t>
  </si>
  <si>
    <t>Potrubí HT odpadní svislé, D 110 x 2,7 mm</t>
  </si>
  <si>
    <t>WC : 1,25*4</t>
  </si>
  <si>
    <t>721176223R00</t>
  </si>
  <si>
    <t>Potrubí KG svodné (ležaté) v zemi, D 125 x 3,2 mm</t>
  </si>
  <si>
    <t>5,0</t>
  </si>
  <si>
    <t>721176224R00</t>
  </si>
  <si>
    <t>Potrubí KG svodné (ležaté) v zemi, D 160 x 4,0 mm</t>
  </si>
  <si>
    <t>12,0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</si>
  <si>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</si>
  <si>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</si>
  <si>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</si>
  <si>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</si>
  <si>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</si>
  <si>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</si>
  <si>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721273145R00</t>
  </si>
  <si>
    <t>Nástavec větrací z PVC, D 110 mm, délka 930 mm</t>
  </si>
  <si>
    <t>721290112R00</t>
  </si>
  <si>
    <t>Zkouška těsnosti kanalizace vodou DN 200 mm</t>
  </si>
  <si>
    <t>1,0+7,0+5,0+5,0+12,0</t>
  </si>
  <si>
    <t>721100</t>
  </si>
  <si>
    <t>Napojení do stávajícího potrubí splaškové kanalizace</t>
  </si>
  <si>
    <t>721990004</t>
  </si>
  <si>
    <t>Zednická výpomoc</t>
  </si>
  <si>
    <t>hod</t>
  </si>
  <si>
    <t>722172731R00</t>
  </si>
  <si>
    <t>Potrubí plastové PP-R Ekoplastik, bez zednických výpomocí, D 20 x 3,4 mm, PN 20</t>
  </si>
  <si>
    <t>722172732R00</t>
  </si>
  <si>
    <t>Potrubí plastové PP-R Ekoplastik, bez zednických výpomocí, D 25 x 4,2 mm, PN 20</t>
  </si>
  <si>
    <t>722172733R00</t>
  </si>
  <si>
    <t>Potrubí plastové PP-R Ekoplastik, bez zednických výpomocí, D 32 x 5,4 mm, PN 20</t>
  </si>
  <si>
    <t>722172734R00</t>
  </si>
  <si>
    <t>Potrubí plastové PP-R Ekoplastik, bez zednických výpomocí, D 40 x 6,7 mm, PN 20</t>
  </si>
  <si>
    <t>722181212RT6</t>
  </si>
  <si>
    <t>Izolace návleková MIRELON PRO tl. stěny 9 mm vnitřní průměr 18 mm</t>
  </si>
  <si>
    <t>722181212RT8</t>
  </si>
  <si>
    <t>Izolace návleková MIRELON PRO tl. stěny 9 mm vnitřní průměr 25 mm</t>
  </si>
  <si>
    <t>722181213RU1</t>
  </si>
  <si>
    <t>Izolace návleková MIRELON PRO tl. stěny 13 mm vnitřní průměr 32 mm</t>
  </si>
  <si>
    <t>722181213RV9</t>
  </si>
  <si>
    <t>Izolace návleková MIRELON PRO tl. stěny 13 mm vnitřní průměr 40 mm</t>
  </si>
  <si>
    <t>722202213R00</t>
  </si>
  <si>
    <t>Nástěnka MZD PP-R INSTAPLAST, D 20 mm x R 1/2"</t>
  </si>
  <si>
    <t>722231162R00</t>
  </si>
  <si>
    <t>Ventil vodovodní pojistný pružinový P10-237-616, G 3/4"</t>
  </si>
  <si>
    <t>722235813R00</t>
  </si>
  <si>
    <t>Ventil redukční s manometrem PN 25, IVAR.5350, DN 25 mm</t>
  </si>
  <si>
    <t>722280109R00</t>
  </si>
  <si>
    <t>Tlaková zkouška vodovodního potrubí DN 65 mm</t>
  </si>
  <si>
    <t>722290234R00</t>
  </si>
  <si>
    <t>Proplach a dezinfekce vodovodního potrubí DN 80 mm</t>
  </si>
  <si>
    <t>722990014</t>
  </si>
  <si>
    <t>Hygienický rozbor vody</t>
  </si>
  <si>
    <t>722990018</t>
  </si>
  <si>
    <t>998722201R00</t>
  </si>
  <si>
    <t>Přesun hmot pro vnitřní vodovod, výšky do 6 m</t>
  </si>
  <si>
    <t>725014131R00</t>
  </si>
  <si>
    <t>Klozet závěsný OLYMP + sedátko, bílý</t>
  </si>
  <si>
    <t>725119306R00</t>
  </si>
  <si>
    <t>Montáž klozetu závěsného</t>
  </si>
  <si>
    <t>725119402R00</t>
  </si>
  <si>
    <t>Montáž předstěnových systémů do sádrokartonu</t>
  </si>
  <si>
    <t>725016105R00</t>
  </si>
  <si>
    <t>Pisoár DOMINO 4110.1 ovládání automatické, bílý</t>
  </si>
  <si>
    <t>725017162R00</t>
  </si>
  <si>
    <t>Umyvadlo na šrouby LYRA Plus, 550 x 450 mm, bílé</t>
  </si>
  <si>
    <t>725249102R00</t>
  </si>
  <si>
    <t>Montáž sprchových mís a vaniček</t>
  </si>
  <si>
    <t>725814101R00</t>
  </si>
  <si>
    <t>Ventil rohový s filtrem IVAR.KING DN 15 mm x DN 10 mm</t>
  </si>
  <si>
    <t>725823121R00</t>
  </si>
  <si>
    <t>Baterie umyvadlová stojánková  ruční, včetně otvírání odpadu</t>
  </si>
  <si>
    <t>725845111RT1</t>
  </si>
  <si>
    <t>Baterie sprchová nástěnná ruční, bez příslušenství standardní</t>
  </si>
  <si>
    <t>725860165RT1</t>
  </si>
  <si>
    <t>Zápachová uzávěrka HL610, D 110 mm PP sifon D 110 mm</t>
  </si>
  <si>
    <t>sprcha : 2</t>
  </si>
  <si>
    <t>725860168R00</t>
  </si>
  <si>
    <t>Zápachová uzávěrka pro pisoáry HL430, D 40/50 mm</t>
  </si>
  <si>
    <t>725860213R00</t>
  </si>
  <si>
    <t>Sifon umyvadlový HL132, D 32/40 mm</t>
  </si>
  <si>
    <t>725860262R00</t>
  </si>
  <si>
    <t>Výpusť umyvadlová s tlakovým uzávěrem SV1451</t>
  </si>
  <si>
    <t>Skleněná sprchový box 1200x800mm, výška 2300mm,</t>
  </si>
  <si>
    <t>725 99-0001</t>
  </si>
  <si>
    <t>Zvukověizolační souprava pro WC</t>
  </si>
  <si>
    <t>725400</t>
  </si>
  <si>
    <t>D + M elektrický bojler 100 l závěsný, 1/N/PE - 220V, kompletní montáž na pevný přípoj</t>
  </si>
  <si>
    <t>28696752R</t>
  </si>
  <si>
    <t>Tlačítko ovládací plastové Sigma20 bílá/chrom/bílá</t>
  </si>
  <si>
    <t>55161676R</t>
  </si>
  <si>
    <t>WC sedátko HELENA, bílé</t>
  </si>
  <si>
    <t>614300</t>
  </si>
  <si>
    <t>Sprchová vanička 800x1200 mmse závěsem</t>
  </si>
  <si>
    <t>998725201R00</t>
  </si>
  <si>
    <t>Přesun hmot pro zařizovací předměty, výšky do 6 m</t>
  </si>
  <si>
    <t>726211321R00</t>
  </si>
  <si>
    <t>Modul pro WC Duofix, UP320, h. 1120 mm</t>
  </si>
  <si>
    <t>726211141R00</t>
  </si>
  <si>
    <t>Modul pro pisoár Kombifix Universal, h. 1090 - 1270 mm</t>
  </si>
  <si>
    <t>998726121R00</t>
  </si>
  <si>
    <t>Přesun hmot pro předstěnové systémy, výšky do 6 m</t>
  </si>
  <si>
    <t>210100_R</t>
  </si>
  <si>
    <t>D + M centrální elektrický rozvaděč s proudovým chráničem a jističi s dvířky dle ČSN bez předpěťové ochrany</t>
  </si>
  <si>
    <t>kpl</t>
  </si>
  <si>
    <t>210200_R</t>
  </si>
  <si>
    <t>D + M vypínač nebo přepínač 10 A, 250 V</t>
  </si>
  <si>
    <t>210300_R</t>
  </si>
  <si>
    <t>D + M zásuvky 10/16 A, 250 V</t>
  </si>
  <si>
    <t>210400_R</t>
  </si>
  <si>
    <t>D + M dvojitá zásuvka 10/16 A, 250 V</t>
  </si>
  <si>
    <t>210500_R</t>
  </si>
  <si>
    <t>D + M vývod el. kabelu 3+1,5 pro montáž svítidel</t>
  </si>
  <si>
    <t>650101811R00</t>
  </si>
  <si>
    <t>Montáž systému bodových svítidel strop. přisaz.</t>
  </si>
  <si>
    <t>5</t>
  </si>
  <si>
    <t>900101</t>
  </si>
  <si>
    <t>Zednické přípomoci</t>
  </si>
  <si>
    <t>HZS</t>
  </si>
  <si>
    <t>POL10_</t>
  </si>
  <si>
    <t>348100_R</t>
  </si>
  <si>
    <t>Svítidlo zářivkové LED 2946 lm, 4000K, IP44, 23 W přisauené</t>
  </si>
  <si>
    <t>348200_R</t>
  </si>
  <si>
    <t>Svítidlo kruhové LED 14W 1898 lm, 4000K IP44, IK07 přisazené</t>
  </si>
  <si>
    <t>730100</t>
  </si>
  <si>
    <t>Elektrické stěnové topení 0,5 kW s termostatem, IP 45, plynulá regulace teploty, automatická ochrana proti mrazu, kompletní montáž s případnou zásuvkou</t>
  </si>
  <si>
    <t>730200</t>
  </si>
  <si>
    <t>Elektrické stěnové topení 1,0 kW s termostatem, IP 45, plynulá regulace teploty, automatická ochrana proti mrazu, kompletní montáž s přípojnou zásuvkou</t>
  </si>
  <si>
    <t>730300</t>
  </si>
  <si>
    <t>Elektrické stěnové topení 2,0 kW s termostatem, IP 45, plynulá regulace teploty, automatická ochrana proti mrazu, kompletní montáž s přípojnou zásuvkou</t>
  </si>
  <si>
    <t>998735201R00</t>
  </si>
  <si>
    <t>Přesun hmot pro otopná tělesa, výšky do 6 m</t>
  </si>
  <si>
    <t>728112111R00</t>
  </si>
  <si>
    <t>Montáž potrubí plechového kruhového do d 100 mm</t>
  </si>
  <si>
    <t>728112112R00</t>
  </si>
  <si>
    <t>Montáž potrubí plechového kruhového do d 200 mm</t>
  </si>
  <si>
    <t>728614212R00</t>
  </si>
  <si>
    <t>Montáž ventilátoru axiálního nízkotlakového potrubního do d 200 mm</t>
  </si>
  <si>
    <t>728100</t>
  </si>
  <si>
    <t>D + M čidlo vlhkosti</t>
  </si>
  <si>
    <t>429117</t>
  </si>
  <si>
    <t>Ventilátor axiální, výkon 80 m3/h</t>
  </si>
  <si>
    <t>429118</t>
  </si>
  <si>
    <t>Ventilátor axiální, výkon 230 m3/h</t>
  </si>
  <si>
    <t>42981161R</t>
  </si>
  <si>
    <t>Potrubí SPIRO, 100 mm x 3 m</t>
  </si>
  <si>
    <t>42981162R</t>
  </si>
  <si>
    <t>Potrubí SPIRO, 125 mm x 3 m</t>
  </si>
  <si>
    <t>998728201R00</t>
  </si>
  <si>
    <t>Přesun hmot pro vzduchotechniku, výšky do 6 m</t>
  </si>
  <si>
    <t>005121 R</t>
  </si>
  <si>
    <t>Zařízení staveniště</t>
  </si>
  <si>
    <t>Soubor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</si>
  <si>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</si>
  <si>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</si>
  <si>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</si>
  <si>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</si>
  <si>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</si>
  <si>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</si>
  <si>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</si>
  <si>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</si>
  <si>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0062100</t>
  </si>
  <si>
    <t>Mimostaveništní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</si>
</sst>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7"/>
  <sheetViews>
    <sheetView showGridLines="0" tabSelected="1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SUMIF(F62:F93,A16,I62:I93)+SUMIF(F62:F93,"PSU",I62:I93)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SUMIF(F62:F93,A17,I62:I93)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SUMIF(F62:F93,A18,I62:I93)</f>
        <v>0</v>
      </c>
      <c r="J18" s="85"/>
    </row>
    <row r="19" spans="1:10" ht="23.25" customHeight="1" x14ac:dyDescent="0.2">
      <c r="A19" s="194" t="s">
        <v>132</v>
      </c>
      <c r="B19" s="38" t="s">
        <v>29</v>
      </c>
      <c r="C19" s="62"/>
      <c r="D19" s="63"/>
      <c r="E19" s="83"/>
      <c r="F19" s="84"/>
      <c r="G19" s="83"/>
      <c r="H19" s="84"/>
      <c r="I19" s="83">
        <f>SUMIF(F62:F93,A19,I62:I93)</f>
        <v>0</v>
      </c>
      <c r="J19" s="85"/>
    </row>
    <row r="20" spans="1:10" ht="23.25" customHeight="1" x14ac:dyDescent="0.2">
      <c r="A20" s="194" t="s">
        <v>133</v>
      </c>
      <c r="B20" s="38" t="s">
        <v>30</v>
      </c>
      <c r="C20" s="62"/>
      <c r="D20" s="63"/>
      <c r="E20" s="83"/>
      <c r="F20" s="84"/>
      <c r="G20" s="83"/>
      <c r="H20" s="84"/>
      <c r="I20" s="83">
        <f>SUMIF(F62:F93,A20,I62:I93)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'001 001 Pol'!AE259+'001 002 Pol'!AE94+'001 003 Pol'!AE22+'001 004 Pol'!AE14+'001 005 Pol'!AE19+'001 006 Pol'!AE16</f>
        <v>0</v>
      </c>
      <c r="G39" s="147">
        <f>'001 001 Pol'!AF259+'001 002 Pol'!AF94+'001 003 Pol'!AF22+'001 004 Pol'!AF14+'001 005 Pol'!AF19+'001 006 Pol'!AF16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44</v>
      </c>
      <c r="D40" s="151"/>
      <c r="E40" s="151"/>
      <c r="F40" s="152">
        <f>'001 001 Pol'!AE259+'001 002 Pol'!AE94+'001 003 Pol'!AE22+'001 004 Pol'!AE14+'001 005 Pol'!AE19+'001 006 Pol'!AE16</f>
        <v>0</v>
      </c>
      <c r="G40" s="153">
        <f>'001 001 Pol'!AF259+'001 002 Pol'!AF94+'001 003 Pol'!AF22+'001 004 Pol'!AF14+'001 005 Pol'!AF19+'001 006 Pol'!AF16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46</v>
      </c>
      <c r="C41" s="145" t="s">
        <v>47</v>
      </c>
      <c r="D41" s="145"/>
      <c r="E41" s="145"/>
      <c r="F41" s="156">
        <f>'001 001 Pol'!AE259</f>
        <v>0</v>
      </c>
      <c r="G41" s="148">
        <f>'001 001 Pol'!AF259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48</v>
      </c>
      <c r="C42" s="145" t="s">
        <v>49</v>
      </c>
      <c r="D42" s="145"/>
      <c r="E42" s="145"/>
      <c r="F42" s="156">
        <f>'001 002 Pol'!AE94</f>
        <v>0</v>
      </c>
      <c r="G42" s="148">
        <f>'001 002 Pol'!AF94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50</v>
      </c>
      <c r="C43" s="145" t="s">
        <v>51</v>
      </c>
      <c r="D43" s="145"/>
      <c r="E43" s="145"/>
      <c r="F43" s="156">
        <f>'001 003 Pol'!AE22</f>
        <v>0</v>
      </c>
      <c r="G43" s="148">
        <f>'001 003 Pol'!AF22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52</v>
      </c>
      <c r="C44" s="145" t="s">
        <v>53</v>
      </c>
      <c r="D44" s="145"/>
      <c r="E44" s="145"/>
      <c r="F44" s="156">
        <f>'001 004 Pol'!AE14</f>
        <v>0</v>
      </c>
      <c r="G44" s="148">
        <f>'001 004 Pol'!AF14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54</v>
      </c>
      <c r="C45" s="145" t="s">
        <v>55</v>
      </c>
      <c r="D45" s="145"/>
      <c r="E45" s="145"/>
      <c r="F45" s="156">
        <f>'001 005 Pol'!AE19</f>
        <v>0</v>
      </c>
      <c r="G45" s="148">
        <f>'001 005 Pol'!AF19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56</v>
      </c>
      <c r="C46" s="145" t="s">
        <v>57</v>
      </c>
      <c r="D46" s="145"/>
      <c r="E46" s="145"/>
      <c r="F46" s="156">
        <f>'001 006 Pol'!AE16</f>
        <v>0</v>
      </c>
      <c r="G46" s="148">
        <f>'001 006 Pol'!AF16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/>
      <c r="B47" s="157" t="s">
        <v>58</v>
      </c>
      <c r="C47" s="158"/>
      <c r="D47" s="158"/>
      <c r="E47" s="159"/>
      <c r="F47" s="160">
        <f>SUMIF(A39:A46,"=1",F39:F46)</f>
        <v>0</v>
      </c>
      <c r="G47" s="161">
        <f>SUMIF(A39:A46,"=1",G39:G46)</f>
        <v>0</v>
      </c>
      <c r="H47" s="161">
        <f>SUMIF(A39:A46,"=1",H39:H46)</f>
        <v>0</v>
      </c>
      <c r="I47" s="161">
        <f>SUMIF(A39:A46,"=1",I39:I46)</f>
        <v>0</v>
      </c>
      <c r="J47" s="162">
        <f>SUMIF(A39:A46,"=1",J39:J46)</f>
        <v>0</v>
      </c>
    </row>
    <row r="49" spans="1:10" x14ac:dyDescent="0.2">
      <c r="A49" t="s">
        <v>60</v>
      </c>
      <c r="B49" t="s">
        <v>61</v>
      </c>
    </row>
    <row r="50" spans="1:10" x14ac:dyDescent="0.2">
      <c r="A50" t="s">
        <v>62</v>
      </c>
      <c r="B50" t="s">
        <v>63</v>
      </c>
    </row>
    <row r="51" spans="1:10" x14ac:dyDescent="0.2">
      <c r="A51" t="s">
        <v>64</v>
      </c>
      <c r="B51" t="s">
        <v>65</v>
      </c>
    </row>
    <row r="52" spans="1:10" x14ac:dyDescent="0.2">
      <c r="A52" t="s">
        <v>64</v>
      </c>
      <c r="B52" t="s">
        <v>66</v>
      </c>
    </row>
    <row r="53" spans="1:10" x14ac:dyDescent="0.2">
      <c r="A53" t="s">
        <v>64</v>
      </c>
      <c r="B53" t="s">
        <v>67</v>
      </c>
    </row>
    <row r="54" spans="1:10" x14ac:dyDescent="0.2">
      <c r="A54" t="s">
        <v>64</v>
      </c>
      <c r="B54" t="s">
        <v>68</v>
      </c>
    </row>
    <row r="55" spans="1:10" x14ac:dyDescent="0.2">
      <c r="A55" t="s">
        <v>64</v>
      </c>
      <c r="B55" t="s">
        <v>69</v>
      </c>
    </row>
    <row r="56" spans="1:10" x14ac:dyDescent="0.2">
      <c r="A56" t="s">
        <v>64</v>
      </c>
      <c r="B56" t="s">
        <v>70</v>
      </c>
    </row>
    <row r="59" spans="1:10" ht="15.75" x14ac:dyDescent="0.25">
      <c r="B59" s="173" t="s">
        <v>71</v>
      </c>
    </row>
    <row r="61" spans="1:10" ht="25.5" customHeight="1" x14ac:dyDescent="0.2">
      <c r="A61" s="175"/>
      <c r="B61" s="178" t="s">
        <v>18</v>
      </c>
      <c r="C61" s="178" t="s">
        <v>6</v>
      </c>
      <c r="D61" s="179"/>
      <c r="E61" s="179"/>
      <c r="F61" s="180" t="s">
        <v>72</v>
      </c>
      <c r="G61" s="180"/>
      <c r="H61" s="180"/>
      <c r="I61" s="180" t="s">
        <v>31</v>
      </c>
      <c r="J61" s="180" t="s">
        <v>0</v>
      </c>
    </row>
    <row r="62" spans="1:10" ht="36.75" customHeight="1" x14ac:dyDescent="0.2">
      <c r="A62" s="176"/>
      <c r="B62" s="181" t="s">
        <v>73</v>
      </c>
      <c r="C62" s="182" t="s">
        <v>74</v>
      </c>
      <c r="D62" s="183"/>
      <c r="E62" s="183"/>
      <c r="F62" s="190" t="s">
        <v>26</v>
      </c>
      <c r="G62" s="191"/>
      <c r="H62" s="191"/>
      <c r="I62" s="191">
        <f>'001 001 Pol'!G8+'001 002 Pol'!G8</f>
        <v>0</v>
      </c>
      <c r="J62" s="187" t="str">
        <f>IF(I94=0,"",I62/I94*100)</f>
        <v/>
      </c>
    </row>
    <row r="63" spans="1:10" ht="36.75" customHeight="1" x14ac:dyDescent="0.2">
      <c r="A63" s="176"/>
      <c r="B63" s="181" t="s">
        <v>75</v>
      </c>
      <c r="C63" s="182" t="s">
        <v>76</v>
      </c>
      <c r="D63" s="183"/>
      <c r="E63" s="183"/>
      <c r="F63" s="190" t="s">
        <v>26</v>
      </c>
      <c r="G63" s="191"/>
      <c r="H63" s="191"/>
      <c r="I63" s="191">
        <f>'001 001 Pol'!G20</f>
        <v>0</v>
      </c>
      <c r="J63" s="187" t="str">
        <f>IF(I94=0,"",I63/I94*100)</f>
        <v/>
      </c>
    </row>
    <row r="64" spans="1:10" ht="36.75" customHeight="1" x14ac:dyDescent="0.2">
      <c r="A64" s="176"/>
      <c r="B64" s="181" t="s">
        <v>77</v>
      </c>
      <c r="C64" s="182" t="s">
        <v>78</v>
      </c>
      <c r="D64" s="183"/>
      <c r="E64" s="183"/>
      <c r="F64" s="190" t="s">
        <v>26</v>
      </c>
      <c r="G64" s="191"/>
      <c r="H64" s="191"/>
      <c r="I64" s="191">
        <f>'001 001 Pol'!G37</f>
        <v>0</v>
      </c>
      <c r="J64" s="187" t="str">
        <f>IF(I94=0,"",I64/I94*100)</f>
        <v/>
      </c>
    </row>
    <row r="65" spans="1:10" ht="36.75" customHeight="1" x14ac:dyDescent="0.2">
      <c r="A65" s="176"/>
      <c r="B65" s="181" t="s">
        <v>79</v>
      </c>
      <c r="C65" s="182" t="s">
        <v>80</v>
      </c>
      <c r="D65" s="183"/>
      <c r="E65" s="183"/>
      <c r="F65" s="190" t="s">
        <v>26</v>
      </c>
      <c r="G65" s="191"/>
      <c r="H65" s="191"/>
      <c r="I65" s="191">
        <f>'001 001 Pol'!G58</f>
        <v>0</v>
      </c>
      <c r="J65" s="187" t="str">
        <f>IF(I94=0,"",I65/I94*100)</f>
        <v/>
      </c>
    </row>
    <row r="66" spans="1:10" ht="36.75" customHeight="1" x14ac:dyDescent="0.2">
      <c r="A66" s="176"/>
      <c r="B66" s="181" t="s">
        <v>81</v>
      </c>
      <c r="C66" s="182" t="s">
        <v>82</v>
      </c>
      <c r="D66" s="183"/>
      <c r="E66" s="183"/>
      <c r="F66" s="190" t="s">
        <v>26</v>
      </c>
      <c r="G66" s="191"/>
      <c r="H66" s="191"/>
      <c r="I66" s="191">
        <f>'001 002 Pol'!G27</f>
        <v>0</v>
      </c>
      <c r="J66" s="187" t="str">
        <f>IF(I94=0,"",I66/I94*100)</f>
        <v/>
      </c>
    </row>
    <row r="67" spans="1:10" ht="36.75" customHeight="1" x14ac:dyDescent="0.2">
      <c r="A67" s="176"/>
      <c r="B67" s="181" t="s">
        <v>83</v>
      </c>
      <c r="C67" s="182" t="s">
        <v>84</v>
      </c>
      <c r="D67" s="183"/>
      <c r="E67" s="183"/>
      <c r="F67" s="190" t="s">
        <v>26</v>
      </c>
      <c r="G67" s="191"/>
      <c r="H67" s="191"/>
      <c r="I67" s="191">
        <f>'001 001 Pol'!G69</f>
        <v>0</v>
      </c>
      <c r="J67" s="187" t="str">
        <f>IF(I94=0,"",I67/I94*100)</f>
        <v/>
      </c>
    </row>
    <row r="68" spans="1:10" ht="36.75" customHeight="1" x14ac:dyDescent="0.2">
      <c r="A68" s="176"/>
      <c r="B68" s="181" t="s">
        <v>85</v>
      </c>
      <c r="C68" s="182" t="s">
        <v>86</v>
      </c>
      <c r="D68" s="183"/>
      <c r="E68" s="183"/>
      <c r="F68" s="190" t="s">
        <v>26</v>
      </c>
      <c r="G68" s="191"/>
      <c r="H68" s="191"/>
      <c r="I68" s="191">
        <f>'001 001 Pol'!G88</f>
        <v>0</v>
      </c>
      <c r="J68" s="187" t="str">
        <f>IF(I94=0,"",I68/I94*100)</f>
        <v/>
      </c>
    </row>
    <row r="69" spans="1:10" ht="36.75" customHeight="1" x14ac:dyDescent="0.2">
      <c r="A69" s="176"/>
      <c r="B69" s="181" t="s">
        <v>87</v>
      </c>
      <c r="C69" s="182" t="s">
        <v>88</v>
      </c>
      <c r="D69" s="183"/>
      <c r="E69" s="183"/>
      <c r="F69" s="190" t="s">
        <v>26</v>
      </c>
      <c r="G69" s="191"/>
      <c r="H69" s="191"/>
      <c r="I69" s="191">
        <f>'001 001 Pol'!G95</f>
        <v>0</v>
      </c>
      <c r="J69" s="187" t="str">
        <f>IF(I94=0,"",I69/I94*100)</f>
        <v/>
      </c>
    </row>
    <row r="70" spans="1:10" ht="36.75" customHeight="1" x14ac:dyDescent="0.2">
      <c r="A70" s="176"/>
      <c r="B70" s="181" t="s">
        <v>89</v>
      </c>
      <c r="C70" s="182" t="s">
        <v>90</v>
      </c>
      <c r="D70" s="183"/>
      <c r="E70" s="183"/>
      <c r="F70" s="190" t="s">
        <v>26</v>
      </c>
      <c r="G70" s="191"/>
      <c r="H70" s="191"/>
      <c r="I70" s="191">
        <f>'001 001 Pol'!G102</f>
        <v>0</v>
      </c>
      <c r="J70" s="187" t="str">
        <f>IF(I94=0,"",I70/I94*100)</f>
        <v/>
      </c>
    </row>
    <row r="71" spans="1:10" ht="36.75" customHeight="1" x14ac:dyDescent="0.2">
      <c r="A71" s="176"/>
      <c r="B71" s="181" t="s">
        <v>91</v>
      </c>
      <c r="C71" s="182" t="s">
        <v>92</v>
      </c>
      <c r="D71" s="183"/>
      <c r="E71" s="183"/>
      <c r="F71" s="190" t="s">
        <v>26</v>
      </c>
      <c r="G71" s="191"/>
      <c r="H71" s="191"/>
      <c r="I71" s="191">
        <f>'001 001 Pol'!G105</f>
        <v>0</v>
      </c>
      <c r="J71" s="187" t="str">
        <f>IF(I94=0,"",I71/I94*100)</f>
        <v/>
      </c>
    </row>
    <row r="72" spans="1:10" ht="36.75" customHeight="1" x14ac:dyDescent="0.2">
      <c r="A72" s="176"/>
      <c r="B72" s="181" t="s">
        <v>93</v>
      </c>
      <c r="C72" s="182" t="s">
        <v>94</v>
      </c>
      <c r="D72" s="183"/>
      <c r="E72" s="183"/>
      <c r="F72" s="190" t="s">
        <v>26</v>
      </c>
      <c r="G72" s="191"/>
      <c r="H72" s="191"/>
      <c r="I72" s="191">
        <f>'001 001 Pol'!G109</f>
        <v>0</v>
      </c>
      <c r="J72" s="187" t="str">
        <f>IF(I94=0,"",I72/I94*100)</f>
        <v/>
      </c>
    </row>
    <row r="73" spans="1:10" ht="36.75" customHeight="1" x14ac:dyDescent="0.2">
      <c r="A73" s="176"/>
      <c r="B73" s="181" t="s">
        <v>95</v>
      </c>
      <c r="C73" s="182" t="s">
        <v>96</v>
      </c>
      <c r="D73" s="183"/>
      <c r="E73" s="183"/>
      <c r="F73" s="190" t="s">
        <v>26</v>
      </c>
      <c r="G73" s="191"/>
      <c r="H73" s="191"/>
      <c r="I73" s="191">
        <f>'001 001 Pol'!G123</f>
        <v>0</v>
      </c>
      <c r="J73" s="187" t="str">
        <f>IF(I94=0,"",I73/I94*100)</f>
        <v/>
      </c>
    </row>
    <row r="74" spans="1:10" ht="36.75" customHeight="1" x14ac:dyDescent="0.2">
      <c r="A74" s="176"/>
      <c r="B74" s="181" t="s">
        <v>97</v>
      </c>
      <c r="C74" s="182" t="s">
        <v>98</v>
      </c>
      <c r="D74" s="183"/>
      <c r="E74" s="183"/>
      <c r="F74" s="190" t="s">
        <v>26</v>
      </c>
      <c r="G74" s="191"/>
      <c r="H74" s="191"/>
      <c r="I74" s="191">
        <f>'001 001 Pol'!G136</f>
        <v>0</v>
      </c>
      <c r="J74" s="187" t="str">
        <f>IF(I94=0,"",I74/I94*100)</f>
        <v/>
      </c>
    </row>
    <row r="75" spans="1:10" ht="36.75" customHeight="1" x14ac:dyDescent="0.2">
      <c r="A75" s="176"/>
      <c r="B75" s="181" t="s">
        <v>99</v>
      </c>
      <c r="C75" s="182" t="s">
        <v>100</v>
      </c>
      <c r="D75" s="183"/>
      <c r="E75" s="183"/>
      <c r="F75" s="190" t="s">
        <v>27</v>
      </c>
      <c r="G75" s="191"/>
      <c r="H75" s="191"/>
      <c r="I75" s="191">
        <f>'001 001 Pol'!G138</f>
        <v>0</v>
      </c>
      <c r="J75" s="187" t="str">
        <f>IF(I94=0,"",I75/I94*100)</f>
        <v/>
      </c>
    </row>
    <row r="76" spans="1:10" ht="36.75" customHeight="1" x14ac:dyDescent="0.2">
      <c r="A76" s="176"/>
      <c r="B76" s="181" t="s">
        <v>101</v>
      </c>
      <c r="C76" s="182" t="s">
        <v>102</v>
      </c>
      <c r="D76" s="183"/>
      <c r="E76" s="183"/>
      <c r="F76" s="190" t="s">
        <v>27</v>
      </c>
      <c r="G76" s="191"/>
      <c r="H76" s="191"/>
      <c r="I76" s="191">
        <f>'001 001 Pol'!G151</f>
        <v>0</v>
      </c>
      <c r="J76" s="187" t="str">
        <f>IF(I94=0,"",I76/I94*100)</f>
        <v/>
      </c>
    </row>
    <row r="77" spans="1:10" ht="36.75" customHeight="1" x14ac:dyDescent="0.2">
      <c r="A77" s="176"/>
      <c r="B77" s="181" t="s">
        <v>103</v>
      </c>
      <c r="C77" s="182" t="s">
        <v>104</v>
      </c>
      <c r="D77" s="183"/>
      <c r="E77" s="183"/>
      <c r="F77" s="190" t="s">
        <v>27</v>
      </c>
      <c r="G77" s="191"/>
      <c r="H77" s="191"/>
      <c r="I77" s="191">
        <f>'001 001 Pol'!G173+'001 002 Pol'!G30</f>
        <v>0</v>
      </c>
      <c r="J77" s="187" t="str">
        <f>IF(I94=0,"",I77/I94*100)</f>
        <v/>
      </c>
    </row>
    <row r="78" spans="1:10" ht="36.75" customHeight="1" x14ac:dyDescent="0.2">
      <c r="A78" s="176"/>
      <c r="B78" s="181" t="s">
        <v>105</v>
      </c>
      <c r="C78" s="182" t="s">
        <v>106</v>
      </c>
      <c r="D78" s="183"/>
      <c r="E78" s="183"/>
      <c r="F78" s="190" t="s">
        <v>27</v>
      </c>
      <c r="G78" s="191"/>
      <c r="H78" s="191"/>
      <c r="I78" s="191">
        <f>'001 002 Pol'!G50</f>
        <v>0</v>
      </c>
      <c r="J78" s="187" t="str">
        <f>IF(I94=0,"",I78/I94*100)</f>
        <v/>
      </c>
    </row>
    <row r="79" spans="1:10" ht="36.75" customHeight="1" x14ac:dyDescent="0.2">
      <c r="A79" s="176"/>
      <c r="B79" s="181" t="s">
        <v>107</v>
      </c>
      <c r="C79" s="182" t="s">
        <v>108</v>
      </c>
      <c r="D79" s="183"/>
      <c r="E79" s="183"/>
      <c r="F79" s="190" t="s">
        <v>27</v>
      </c>
      <c r="G79" s="191"/>
      <c r="H79" s="191"/>
      <c r="I79" s="191">
        <f>'001 002 Pol'!G67</f>
        <v>0</v>
      </c>
      <c r="J79" s="187" t="str">
        <f>IF(I94=0,"",I79/I94*100)</f>
        <v/>
      </c>
    </row>
    <row r="80" spans="1:10" ht="36.75" customHeight="1" x14ac:dyDescent="0.2">
      <c r="A80" s="176"/>
      <c r="B80" s="181" t="s">
        <v>109</v>
      </c>
      <c r="C80" s="182" t="s">
        <v>110</v>
      </c>
      <c r="D80" s="183"/>
      <c r="E80" s="183"/>
      <c r="F80" s="190" t="s">
        <v>27</v>
      </c>
      <c r="G80" s="191"/>
      <c r="H80" s="191"/>
      <c r="I80" s="191">
        <f>'001 002 Pol'!G89</f>
        <v>0</v>
      </c>
      <c r="J80" s="187" t="str">
        <f>IF(I94=0,"",I80/I94*100)</f>
        <v/>
      </c>
    </row>
    <row r="81" spans="1:10" ht="36.75" customHeight="1" x14ac:dyDescent="0.2">
      <c r="A81" s="176"/>
      <c r="B81" s="181" t="s">
        <v>111</v>
      </c>
      <c r="C81" s="182" t="s">
        <v>55</v>
      </c>
      <c r="D81" s="183"/>
      <c r="E81" s="183"/>
      <c r="F81" s="190" t="s">
        <v>27</v>
      </c>
      <c r="G81" s="191"/>
      <c r="H81" s="191"/>
      <c r="I81" s="191">
        <f>'001 005 Pol'!G8</f>
        <v>0</v>
      </c>
      <c r="J81" s="187" t="str">
        <f>IF(I94=0,"",I81/I94*100)</f>
        <v/>
      </c>
    </row>
    <row r="82" spans="1:10" ht="36.75" customHeight="1" x14ac:dyDescent="0.2">
      <c r="A82" s="176"/>
      <c r="B82" s="181" t="s">
        <v>112</v>
      </c>
      <c r="C82" s="182" t="s">
        <v>113</v>
      </c>
      <c r="D82" s="183"/>
      <c r="E82" s="183"/>
      <c r="F82" s="190" t="s">
        <v>27</v>
      </c>
      <c r="G82" s="191"/>
      <c r="H82" s="191"/>
      <c r="I82" s="191">
        <f>'001 004 Pol'!G8</f>
        <v>0</v>
      </c>
      <c r="J82" s="187" t="str">
        <f>IF(I94=0,"",I82/I94*100)</f>
        <v/>
      </c>
    </row>
    <row r="83" spans="1:10" ht="36.75" customHeight="1" x14ac:dyDescent="0.2">
      <c r="A83" s="176"/>
      <c r="B83" s="181" t="s">
        <v>114</v>
      </c>
      <c r="C83" s="182" t="s">
        <v>115</v>
      </c>
      <c r="D83" s="183"/>
      <c r="E83" s="183"/>
      <c r="F83" s="190" t="s">
        <v>27</v>
      </c>
      <c r="G83" s="191"/>
      <c r="H83" s="191"/>
      <c r="I83" s="191">
        <f>'001 001 Pol'!G176</f>
        <v>0</v>
      </c>
      <c r="J83" s="187" t="str">
        <f>IF(I94=0,"",I83/I94*100)</f>
        <v/>
      </c>
    </row>
    <row r="84" spans="1:10" ht="36.75" customHeight="1" x14ac:dyDescent="0.2">
      <c r="A84" s="176"/>
      <c r="B84" s="181" t="s">
        <v>116</v>
      </c>
      <c r="C84" s="182" t="s">
        <v>117</v>
      </c>
      <c r="D84" s="183"/>
      <c r="E84" s="183"/>
      <c r="F84" s="190" t="s">
        <v>27</v>
      </c>
      <c r="G84" s="191"/>
      <c r="H84" s="191"/>
      <c r="I84" s="191">
        <f>'001 001 Pol'!G181</f>
        <v>0</v>
      </c>
      <c r="J84" s="187" t="str">
        <f>IF(I94=0,"",I84/I94*100)</f>
        <v/>
      </c>
    </row>
    <row r="85" spans="1:10" ht="36.75" customHeight="1" x14ac:dyDescent="0.2">
      <c r="A85" s="176"/>
      <c r="B85" s="181" t="s">
        <v>118</v>
      </c>
      <c r="C85" s="182" t="s">
        <v>119</v>
      </c>
      <c r="D85" s="183"/>
      <c r="E85" s="183"/>
      <c r="F85" s="190" t="s">
        <v>27</v>
      </c>
      <c r="G85" s="191"/>
      <c r="H85" s="191"/>
      <c r="I85" s="191">
        <f>'001 001 Pol'!G192</f>
        <v>0</v>
      </c>
      <c r="J85" s="187" t="str">
        <f>IF(I94=0,"",I85/I94*100)</f>
        <v/>
      </c>
    </row>
    <row r="86" spans="1:10" ht="36.75" customHeight="1" x14ac:dyDescent="0.2">
      <c r="A86" s="176"/>
      <c r="B86" s="181" t="s">
        <v>120</v>
      </c>
      <c r="C86" s="182" t="s">
        <v>121</v>
      </c>
      <c r="D86" s="183"/>
      <c r="E86" s="183"/>
      <c r="F86" s="190" t="s">
        <v>27</v>
      </c>
      <c r="G86" s="191"/>
      <c r="H86" s="191"/>
      <c r="I86" s="191">
        <f>'001 001 Pol'!G204</f>
        <v>0</v>
      </c>
      <c r="J86" s="187" t="str">
        <f>IF(I94=0,"",I86/I94*100)</f>
        <v/>
      </c>
    </row>
    <row r="87" spans="1:10" ht="36.75" customHeight="1" x14ac:dyDescent="0.2">
      <c r="A87" s="176"/>
      <c r="B87" s="181" t="s">
        <v>122</v>
      </c>
      <c r="C87" s="182" t="s">
        <v>123</v>
      </c>
      <c r="D87" s="183"/>
      <c r="E87" s="183"/>
      <c r="F87" s="190" t="s">
        <v>27</v>
      </c>
      <c r="G87" s="191"/>
      <c r="H87" s="191"/>
      <c r="I87" s="191">
        <f>'001 001 Pol'!G218</f>
        <v>0</v>
      </c>
      <c r="J87" s="187" t="str">
        <f>IF(I94=0,"",I87/I94*100)</f>
        <v/>
      </c>
    </row>
    <row r="88" spans="1:10" ht="36.75" customHeight="1" x14ac:dyDescent="0.2">
      <c r="A88" s="176"/>
      <c r="B88" s="181" t="s">
        <v>124</v>
      </c>
      <c r="C88" s="182" t="s">
        <v>125</v>
      </c>
      <c r="D88" s="183"/>
      <c r="E88" s="183"/>
      <c r="F88" s="190" t="s">
        <v>27</v>
      </c>
      <c r="G88" s="191"/>
      <c r="H88" s="191"/>
      <c r="I88" s="191">
        <f>'001 001 Pol'!G231</f>
        <v>0</v>
      </c>
      <c r="J88" s="187" t="str">
        <f>IF(I94=0,"",I88/I94*100)</f>
        <v/>
      </c>
    </row>
    <row r="89" spans="1:10" ht="36.75" customHeight="1" x14ac:dyDescent="0.2">
      <c r="A89" s="176"/>
      <c r="B89" s="181" t="s">
        <v>126</v>
      </c>
      <c r="C89" s="182" t="s">
        <v>127</v>
      </c>
      <c r="D89" s="183"/>
      <c r="E89" s="183"/>
      <c r="F89" s="190" t="s">
        <v>27</v>
      </c>
      <c r="G89" s="191"/>
      <c r="H89" s="191"/>
      <c r="I89" s="191">
        <f>'001 001 Pol'!G247</f>
        <v>0</v>
      </c>
      <c r="J89" s="187" t="str">
        <f>IF(I94=0,"",I89/I94*100)</f>
        <v/>
      </c>
    </row>
    <row r="90" spans="1:10" ht="36.75" customHeight="1" x14ac:dyDescent="0.2">
      <c r="A90" s="176"/>
      <c r="B90" s="181" t="s">
        <v>128</v>
      </c>
      <c r="C90" s="182" t="s">
        <v>129</v>
      </c>
      <c r="D90" s="183"/>
      <c r="E90" s="183"/>
      <c r="F90" s="190" t="s">
        <v>28</v>
      </c>
      <c r="G90" s="191"/>
      <c r="H90" s="191"/>
      <c r="I90" s="191">
        <f>'001 003 Pol'!G8</f>
        <v>0</v>
      </c>
      <c r="J90" s="187" t="str">
        <f>IF(I94=0,"",I90/I94*100)</f>
        <v/>
      </c>
    </row>
    <row r="91" spans="1:10" ht="36.75" customHeight="1" x14ac:dyDescent="0.2">
      <c r="A91" s="176"/>
      <c r="B91" s="181" t="s">
        <v>130</v>
      </c>
      <c r="C91" s="182" t="s">
        <v>131</v>
      </c>
      <c r="D91" s="183"/>
      <c r="E91" s="183"/>
      <c r="F91" s="190" t="s">
        <v>28</v>
      </c>
      <c r="G91" s="191"/>
      <c r="H91" s="191"/>
      <c r="I91" s="191">
        <f>'001 003 Pol'!G14</f>
        <v>0</v>
      </c>
      <c r="J91" s="187" t="str">
        <f>IF(I94=0,"",I91/I94*100)</f>
        <v/>
      </c>
    </row>
    <row r="92" spans="1:10" ht="36.75" customHeight="1" x14ac:dyDescent="0.2">
      <c r="A92" s="176"/>
      <c r="B92" s="181" t="s">
        <v>132</v>
      </c>
      <c r="C92" s="182" t="s">
        <v>29</v>
      </c>
      <c r="D92" s="183"/>
      <c r="E92" s="183"/>
      <c r="F92" s="190" t="s">
        <v>132</v>
      </c>
      <c r="G92" s="191"/>
      <c r="H92" s="191"/>
      <c r="I92" s="191">
        <f>'001 006 Pol'!G8</f>
        <v>0</v>
      </c>
      <c r="J92" s="187" t="str">
        <f>IF(I94=0,"",I92/I94*100)</f>
        <v/>
      </c>
    </row>
    <row r="93" spans="1:10" ht="36.75" customHeight="1" x14ac:dyDescent="0.2">
      <c r="A93" s="176"/>
      <c r="B93" s="181" t="s">
        <v>133</v>
      </c>
      <c r="C93" s="182" t="s">
        <v>30</v>
      </c>
      <c r="D93" s="183"/>
      <c r="E93" s="183"/>
      <c r="F93" s="190" t="s">
        <v>133</v>
      </c>
      <c r="G93" s="191"/>
      <c r="H93" s="191"/>
      <c r="I93" s="191">
        <f>'001 006 Pol'!G13</f>
        <v>0</v>
      </c>
      <c r="J93" s="187" t="str">
        <f>IF(I94=0,"",I93/I94*100)</f>
        <v/>
      </c>
    </row>
    <row r="94" spans="1:10" ht="25.5" customHeight="1" x14ac:dyDescent="0.2">
      <c r="A94" s="177"/>
      <c r="B94" s="184" t="s">
        <v>1</v>
      </c>
      <c r="C94" s="185"/>
      <c r="D94" s="186"/>
      <c r="E94" s="186"/>
      <c r="F94" s="192"/>
      <c r="G94" s="193"/>
      <c r="H94" s="193"/>
      <c r="I94" s="193">
        <f>SUM(I62:I93)</f>
        <v>0</v>
      </c>
      <c r="J94" s="188">
        <f>SUM(J62:J93)</f>
        <v>0</v>
      </c>
    </row>
    <row r="95" spans="1:10" x14ac:dyDescent="0.2">
      <c r="F95" s="133"/>
      <c r="G95" s="133"/>
      <c r="H95" s="133"/>
      <c r="I95" s="133"/>
      <c r="J95" s="189"/>
    </row>
    <row r="96" spans="1:10" x14ac:dyDescent="0.2">
      <c r="F96" s="133"/>
      <c r="G96" s="133"/>
      <c r="H96" s="133"/>
      <c r="I96" s="133"/>
      <c r="J96" s="189"/>
    </row>
    <row r="97" spans="6:10" x14ac:dyDescent="0.2">
      <c r="F97" s="133"/>
      <c r="G97" s="133"/>
      <c r="H97" s="133"/>
      <c r="I97" s="133"/>
      <c r="J97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93:E93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44:E44"/>
    <mergeCell ref="C45:E45"/>
    <mergeCell ref="C46:E46"/>
    <mergeCell ref="B47:E47"/>
    <mergeCell ref="C62:E62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134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135</v>
      </c>
    </row>
    <row r="3" spans="1:60" ht="24.95" customHeight="1" x14ac:dyDescent="0.2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4" t="s">
        <v>135</v>
      </c>
      <c r="AG3" t="s">
        <v>136</v>
      </c>
    </row>
    <row r="4" spans="1:60" ht="24.95" customHeight="1" x14ac:dyDescent="0.2">
      <c r="A4" s="200" t="s">
        <v>10</v>
      </c>
      <c r="B4" s="201" t="s">
        <v>46</v>
      </c>
      <c r="C4" s="202" t="s">
        <v>47</v>
      </c>
      <c r="D4" s="203"/>
      <c r="E4" s="203"/>
      <c r="F4" s="203"/>
      <c r="G4" s="204"/>
      <c r="AG4" t="s">
        <v>137</v>
      </c>
    </row>
    <row r="5" spans="1:60" x14ac:dyDescent="0.2">
      <c r="D5" s="10"/>
    </row>
    <row r="6" spans="1:60" ht="38.25" x14ac:dyDescent="0.2">
      <c r="A6" s="206" t="s">
        <v>138</v>
      </c>
      <c r="B6" s="208" t="s">
        <v>139</v>
      </c>
      <c r="C6" s="208" t="s">
        <v>140</v>
      </c>
      <c r="D6" s="207" t="s">
        <v>141</v>
      </c>
      <c r="E6" s="206" t="s">
        <v>142</v>
      </c>
      <c r="F6" s="205" t="s">
        <v>143</v>
      </c>
      <c r="G6" s="206" t="s">
        <v>31</v>
      </c>
      <c r="H6" s="209" t="s">
        <v>32</v>
      </c>
      <c r="I6" s="209" t="s">
        <v>144</v>
      </c>
      <c r="J6" s="209" t="s">
        <v>33</v>
      </c>
      <c r="K6" s="209" t="s">
        <v>145</v>
      </c>
      <c r="L6" s="209" t="s">
        <v>146</v>
      </c>
      <c r="M6" s="209" t="s">
        <v>147</v>
      </c>
      <c r="N6" s="209" t="s">
        <v>148</v>
      </c>
      <c r="O6" s="209" t="s">
        <v>149</v>
      </c>
      <c r="P6" s="209" t="s">
        <v>150</v>
      </c>
      <c r="Q6" s="209" t="s">
        <v>151</v>
      </c>
      <c r="R6" s="209" t="s">
        <v>152</v>
      </c>
      <c r="S6" s="209" t="s">
        <v>153</v>
      </c>
      <c r="T6" s="209" t="s">
        <v>154</v>
      </c>
      <c r="U6" s="209" t="s">
        <v>155</v>
      </c>
      <c r="V6" s="209" t="s">
        <v>156</v>
      </c>
      <c r="W6" s="209" t="s">
        <v>157</v>
      </c>
      <c r="X6" s="209" t="s">
        <v>158</v>
      </c>
      <c r="Y6" s="209" t="s">
        <v>159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160</v>
      </c>
      <c r="B8" s="238" t="s">
        <v>73</v>
      </c>
      <c r="C8" s="257" t="s">
        <v>74</v>
      </c>
      <c r="D8" s="239"/>
      <c r="E8" s="240"/>
      <c r="F8" s="241"/>
      <c r="G8" s="242">
        <f>SUMIF(AG9:AG19,"&lt;&gt;NOR",G9:G19)</f>
        <v>0</v>
      </c>
      <c r="H8" s="236"/>
      <c r="I8" s="236">
        <f>SUM(I9:I19)</f>
        <v>0</v>
      </c>
      <c r="J8" s="236"/>
      <c r="K8" s="236">
        <f>SUM(K9:K19)</f>
        <v>0</v>
      </c>
      <c r="L8" s="236"/>
      <c r="M8" s="236">
        <f>SUM(M9:M19)</f>
        <v>0</v>
      </c>
      <c r="N8" s="235"/>
      <c r="O8" s="235">
        <f>SUM(O9:O19)</f>
        <v>0</v>
      </c>
      <c r="P8" s="235"/>
      <c r="Q8" s="235">
        <f>SUM(Q9:Q19)</f>
        <v>0</v>
      </c>
      <c r="R8" s="236"/>
      <c r="S8" s="236"/>
      <c r="T8" s="236"/>
      <c r="U8" s="236"/>
      <c r="V8" s="236">
        <f>SUM(V9:V19)</f>
        <v>9.09</v>
      </c>
      <c r="W8" s="236"/>
      <c r="X8" s="236"/>
      <c r="Y8" s="236"/>
      <c r="AG8" t="s">
        <v>161</v>
      </c>
    </row>
    <row r="9" spans="1:60" ht="22.5" outlineLevel="1" x14ac:dyDescent="0.2">
      <c r="A9" s="244">
        <v>1</v>
      </c>
      <c r="B9" s="245" t="s">
        <v>162</v>
      </c>
      <c r="C9" s="258" t="s">
        <v>163</v>
      </c>
      <c r="D9" s="246" t="s">
        <v>164</v>
      </c>
      <c r="E9" s="247">
        <v>5.8823999999999996</v>
      </c>
      <c r="F9" s="248"/>
      <c r="G9" s="24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165</v>
      </c>
      <c r="T9" s="231" t="s">
        <v>165</v>
      </c>
      <c r="U9" s="231">
        <v>0.214</v>
      </c>
      <c r="V9" s="231">
        <f>ROUND(E9*U9,2)</f>
        <v>1.26</v>
      </c>
      <c r="W9" s="231"/>
      <c r="X9" s="231" t="s">
        <v>166</v>
      </c>
      <c r="Y9" s="231" t="s">
        <v>167</v>
      </c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27"/>
      <c r="B10" s="228"/>
      <c r="C10" s="259" t="s">
        <v>169</v>
      </c>
      <c r="D10" s="233"/>
      <c r="E10" s="234">
        <v>5.8823999999999996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170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4">
        <v>2</v>
      </c>
      <c r="B11" s="245" t="s">
        <v>171</v>
      </c>
      <c r="C11" s="258" t="s">
        <v>172</v>
      </c>
      <c r="D11" s="246" t="s">
        <v>164</v>
      </c>
      <c r="E11" s="247">
        <v>5.8823999999999996</v>
      </c>
      <c r="F11" s="248"/>
      <c r="G11" s="249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165</v>
      </c>
      <c r="T11" s="231" t="s">
        <v>165</v>
      </c>
      <c r="U11" s="231">
        <v>0.38979999999999998</v>
      </c>
      <c r="V11" s="231">
        <f>ROUND(E11*U11,2)</f>
        <v>2.29</v>
      </c>
      <c r="W11" s="231"/>
      <c r="X11" s="231" t="s">
        <v>166</v>
      </c>
      <c r="Y11" s="231" t="s">
        <v>167</v>
      </c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59" t="s">
        <v>173</v>
      </c>
      <c r="D12" s="233"/>
      <c r="E12" s="234">
        <v>5.8823999999999996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170</v>
      </c>
      <c r="AH12" s="210">
        <v>5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4">
        <v>3</v>
      </c>
      <c r="B13" s="245" t="s">
        <v>174</v>
      </c>
      <c r="C13" s="258" t="s">
        <v>175</v>
      </c>
      <c r="D13" s="246" t="s">
        <v>164</v>
      </c>
      <c r="E13" s="247">
        <v>5.8823999999999996</v>
      </c>
      <c r="F13" s="248"/>
      <c r="G13" s="249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165</v>
      </c>
      <c r="T13" s="231" t="s">
        <v>165</v>
      </c>
      <c r="U13" s="231">
        <v>8.6999999999999994E-2</v>
      </c>
      <c r="V13" s="231">
        <f>ROUND(E13*U13,2)</f>
        <v>0.51</v>
      </c>
      <c r="W13" s="231"/>
      <c r="X13" s="231" t="s">
        <v>166</v>
      </c>
      <c r="Y13" s="231" t="s">
        <v>167</v>
      </c>
      <c r="Z13" s="210"/>
      <c r="AA13" s="210"/>
      <c r="AB13" s="210"/>
      <c r="AC13" s="210"/>
      <c r="AD13" s="210"/>
      <c r="AE13" s="210"/>
      <c r="AF13" s="210"/>
      <c r="AG13" s="210" t="s">
        <v>168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59" t="s">
        <v>173</v>
      </c>
      <c r="D14" s="233"/>
      <c r="E14" s="234">
        <v>5.8823999999999996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0"/>
      <c r="AA14" s="210"/>
      <c r="AB14" s="210"/>
      <c r="AC14" s="210"/>
      <c r="AD14" s="210"/>
      <c r="AE14" s="210"/>
      <c r="AF14" s="210"/>
      <c r="AG14" s="210" t="s">
        <v>170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4">
        <v>4</v>
      </c>
      <c r="B15" s="245" t="s">
        <v>176</v>
      </c>
      <c r="C15" s="258" t="s">
        <v>177</v>
      </c>
      <c r="D15" s="246" t="s">
        <v>164</v>
      </c>
      <c r="E15" s="247">
        <v>5.8823999999999996</v>
      </c>
      <c r="F15" s="248"/>
      <c r="G15" s="249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165</v>
      </c>
      <c r="T15" s="231" t="s">
        <v>165</v>
      </c>
      <c r="U15" s="231">
        <v>0.65200000000000002</v>
      </c>
      <c r="V15" s="231">
        <f>ROUND(E15*U15,2)</f>
        <v>3.84</v>
      </c>
      <c r="W15" s="231"/>
      <c r="X15" s="231" t="s">
        <v>166</v>
      </c>
      <c r="Y15" s="231" t="s">
        <v>167</v>
      </c>
      <c r="Z15" s="210"/>
      <c r="AA15" s="210"/>
      <c r="AB15" s="210"/>
      <c r="AC15" s="210"/>
      <c r="AD15" s="210"/>
      <c r="AE15" s="210"/>
      <c r="AF15" s="210"/>
      <c r="AG15" s="210" t="s">
        <v>168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59" t="s">
        <v>178</v>
      </c>
      <c r="D16" s="233"/>
      <c r="E16" s="234"/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170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59" t="s">
        <v>173</v>
      </c>
      <c r="D17" s="233"/>
      <c r="E17" s="234">
        <v>5.8823999999999996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170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4">
        <v>5</v>
      </c>
      <c r="B18" s="245" t="s">
        <v>179</v>
      </c>
      <c r="C18" s="258" t="s">
        <v>180</v>
      </c>
      <c r="D18" s="246" t="s">
        <v>164</v>
      </c>
      <c r="E18" s="247">
        <v>5.8823999999999996</v>
      </c>
      <c r="F18" s="248"/>
      <c r="G18" s="249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165</v>
      </c>
      <c r="T18" s="231" t="s">
        <v>165</v>
      </c>
      <c r="U18" s="231">
        <v>0.20200000000000001</v>
      </c>
      <c r="V18" s="231">
        <f>ROUND(E18*U18,2)</f>
        <v>1.19</v>
      </c>
      <c r="W18" s="231"/>
      <c r="X18" s="231" t="s">
        <v>166</v>
      </c>
      <c r="Y18" s="231" t="s">
        <v>167</v>
      </c>
      <c r="Z18" s="210"/>
      <c r="AA18" s="210"/>
      <c r="AB18" s="210"/>
      <c r="AC18" s="210"/>
      <c r="AD18" s="210"/>
      <c r="AE18" s="210"/>
      <c r="AF18" s="210"/>
      <c r="AG18" s="210" t="s">
        <v>168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59" t="s">
        <v>173</v>
      </c>
      <c r="D19" s="233"/>
      <c r="E19" s="234">
        <v>5.8823999999999996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0"/>
      <c r="AA19" s="210"/>
      <c r="AB19" s="210"/>
      <c r="AC19" s="210"/>
      <c r="AD19" s="210"/>
      <c r="AE19" s="210"/>
      <c r="AF19" s="210"/>
      <c r="AG19" s="210" t="s">
        <v>170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37" t="s">
        <v>160</v>
      </c>
      <c r="B20" s="238" t="s">
        <v>75</v>
      </c>
      <c r="C20" s="257" t="s">
        <v>76</v>
      </c>
      <c r="D20" s="239"/>
      <c r="E20" s="240"/>
      <c r="F20" s="241"/>
      <c r="G20" s="242">
        <f>SUMIF(AG21:AG36,"&lt;&gt;NOR",G21:G36)</f>
        <v>0</v>
      </c>
      <c r="H20" s="236"/>
      <c r="I20" s="236">
        <f>SUM(I21:I36)</f>
        <v>0</v>
      </c>
      <c r="J20" s="236"/>
      <c r="K20" s="236">
        <f>SUM(K21:K36)</f>
        <v>0</v>
      </c>
      <c r="L20" s="236"/>
      <c r="M20" s="236">
        <f>SUM(M21:M36)</f>
        <v>0</v>
      </c>
      <c r="N20" s="235"/>
      <c r="O20" s="235">
        <f>SUM(O21:O36)</f>
        <v>0.11</v>
      </c>
      <c r="P20" s="235"/>
      <c r="Q20" s="235">
        <f>SUM(Q21:Q36)</f>
        <v>0</v>
      </c>
      <c r="R20" s="236"/>
      <c r="S20" s="236"/>
      <c r="T20" s="236"/>
      <c r="U20" s="236"/>
      <c r="V20" s="236">
        <f>SUM(V21:V36)</f>
        <v>11.15</v>
      </c>
      <c r="W20" s="236"/>
      <c r="X20" s="236"/>
      <c r="Y20" s="236"/>
      <c r="AG20" t="s">
        <v>161</v>
      </c>
    </row>
    <row r="21" spans="1:60" ht="22.5" outlineLevel="1" x14ac:dyDescent="0.2">
      <c r="A21" s="244">
        <v>6</v>
      </c>
      <c r="B21" s="245" t="s">
        <v>181</v>
      </c>
      <c r="C21" s="258" t="s">
        <v>182</v>
      </c>
      <c r="D21" s="246" t="s">
        <v>183</v>
      </c>
      <c r="E21" s="247">
        <v>15</v>
      </c>
      <c r="F21" s="248"/>
      <c r="G21" s="249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7.28E-3</v>
      </c>
      <c r="O21" s="230">
        <f>ROUND(E21*N21,2)</f>
        <v>0.11</v>
      </c>
      <c r="P21" s="230">
        <v>0</v>
      </c>
      <c r="Q21" s="230">
        <f>ROUND(E21*P21,2)</f>
        <v>0</v>
      </c>
      <c r="R21" s="231"/>
      <c r="S21" s="231" t="s">
        <v>184</v>
      </c>
      <c r="T21" s="231" t="s">
        <v>165</v>
      </c>
      <c r="U21" s="231">
        <v>0.74299999999999999</v>
      </c>
      <c r="V21" s="231">
        <f>ROUND(E21*U21,2)</f>
        <v>11.15</v>
      </c>
      <c r="W21" s="231"/>
      <c r="X21" s="231" t="s">
        <v>166</v>
      </c>
      <c r="Y21" s="231" t="s">
        <v>167</v>
      </c>
      <c r="Z21" s="210"/>
      <c r="AA21" s="210"/>
      <c r="AB21" s="210"/>
      <c r="AC21" s="210"/>
      <c r="AD21" s="210"/>
      <c r="AE21" s="210"/>
      <c r="AF21" s="210"/>
      <c r="AG21" s="210" t="s">
        <v>168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59" t="s">
        <v>185</v>
      </c>
      <c r="D22" s="233"/>
      <c r="E22" s="234">
        <v>15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170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4">
        <v>7</v>
      </c>
      <c r="B23" s="245" t="s">
        <v>186</v>
      </c>
      <c r="C23" s="258" t="s">
        <v>187</v>
      </c>
      <c r="D23" s="246" t="s">
        <v>188</v>
      </c>
      <c r="E23" s="247">
        <v>1</v>
      </c>
      <c r="F23" s="248"/>
      <c r="G23" s="249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184</v>
      </c>
      <c r="T23" s="231" t="s">
        <v>189</v>
      </c>
      <c r="U23" s="231">
        <v>0</v>
      </c>
      <c r="V23" s="231">
        <f>ROUND(E23*U23,2)</f>
        <v>0</v>
      </c>
      <c r="W23" s="231"/>
      <c r="X23" s="231" t="s">
        <v>166</v>
      </c>
      <c r="Y23" s="231" t="s">
        <v>167</v>
      </c>
      <c r="Z23" s="210"/>
      <c r="AA23" s="210"/>
      <c r="AB23" s="210"/>
      <c r="AC23" s="210"/>
      <c r="AD23" s="210"/>
      <c r="AE23" s="210"/>
      <c r="AF23" s="210"/>
      <c r="AG23" s="210" t="s">
        <v>168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59" t="s">
        <v>190</v>
      </c>
      <c r="D24" s="233"/>
      <c r="E24" s="234"/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170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3" x14ac:dyDescent="0.2">
      <c r="A25" s="227"/>
      <c r="B25" s="228"/>
      <c r="C25" s="259" t="s">
        <v>191</v>
      </c>
      <c r="D25" s="233"/>
      <c r="E25" s="234"/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0"/>
      <c r="AA25" s="210"/>
      <c r="AB25" s="210"/>
      <c r="AC25" s="210"/>
      <c r="AD25" s="210"/>
      <c r="AE25" s="210"/>
      <c r="AF25" s="210"/>
      <c r="AG25" s="210" t="s">
        <v>170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59" t="s">
        <v>192</v>
      </c>
      <c r="D26" s="233"/>
      <c r="E26" s="234"/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170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59" t="s">
        <v>73</v>
      </c>
      <c r="D27" s="233"/>
      <c r="E27" s="234">
        <v>1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0"/>
      <c r="AA27" s="210"/>
      <c r="AB27" s="210"/>
      <c r="AC27" s="210"/>
      <c r="AD27" s="210"/>
      <c r="AE27" s="210"/>
      <c r="AF27" s="210"/>
      <c r="AG27" s="210" t="s">
        <v>170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4">
        <v>8</v>
      </c>
      <c r="B28" s="245" t="s">
        <v>193</v>
      </c>
      <c r="C28" s="258" t="s">
        <v>194</v>
      </c>
      <c r="D28" s="246" t="s">
        <v>188</v>
      </c>
      <c r="E28" s="247">
        <v>1</v>
      </c>
      <c r="F28" s="248"/>
      <c r="G28" s="249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184</v>
      </c>
      <c r="T28" s="231" t="s">
        <v>189</v>
      </c>
      <c r="U28" s="231">
        <v>0</v>
      </c>
      <c r="V28" s="231">
        <f>ROUND(E28*U28,2)</f>
        <v>0</v>
      </c>
      <c r="W28" s="231"/>
      <c r="X28" s="231" t="s">
        <v>166</v>
      </c>
      <c r="Y28" s="231" t="s">
        <v>167</v>
      </c>
      <c r="Z28" s="210"/>
      <c r="AA28" s="210"/>
      <c r="AB28" s="210"/>
      <c r="AC28" s="210"/>
      <c r="AD28" s="210"/>
      <c r="AE28" s="210"/>
      <c r="AF28" s="210"/>
      <c r="AG28" s="210" t="s">
        <v>168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59" t="s">
        <v>195</v>
      </c>
      <c r="D29" s="233"/>
      <c r="E29" s="234"/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170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3" x14ac:dyDescent="0.2">
      <c r="A30" s="227"/>
      <c r="B30" s="228"/>
      <c r="C30" s="259" t="s">
        <v>196</v>
      </c>
      <c r="D30" s="233"/>
      <c r="E30" s="234"/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0"/>
      <c r="AA30" s="210"/>
      <c r="AB30" s="210"/>
      <c r="AC30" s="210"/>
      <c r="AD30" s="210"/>
      <c r="AE30" s="210"/>
      <c r="AF30" s="210"/>
      <c r="AG30" s="210" t="s">
        <v>170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59" t="s">
        <v>73</v>
      </c>
      <c r="D31" s="233"/>
      <c r="E31" s="234">
        <v>1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0"/>
      <c r="AA31" s="210"/>
      <c r="AB31" s="210"/>
      <c r="AC31" s="210"/>
      <c r="AD31" s="210"/>
      <c r="AE31" s="210"/>
      <c r="AF31" s="210"/>
      <c r="AG31" s="210" t="s">
        <v>170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4">
        <v>9</v>
      </c>
      <c r="B32" s="245" t="s">
        <v>197</v>
      </c>
      <c r="C32" s="258" t="s">
        <v>198</v>
      </c>
      <c r="D32" s="246" t="s">
        <v>188</v>
      </c>
      <c r="E32" s="247">
        <v>1</v>
      </c>
      <c r="F32" s="248"/>
      <c r="G32" s="249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184</v>
      </c>
      <c r="T32" s="231" t="s">
        <v>189</v>
      </c>
      <c r="U32" s="231">
        <v>0</v>
      </c>
      <c r="V32" s="231">
        <f>ROUND(E32*U32,2)</f>
        <v>0</v>
      </c>
      <c r="W32" s="231"/>
      <c r="X32" s="231" t="s">
        <v>166</v>
      </c>
      <c r="Y32" s="231" t="s">
        <v>167</v>
      </c>
      <c r="Z32" s="210"/>
      <c r="AA32" s="210"/>
      <c r="AB32" s="210"/>
      <c r="AC32" s="210"/>
      <c r="AD32" s="210"/>
      <c r="AE32" s="210"/>
      <c r="AF32" s="210"/>
      <c r="AG32" s="210" t="s">
        <v>168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2" x14ac:dyDescent="0.2">
      <c r="A33" s="227"/>
      <c r="B33" s="228"/>
      <c r="C33" s="259" t="s">
        <v>199</v>
      </c>
      <c r="D33" s="233"/>
      <c r="E33" s="234"/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0"/>
      <c r="AA33" s="210"/>
      <c r="AB33" s="210"/>
      <c r="AC33" s="210"/>
      <c r="AD33" s="210"/>
      <c r="AE33" s="210"/>
      <c r="AF33" s="210"/>
      <c r="AG33" s="210" t="s">
        <v>170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59" t="s">
        <v>200</v>
      </c>
      <c r="D34" s="233"/>
      <c r="E34" s="234"/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170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59" t="s">
        <v>201</v>
      </c>
      <c r="D35" s="233"/>
      <c r="E35" s="234"/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0"/>
      <c r="AA35" s="210"/>
      <c r="AB35" s="210"/>
      <c r="AC35" s="210"/>
      <c r="AD35" s="210"/>
      <c r="AE35" s="210"/>
      <c r="AF35" s="210"/>
      <c r="AG35" s="210" t="s">
        <v>170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59" t="s">
        <v>73</v>
      </c>
      <c r="D36" s="233"/>
      <c r="E36" s="234">
        <v>1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170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37" t="s">
        <v>160</v>
      </c>
      <c r="B37" s="238" t="s">
        <v>77</v>
      </c>
      <c r="C37" s="257" t="s">
        <v>78</v>
      </c>
      <c r="D37" s="239"/>
      <c r="E37" s="240"/>
      <c r="F37" s="241"/>
      <c r="G37" s="242">
        <f>SUMIF(AG38:AG57,"&lt;&gt;NOR",G38:G57)</f>
        <v>0</v>
      </c>
      <c r="H37" s="236"/>
      <c r="I37" s="236">
        <f>SUM(I38:I57)</f>
        <v>0</v>
      </c>
      <c r="J37" s="236"/>
      <c r="K37" s="236">
        <f>SUM(K38:K57)</f>
        <v>0</v>
      </c>
      <c r="L37" s="236"/>
      <c r="M37" s="236">
        <f>SUM(M38:M57)</f>
        <v>0</v>
      </c>
      <c r="N37" s="235"/>
      <c r="O37" s="235">
        <f>SUM(O38:O57)</f>
        <v>0</v>
      </c>
      <c r="P37" s="235"/>
      <c r="Q37" s="235">
        <f>SUM(Q38:Q57)</f>
        <v>0</v>
      </c>
      <c r="R37" s="236"/>
      <c r="S37" s="236"/>
      <c r="T37" s="236"/>
      <c r="U37" s="236"/>
      <c r="V37" s="236">
        <f>SUM(V38:V57)</f>
        <v>0</v>
      </c>
      <c r="W37" s="236"/>
      <c r="X37" s="236"/>
      <c r="Y37" s="236"/>
      <c r="AG37" t="s">
        <v>161</v>
      </c>
    </row>
    <row r="38" spans="1:60" ht="22.5" outlineLevel="1" x14ac:dyDescent="0.2">
      <c r="A38" s="244">
        <v>10</v>
      </c>
      <c r="B38" s="245" t="s">
        <v>202</v>
      </c>
      <c r="C38" s="258" t="s">
        <v>203</v>
      </c>
      <c r="D38" s="246" t="s">
        <v>183</v>
      </c>
      <c r="E38" s="247">
        <v>51.89</v>
      </c>
      <c r="F38" s="248"/>
      <c r="G38" s="249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1"/>
      <c r="S38" s="231" t="s">
        <v>184</v>
      </c>
      <c r="T38" s="231" t="s">
        <v>204</v>
      </c>
      <c r="U38" s="231">
        <v>0</v>
      </c>
      <c r="V38" s="231">
        <f>ROUND(E38*U38,2)</f>
        <v>0</v>
      </c>
      <c r="W38" s="231"/>
      <c r="X38" s="231" t="s">
        <v>166</v>
      </c>
      <c r="Y38" s="231" t="s">
        <v>167</v>
      </c>
      <c r="Z38" s="210"/>
      <c r="AA38" s="210"/>
      <c r="AB38" s="210"/>
      <c r="AC38" s="210"/>
      <c r="AD38" s="210"/>
      <c r="AE38" s="210"/>
      <c r="AF38" s="210"/>
      <c r="AG38" s="210" t="s">
        <v>168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2" x14ac:dyDescent="0.2">
      <c r="A39" s="227"/>
      <c r="B39" s="228"/>
      <c r="C39" s="259" t="s">
        <v>205</v>
      </c>
      <c r="D39" s="233"/>
      <c r="E39" s="234"/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31"/>
      <c r="Z39" s="210"/>
      <c r="AA39" s="210"/>
      <c r="AB39" s="210"/>
      <c r="AC39" s="210"/>
      <c r="AD39" s="210"/>
      <c r="AE39" s="210"/>
      <c r="AF39" s="210"/>
      <c r="AG39" s="210" t="s">
        <v>170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59" t="s">
        <v>206</v>
      </c>
      <c r="D40" s="233"/>
      <c r="E40" s="234"/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170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3" x14ac:dyDescent="0.2">
      <c r="A41" s="227"/>
      <c r="B41" s="228"/>
      <c r="C41" s="259" t="s">
        <v>207</v>
      </c>
      <c r="D41" s="233"/>
      <c r="E41" s="234"/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0"/>
      <c r="AA41" s="210"/>
      <c r="AB41" s="210"/>
      <c r="AC41" s="210"/>
      <c r="AD41" s="210"/>
      <c r="AE41" s="210"/>
      <c r="AF41" s="210"/>
      <c r="AG41" s="210" t="s">
        <v>170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3" x14ac:dyDescent="0.2">
      <c r="A42" s="227"/>
      <c r="B42" s="228"/>
      <c r="C42" s="259" t="s">
        <v>208</v>
      </c>
      <c r="D42" s="233"/>
      <c r="E42" s="234"/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0"/>
      <c r="AA42" s="210"/>
      <c r="AB42" s="210"/>
      <c r="AC42" s="210"/>
      <c r="AD42" s="210"/>
      <c r="AE42" s="210"/>
      <c r="AF42" s="210"/>
      <c r="AG42" s="210" t="s">
        <v>170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3" x14ac:dyDescent="0.2">
      <c r="A43" s="227"/>
      <c r="B43" s="228"/>
      <c r="C43" s="259" t="s">
        <v>209</v>
      </c>
      <c r="D43" s="233"/>
      <c r="E43" s="234"/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0"/>
      <c r="AA43" s="210"/>
      <c r="AB43" s="210"/>
      <c r="AC43" s="210"/>
      <c r="AD43" s="210"/>
      <c r="AE43" s="210"/>
      <c r="AF43" s="210"/>
      <c r="AG43" s="210" t="s">
        <v>170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3" x14ac:dyDescent="0.2">
      <c r="A44" s="227"/>
      <c r="B44" s="228"/>
      <c r="C44" s="259" t="s">
        <v>210</v>
      </c>
      <c r="D44" s="233"/>
      <c r="E44" s="234"/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0"/>
      <c r="AA44" s="210"/>
      <c r="AB44" s="210"/>
      <c r="AC44" s="210"/>
      <c r="AD44" s="210"/>
      <c r="AE44" s="210"/>
      <c r="AF44" s="210"/>
      <c r="AG44" s="210" t="s">
        <v>170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59" t="s">
        <v>211</v>
      </c>
      <c r="D45" s="233"/>
      <c r="E45" s="234"/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0"/>
      <c r="AA45" s="210"/>
      <c r="AB45" s="210"/>
      <c r="AC45" s="210"/>
      <c r="AD45" s="210"/>
      <c r="AE45" s="210"/>
      <c r="AF45" s="210"/>
      <c r="AG45" s="210" t="s">
        <v>170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3" x14ac:dyDescent="0.2">
      <c r="A46" s="227"/>
      <c r="B46" s="228"/>
      <c r="C46" s="259" t="s">
        <v>212</v>
      </c>
      <c r="D46" s="233"/>
      <c r="E46" s="234"/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170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59" t="s">
        <v>213</v>
      </c>
      <c r="D47" s="233"/>
      <c r="E47" s="234"/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0"/>
      <c r="AA47" s="210"/>
      <c r="AB47" s="210"/>
      <c r="AC47" s="210"/>
      <c r="AD47" s="210"/>
      <c r="AE47" s="210"/>
      <c r="AF47" s="210"/>
      <c r="AG47" s="210" t="s">
        <v>170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59" t="s">
        <v>214</v>
      </c>
      <c r="D48" s="233"/>
      <c r="E48" s="234"/>
      <c r="F48" s="231"/>
      <c r="G48" s="231"/>
      <c r="H48" s="231"/>
      <c r="I48" s="231"/>
      <c r="J48" s="231"/>
      <c r="K48" s="231"/>
      <c r="L48" s="231"/>
      <c r="M48" s="231"/>
      <c r="N48" s="230"/>
      <c r="O48" s="230"/>
      <c r="P48" s="230"/>
      <c r="Q48" s="230"/>
      <c r="R48" s="231"/>
      <c r="S48" s="231"/>
      <c r="T48" s="231"/>
      <c r="U48" s="231"/>
      <c r="V48" s="231"/>
      <c r="W48" s="231"/>
      <c r="X48" s="231"/>
      <c r="Y48" s="231"/>
      <c r="Z48" s="210"/>
      <c r="AA48" s="210"/>
      <c r="AB48" s="210"/>
      <c r="AC48" s="210"/>
      <c r="AD48" s="210"/>
      <c r="AE48" s="210"/>
      <c r="AF48" s="210"/>
      <c r="AG48" s="210" t="s">
        <v>170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59" t="s">
        <v>215</v>
      </c>
      <c r="D49" s="233"/>
      <c r="E49" s="234">
        <v>51.89</v>
      </c>
      <c r="F49" s="231"/>
      <c r="G49" s="231"/>
      <c r="H49" s="231"/>
      <c r="I49" s="231"/>
      <c r="J49" s="231"/>
      <c r="K49" s="231"/>
      <c r="L49" s="231"/>
      <c r="M49" s="231"/>
      <c r="N49" s="230"/>
      <c r="O49" s="230"/>
      <c r="P49" s="230"/>
      <c r="Q49" s="230"/>
      <c r="R49" s="231"/>
      <c r="S49" s="231"/>
      <c r="T49" s="231"/>
      <c r="U49" s="231"/>
      <c r="V49" s="231"/>
      <c r="W49" s="231"/>
      <c r="X49" s="231"/>
      <c r="Y49" s="231"/>
      <c r="Z49" s="210"/>
      <c r="AA49" s="210"/>
      <c r="AB49" s="210"/>
      <c r="AC49" s="210"/>
      <c r="AD49" s="210"/>
      <c r="AE49" s="210"/>
      <c r="AF49" s="210"/>
      <c r="AG49" s="210" t="s">
        <v>170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44">
        <v>11</v>
      </c>
      <c r="B50" s="245" t="s">
        <v>216</v>
      </c>
      <c r="C50" s="258" t="s">
        <v>217</v>
      </c>
      <c r="D50" s="246" t="s">
        <v>183</v>
      </c>
      <c r="E50" s="247">
        <v>50.56</v>
      </c>
      <c r="F50" s="248"/>
      <c r="G50" s="249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184</v>
      </c>
      <c r="T50" s="231" t="s">
        <v>204</v>
      </c>
      <c r="U50" s="231">
        <v>0</v>
      </c>
      <c r="V50" s="231">
        <f>ROUND(E50*U50,2)</f>
        <v>0</v>
      </c>
      <c r="W50" s="231"/>
      <c r="X50" s="231" t="s">
        <v>166</v>
      </c>
      <c r="Y50" s="231" t="s">
        <v>167</v>
      </c>
      <c r="Z50" s="210"/>
      <c r="AA50" s="210"/>
      <c r="AB50" s="210"/>
      <c r="AC50" s="210"/>
      <c r="AD50" s="210"/>
      <c r="AE50" s="210"/>
      <c r="AF50" s="210"/>
      <c r="AG50" s="210" t="s">
        <v>168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2" x14ac:dyDescent="0.2">
      <c r="A51" s="227"/>
      <c r="B51" s="228"/>
      <c r="C51" s="259" t="s">
        <v>205</v>
      </c>
      <c r="D51" s="233"/>
      <c r="E51" s="234"/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0"/>
      <c r="AA51" s="210"/>
      <c r="AB51" s="210"/>
      <c r="AC51" s="210"/>
      <c r="AD51" s="210"/>
      <c r="AE51" s="210"/>
      <c r="AF51" s="210"/>
      <c r="AG51" s="210" t="s">
        <v>170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59" t="s">
        <v>206</v>
      </c>
      <c r="D52" s="233"/>
      <c r="E52" s="234"/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0"/>
      <c r="AA52" s="210"/>
      <c r="AB52" s="210"/>
      <c r="AC52" s="210"/>
      <c r="AD52" s="210"/>
      <c r="AE52" s="210"/>
      <c r="AF52" s="210"/>
      <c r="AG52" s="210" t="s">
        <v>170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3" x14ac:dyDescent="0.2">
      <c r="A53" s="227"/>
      <c r="B53" s="228"/>
      <c r="C53" s="259" t="s">
        <v>218</v>
      </c>
      <c r="D53" s="233"/>
      <c r="E53" s="234"/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0"/>
      <c r="AA53" s="210"/>
      <c r="AB53" s="210"/>
      <c r="AC53" s="210"/>
      <c r="AD53" s="210"/>
      <c r="AE53" s="210"/>
      <c r="AF53" s="210"/>
      <c r="AG53" s="210" t="s">
        <v>170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3" x14ac:dyDescent="0.2">
      <c r="A54" s="227"/>
      <c r="B54" s="228"/>
      <c r="C54" s="259" t="s">
        <v>219</v>
      </c>
      <c r="D54" s="233"/>
      <c r="E54" s="234"/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0"/>
      <c r="AA54" s="210"/>
      <c r="AB54" s="210"/>
      <c r="AC54" s="210"/>
      <c r="AD54" s="210"/>
      <c r="AE54" s="210"/>
      <c r="AF54" s="210"/>
      <c r="AG54" s="210" t="s">
        <v>170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3" x14ac:dyDescent="0.2">
      <c r="A55" s="227"/>
      <c r="B55" s="228"/>
      <c r="C55" s="259" t="s">
        <v>212</v>
      </c>
      <c r="D55" s="233"/>
      <c r="E55" s="234"/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0"/>
      <c r="AA55" s="210"/>
      <c r="AB55" s="210"/>
      <c r="AC55" s="210"/>
      <c r="AD55" s="210"/>
      <c r="AE55" s="210"/>
      <c r="AF55" s="210"/>
      <c r="AG55" s="210" t="s">
        <v>170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3" x14ac:dyDescent="0.2">
      <c r="A56" s="227"/>
      <c r="B56" s="228"/>
      <c r="C56" s="259" t="s">
        <v>220</v>
      </c>
      <c r="D56" s="233"/>
      <c r="E56" s="234"/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0"/>
      <c r="AA56" s="210"/>
      <c r="AB56" s="210"/>
      <c r="AC56" s="210"/>
      <c r="AD56" s="210"/>
      <c r="AE56" s="210"/>
      <c r="AF56" s="210"/>
      <c r="AG56" s="210" t="s">
        <v>170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59" t="s">
        <v>221</v>
      </c>
      <c r="D57" s="233"/>
      <c r="E57" s="234">
        <v>50.56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0"/>
      <c r="AA57" s="210"/>
      <c r="AB57" s="210"/>
      <c r="AC57" s="210"/>
      <c r="AD57" s="210"/>
      <c r="AE57" s="210"/>
      <c r="AF57" s="210"/>
      <c r="AG57" s="210" t="s">
        <v>170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37" t="s">
        <v>160</v>
      </c>
      <c r="B58" s="238" t="s">
        <v>79</v>
      </c>
      <c r="C58" s="257" t="s">
        <v>80</v>
      </c>
      <c r="D58" s="239"/>
      <c r="E58" s="240"/>
      <c r="F58" s="241"/>
      <c r="G58" s="242">
        <f>SUMIF(AG59:AG68,"&lt;&gt;NOR",G59:G68)</f>
        <v>0</v>
      </c>
      <c r="H58" s="236"/>
      <c r="I58" s="236">
        <f>SUM(I59:I68)</f>
        <v>0</v>
      </c>
      <c r="J58" s="236"/>
      <c r="K58" s="236">
        <f>SUM(K59:K68)</f>
        <v>0</v>
      </c>
      <c r="L58" s="236"/>
      <c r="M58" s="236">
        <f>SUM(M59:M68)</f>
        <v>0</v>
      </c>
      <c r="N58" s="235"/>
      <c r="O58" s="235">
        <f>SUM(O59:O68)</f>
        <v>2.2200000000000002</v>
      </c>
      <c r="P58" s="235"/>
      <c r="Q58" s="235">
        <f>SUM(Q59:Q68)</f>
        <v>0</v>
      </c>
      <c r="R58" s="236"/>
      <c r="S58" s="236"/>
      <c r="T58" s="236"/>
      <c r="U58" s="236"/>
      <c r="V58" s="236">
        <f>SUM(V59:V68)</f>
        <v>60.269999999999996</v>
      </c>
      <c r="W58" s="236"/>
      <c r="X58" s="236"/>
      <c r="Y58" s="236"/>
      <c r="AG58" t="s">
        <v>161</v>
      </c>
    </row>
    <row r="59" spans="1:60" ht="22.5" outlineLevel="1" x14ac:dyDescent="0.2">
      <c r="A59" s="244">
        <v>12</v>
      </c>
      <c r="B59" s="245" t="s">
        <v>222</v>
      </c>
      <c r="C59" s="258" t="s">
        <v>223</v>
      </c>
      <c r="D59" s="246" t="s">
        <v>183</v>
      </c>
      <c r="E59" s="247">
        <v>37.869999999999997</v>
      </c>
      <c r="F59" s="248"/>
      <c r="G59" s="249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7.8100000000000001E-3</v>
      </c>
      <c r="O59" s="230">
        <f>ROUND(E59*N59,2)</f>
        <v>0.3</v>
      </c>
      <c r="P59" s="230">
        <v>0</v>
      </c>
      <c r="Q59" s="230">
        <f>ROUND(E59*P59,2)</f>
        <v>0</v>
      </c>
      <c r="R59" s="231"/>
      <c r="S59" s="231" t="s">
        <v>165</v>
      </c>
      <c r="T59" s="231" t="s">
        <v>165</v>
      </c>
      <c r="U59" s="231">
        <v>0.04</v>
      </c>
      <c r="V59" s="231">
        <f>ROUND(E59*U59,2)</f>
        <v>1.51</v>
      </c>
      <c r="W59" s="231"/>
      <c r="X59" s="231" t="s">
        <v>166</v>
      </c>
      <c r="Y59" s="231" t="s">
        <v>167</v>
      </c>
      <c r="Z59" s="210"/>
      <c r="AA59" s="210"/>
      <c r="AB59" s="210"/>
      <c r="AC59" s="210"/>
      <c r="AD59" s="210"/>
      <c r="AE59" s="210"/>
      <c r="AF59" s="210"/>
      <c r="AG59" s="210" t="s">
        <v>168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59" t="s">
        <v>224</v>
      </c>
      <c r="D60" s="233"/>
      <c r="E60" s="234">
        <v>37.869999999999997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31"/>
      <c r="Z60" s="210"/>
      <c r="AA60" s="210"/>
      <c r="AB60" s="210"/>
      <c r="AC60" s="210"/>
      <c r="AD60" s="210"/>
      <c r="AE60" s="210"/>
      <c r="AF60" s="210"/>
      <c r="AG60" s="210" t="s">
        <v>170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4">
        <v>13</v>
      </c>
      <c r="B61" s="245" t="s">
        <v>225</v>
      </c>
      <c r="C61" s="258" t="s">
        <v>226</v>
      </c>
      <c r="D61" s="246" t="s">
        <v>183</v>
      </c>
      <c r="E61" s="247">
        <v>40.470500000000001</v>
      </c>
      <c r="F61" s="248"/>
      <c r="G61" s="249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2E-3</v>
      </c>
      <c r="O61" s="230">
        <f>ROUND(E61*N61,2)</f>
        <v>0.08</v>
      </c>
      <c r="P61" s="230">
        <v>0</v>
      </c>
      <c r="Q61" s="230">
        <f>ROUND(E61*P61,2)</f>
        <v>0</v>
      </c>
      <c r="R61" s="231"/>
      <c r="S61" s="231" t="s">
        <v>165</v>
      </c>
      <c r="T61" s="231" t="s">
        <v>165</v>
      </c>
      <c r="U61" s="231">
        <v>0</v>
      </c>
      <c r="V61" s="231">
        <f>ROUND(E61*U61,2)</f>
        <v>0</v>
      </c>
      <c r="W61" s="231"/>
      <c r="X61" s="231" t="s">
        <v>166</v>
      </c>
      <c r="Y61" s="231" t="s">
        <v>167</v>
      </c>
      <c r="Z61" s="210"/>
      <c r="AA61" s="210"/>
      <c r="AB61" s="210"/>
      <c r="AC61" s="210"/>
      <c r="AD61" s="210"/>
      <c r="AE61" s="210"/>
      <c r="AF61" s="210"/>
      <c r="AG61" s="210" t="s">
        <v>168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59" t="s">
        <v>227</v>
      </c>
      <c r="D62" s="233"/>
      <c r="E62" s="234">
        <v>33.025500000000001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0"/>
      <c r="AA62" s="210"/>
      <c r="AB62" s="210"/>
      <c r="AC62" s="210"/>
      <c r="AD62" s="210"/>
      <c r="AE62" s="210"/>
      <c r="AF62" s="210"/>
      <c r="AG62" s="210" t="s">
        <v>170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7"/>
      <c r="B63" s="228"/>
      <c r="C63" s="259" t="s">
        <v>228</v>
      </c>
      <c r="D63" s="233"/>
      <c r="E63" s="234">
        <v>10.202999999999999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0"/>
      <c r="AA63" s="210"/>
      <c r="AB63" s="210"/>
      <c r="AC63" s="210"/>
      <c r="AD63" s="210"/>
      <c r="AE63" s="210"/>
      <c r="AF63" s="210"/>
      <c r="AG63" s="210" t="s">
        <v>170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59" t="s">
        <v>229</v>
      </c>
      <c r="D64" s="233"/>
      <c r="E64" s="234">
        <v>-2.758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0"/>
      <c r="AA64" s="210"/>
      <c r="AB64" s="210"/>
      <c r="AC64" s="210"/>
      <c r="AD64" s="210"/>
      <c r="AE64" s="210"/>
      <c r="AF64" s="210"/>
      <c r="AG64" s="210" t="s">
        <v>170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44">
        <v>14</v>
      </c>
      <c r="B65" s="245" t="s">
        <v>230</v>
      </c>
      <c r="C65" s="258" t="s">
        <v>231</v>
      </c>
      <c r="D65" s="246" t="s">
        <v>183</v>
      </c>
      <c r="E65" s="247">
        <v>40.470500000000001</v>
      </c>
      <c r="F65" s="248"/>
      <c r="G65" s="249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4.5440000000000001E-2</v>
      </c>
      <c r="O65" s="230">
        <f>ROUND(E65*N65,2)</f>
        <v>1.84</v>
      </c>
      <c r="P65" s="230">
        <v>0</v>
      </c>
      <c r="Q65" s="230">
        <f>ROUND(E65*P65,2)</f>
        <v>0</v>
      </c>
      <c r="R65" s="231"/>
      <c r="S65" s="231" t="s">
        <v>184</v>
      </c>
      <c r="T65" s="231" t="s">
        <v>165</v>
      </c>
      <c r="U65" s="231">
        <v>1.452</v>
      </c>
      <c r="V65" s="231">
        <f>ROUND(E65*U65,2)</f>
        <v>58.76</v>
      </c>
      <c r="W65" s="231"/>
      <c r="X65" s="231" t="s">
        <v>166</v>
      </c>
      <c r="Y65" s="231" t="s">
        <v>167</v>
      </c>
      <c r="Z65" s="210"/>
      <c r="AA65" s="210"/>
      <c r="AB65" s="210"/>
      <c r="AC65" s="210"/>
      <c r="AD65" s="210"/>
      <c r="AE65" s="210"/>
      <c r="AF65" s="210"/>
      <c r="AG65" s="210" t="s">
        <v>168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27"/>
      <c r="B66" s="228"/>
      <c r="C66" s="259" t="s">
        <v>227</v>
      </c>
      <c r="D66" s="233"/>
      <c r="E66" s="234">
        <v>33.025500000000001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0"/>
      <c r="AA66" s="210"/>
      <c r="AB66" s="210"/>
      <c r="AC66" s="210"/>
      <c r="AD66" s="210"/>
      <c r="AE66" s="210"/>
      <c r="AF66" s="210"/>
      <c r="AG66" s="210" t="s">
        <v>170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59" t="s">
        <v>228</v>
      </c>
      <c r="D67" s="233"/>
      <c r="E67" s="234">
        <v>10.202999999999999</v>
      </c>
      <c r="F67" s="231"/>
      <c r="G67" s="231"/>
      <c r="H67" s="231"/>
      <c r="I67" s="231"/>
      <c r="J67" s="231"/>
      <c r="K67" s="231"/>
      <c r="L67" s="231"/>
      <c r="M67" s="231"/>
      <c r="N67" s="230"/>
      <c r="O67" s="230"/>
      <c r="P67" s="230"/>
      <c r="Q67" s="230"/>
      <c r="R67" s="231"/>
      <c r="S67" s="231"/>
      <c r="T67" s="231"/>
      <c r="U67" s="231"/>
      <c r="V67" s="231"/>
      <c r="W67" s="231"/>
      <c r="X67" s="231"/>
      <c r="Y67" s="231"/>
      <c r="Z67" s="210"/>
      <c r="AA67" s="210"/>
      <c r="AB67" s="210"/>
      <c r="AC67" s="210"/>
      <c r="AD67" s="210"/>
      <c r="AE67" s="210"/>
      <c r="AF67" s="210"/>
      <c r="AG67" s="210" t="s">
        <v>170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7"/>
      <c r="B68" s="228"/>
      <c r="C68" s="259" t="s">
        <v>229</v>
      </c>
      <c r="D68" s="233"/>
      <c r="E68" s="234">
        <v>-2.758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31"/>
      <c r="Z68" s="210"/>
      <c r="AA68" s="210"/>
      <c r="AB68" s="210"/>
      <c r="AC68" s="210"/>
      <c r="AD68" s="210"/>
      <c r="AE68" s="210"/>
      <c r="AF68" s="210"/>
      <c r="AG68" s="210" t="s">
        <v>170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5.5" x14ac:dyDescent="0.2">
      <c r="A69" s="237" t="s">
        <v>160</v>
      </c>
      <c r="B69" s="238" t="s">
        <v>83</v>
      </c>
      <c r="C69" s="257" t="s">
        <v>84</v>
      </c>
      <c r="D69" s="239"/>
      <c r="E69" s="240"/>
      <c r="F69" s="241"/>
      <c r="G69" s="242">
        <f>SUMIF(AG70:AG87,"&lt;&gt;NOR",G70:G87)</f>
        <v>0</v>
      </c>
      <c r="H69" s="236"/>
      <c r="I69" s="236">
        <f>SUM(I70:I87)</f>
        <v>0</v>
      </c>
      <c r="J69" s="236"/>
      <c r="K69" s="236">
        <f>SUM(K70:K87)</f>
        <v>0</v>
      </c>
      <c r="L69" s="236"/>
      <c r="M69" s="236">
        <f>SUM(M70:M87)</f>
        <v>0</v>
      </c>
      <c r="N69" s="235"/>
      <c r="O69" s="235">
        <f>SUM(O70:O87)</f>
        <v>0.57000000000000006</v>
      </c>
      <c r="P69" s="235"/>
      <c r="Q69" s="235">
        <f>SUM(Q70:Q87)</f>
        <v>0</v>
      </c>
      <c r="R69" s="236"/>
      <c r="S69" s="236"/>
      <c r="T69" s="236"/>
      <c r="U69" s="236"/>
      <c r="V69" s="236">
        <f>SUM(V70:V87)</f>
        <v>58.05</v>
      </c>
      <c r="W69" s="236"/>
      <c r="X69" s="236"/>
      <c r="Y69" s="236"/>
      <c r="AG69" t="s">
        <v>161</v>
      </c>
    </row>
    <row r="70" spans="1:60" ht="22.5" outlineLevel="1" x14ac:dyDescent="0.2">
      <c r="A70" s="244">
        <v>15</v>
      </c>
      <c r="B70" s="245" t="s">
        <v>232</v>
      </c>
      <c r="C70" s="258" t="s">
        <v>233</v>
      </c>
      <c r="D70" s="246" t="s">
        <v>183</v>
      </c>
      <c r="E70" s="247">
        <v>32.42</v>
      </c>
      <c r="F70" s="248"/>
      <c r="G70" s="249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1.3729999999999999E-2</v>
      </c>
      <c r="O70" s="230">
        <f>ROUND(E70*N70,2)</f>
        <v>0.45</v>
      </c>
      <c r="P70" s="230">
        <v>0</v>
      </c>
      <c r="Q70" s="230">
        <f>ROUND(E70*P70,2)</f>
        <v>0</v>
      </c>
      <c r="R70" s="231"/>
      <c r="S70" s="231" t="s">
        <v>165</v>
      </c>
      <c r="T70" s="231" t="s">
        <v>165</v>
      </c>
      <c r="U70" s="231">
        <v>1.0109999999999999</v>
      </c>
      <c r="V70" s="231">
        <f>ROUND(E70*U70,2)</f>
        <v>32.78</v>
      </c>
      <c r="W70" s="231"/>
      <c r="X70" s="231" t="s">
        <v>166</v>
      </c>
      <c r="Y70" s="231" t="s">
        <v>167</v>
      </c>
      <c r="Z70" s="210"/>
      <c r="AA70" s="210"/>
      <c r="AB70" s="210"/>
      <c r="AC70" s="210"/>
      <c r="AD70" s="210"/>
      <c r="AE70" s="210"/>
      <c r="AF70" s="210"/>
      <c r="AG70" s="210" t="s">
        <v>168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27"/>
      <c r="B71" s="228"/>
      <c r="C71" s="259" t="s">
        <v>234</v>
      </c>
      <c r="D71" s="233"/>
      <c r="E71" s="234">
        <v>12.58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0"/>
      <c r="AA71" s="210"/>
      <c r="AB71" s="210"/>
      <c r="AC71" s="210"/>
      <c r="AD71" s="210"/>
      <c r="AE71" s="210"/>
      <c r="AF71" s="210"/>
      <c r="AG71" s="210" t="s">
        <v>170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27"/>
      <c r="B72" s="228"/>
      <c r="C72" s="259" t="s">
        <v>235</v>
      </c>
      <c r="D72" s="233"/>
      <c r="E72" s="234">
        <v>5.36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0"/>
      <c r="AA72" s="210"/>
      <c r="AB72" s="210"/>
      <c r="AC72" s="210"/>
      <c r="AD72" s="210"/>
      <c r="AE72" s="210"/>
      <c r="AF72" s="210"/>
      <c r="AG72" s="210" t="s">
        <v>170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59" t="s">
        <v>236</v>
      </c>
      <c r="D73" s="233"/>
      <c r="E73" s="234">
        <v>6.12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0"/>
      <c r="AA73" s="210"/>
      <c r="AB73" s="210"/>
      <c r="AC73" s="210"/>
      <c r="AD73" s="210"/>
      <c r="AE73" s="210"/>
      <c r="AF73" s="210"/>
      <c r="AG73" s="210" t="s">
        <v>170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27"/>
      <c r="B74" s="228"/>
      <c r="C74" s="259" t="s">
        <v>237</v>
      </c>
      <c r="D74" s="233"/>
      <c r="E74" s="234">
        <v>8.36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0"/>
      <c r="AA74" s="210"/>
      <c r="AB74" s="210"/>
      <c r="AC74" s="210"/>
      <c r="AD74" s="210"/>
      <c r="AE74" s="210"/>
      <c r="AF74" s="210"/>
      <c r="AG74" s="210" t="s">
        <v>170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44">
        <v>16</v>
      </c>
      <c r="B75" s="245" t="s">
        <v>238</v>
      </c>
      <c r="C75" s="258" t="s">
        <v>239</v>
      </c>
      <c r="D75" s="246" t="s">
        <v>183</v>
      </c>
      <c r="E75" s="247">
        <v>8.65</v>
      </c>
      <c r="F75" s="248"/>
      <c r="G75" s="249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1.3729999999999999E-2</v>
      </c>
      <c r="O75" s="230">
        <f>ROUND(E75*N75,2)</f>
        <v>0.12</v>
      </c>
      <c r="P75" s="230">
        <v>0</v>
      </c>
      <c r="Q75" s="230">
        <f>ROUND(E75*P75,2)</f>
        <v>0</v>
      </c>
      <c r="R75" s="231"/>
      <c r="S75" s="231" t="s">
        <v>165</v>
      </c>
      <c r="T75" s="231" t="s">
        <v>165</v>
      </c>
      <c r="U75" s="231">
        <v>1.0109999999999999</v>
      </c>
      <c r="V75" s="231">
        <f>ROUND(E75*U75,2)</f>
        <v>8.75</v>
      </c>
      <c r="W75" s="231"/>
      <c r="X75" s="231" t="s">
        <v>166</v>
      </c>
      <c r="Y75" s="231" t="s">
        <v>167</v>
      </c>
      <c r="Z75" s="210"/>
      <c r="AA75" s="210"/>
      <c r="AB75" s="210"/>
      <c r="AC75" s="210"/>
      <c r="AD75" s="210"/>
      <c r="AE75" s="210"/>
      <c r="AF75" s="210"/>
      <c r="AG75" s="210" t="s">
        <v>168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7"/>
      <c r="B76" s="228"/>
      <c r="C76" s="259" t="s">
        <v>240</v>
      </c>
      <c r="D76" s="233"/>
      <c r="E76" s="234">
        <v>2.5499999999999998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0"/>
      <c r="AA76" s="210"/>
      <c r="AB76" s="210"/>
      <c r="AC76" s="210"/>
      <c r="AD76" s="210"/>
      <c r="AE76" s="210"/>
      <c r="AF76" s="210"/>
      <c r="AG76" s="210" t="s">
        <v>170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7"/>
      <c r="B77" s="228"/>
      <c r="C77" s="259" t="s">
        <v>241</v>
      </c>
      <c r="D77" s="233"/>
      <c r="E77" s="234">
        <v>2.46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0"/>
      <c r="AA77" s="210"/>
      <c r="AB77" s="210"/>
      <c r="AC77" s="210"/>
      <c r="AD77" s="210"/>
      <c r="AE77" s="210"/>
      <c r="AF77" s="210"/>
      <c r="AG77" s="210" t="s">
        <v>170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59" t="s">
        <v>242</v>
      </c>
      <c r="D78" s="233"/>
      <c r="E78" s="234">
        <v>1.6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0"/>
      <c r="AA78" s="210"/>
      <c r="AB78" s="210"/>
      <c r="AC78" s="210"/>
      <c r="AD78" s="210"/>
      <c r="AE78" s="210"/>
      <c r="AF78" s="210"/>
      <c r="AG78" s="210" t="s">
        <v>170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27"/>
      <c r="B79" s="228"/>
      <c r="C79" s="259" t="s">
        <v>243</v>
      </c>
      <c r="D79" s="233"/>
      <c r="E79" s="234">
        <v>2.04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0"/>
      <c r="AA79" s="210"/>
      <c r="AB79" s="210"/>
      <c r="AC79" s="210"/>
      <c r="AD79" s="210"/>
      <c r="AE79" s="210"/>
      <c r="AF79" s="210"/>
      <c r="AG79" s="210" t="s">
        <v>170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4">
        <v>17</v>
      </c>
      <c r="B80" s="245" t="s">
        <v>244</v>
      </c>
      <c r="C80" s="258" t="s">
        <v>245</v>
      </c>
      <c r="D80" s="246" t="s">
        <v>183</v>
      </c>
      <c r="E80" s="247">
        <v>28.49</v>
      </c>
      <c r="F80" s="248"/>
      <c r="G80" s="249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1"/>
      <c r="S80" s="231" t="s">
        <v>165</v>
      </c>
      <c r="T80" s="231" t="s">
        <v>165</v>
      </c>
      <c r="U80" s="231">
        <v>0.57999999999999996</v>
      </c>
      <c r="V80" s="231">
        <f>ROUND(E80*U80,2)</f>
        <v>16.52</v>
      </c>
      <c r="W80" s="231"/>
      <c r="X80" s="231" t="s">
        <v>166</v>
      </c>
      <c r="Y80" s="231" t="s">
        <v>167</v>
      </c>
      <c r="Z80" s="210"/>
      <c r="AA80" s="210"/>
      <c r="AB80" s="210"/>
      <c r="AC80" s="210"/>
      <c r="AD80" s="210"/>
      <c r="AE80" s="210"/>
      <c r="AF80" s="210"/>
      <c r="AG80" s="210" t="s">
        <v>168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7"/>
      <c r="B81" s="228"/>
      <c r="C81" s="259" t="s">
        <v>235</v>
      </c>
      <c r="D81" s="233"/>
      <c r="E81" s="234">
        <v>5.36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0"/>
      <c r="AA81" s="210"/>
      <c r="AB81" s="210"/>
      <c r="AC81" s="210"/>
      <c r="AD81" s="210"/>
      <c r="AE81" s="210"/>
      <c r="AF81" s="210"/>
      <c r="AG81" s="210" t="s">
        <v>170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7"/>
      <c r="B82" s="228"/>
      <c r="C82" s="259" t="s">
        <v>236</v>
      </c>
      <c r="D82" s="233"/>
      <c r="E82" s="234">
        <v>6.12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0"/>
      <c r="AA82" s="210"/>
      <c r="AB82" s="210"/>
      <c r="AC82" s="210"/>
      <c r="AD82" s="210"/>
      <c r="AE82" s="210"/>
      <c r="AF82" s="210"/>
      <c r="AG82" s="210" t="s">
        <v>170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27"/>
      <c r="B83" s="228"/>
      <c r="C83" s="259" t="s">
        <v>237</v>
      </c>
      <c r="D83" s="233"/>
      <c r="E83" s="234">
        <v>8.36</v>
      </c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31"/>
      <c r="Z83" s="210"/>
      <c r="AA83" s="210"/>
      <c r="AB83" s="210"/>
      <c r="AC83" s="210"/>
      <c r="AD83" s="210"/>
      <c r="AE83" s="210"/>
      <c r="AF83" s="210"/>
      <c r="AG83" s="210" t="s">
        <v>170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27"/>
      <c r="B84" s="228"/>
      <c r="C84" s="259" t="s">
        <v>240</v>
      </c>
      <c r="D84" s="233"/>
      <c r="E84" s="234">
        <v>2.5499999999999998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0"/>
      <c r="AA84" s="210"/>
      <c r="AB84" s="210"/>
      <c r="AC84" s="210"/>
      <c r="AD84" s="210"/>
      <c r="AE84" s="210"/>
      <c r="AF84" s="210"/>
      <c r="AG84" s="210" t="s">
        <v>170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27"/>
      <c r="B85" s="228"/>
      <c r="C85" s="259" t="s">
        <v>241</v>
      </c>
      <c r="D85" s="233"/>
      <c r="E85" s="234">
        <v>2.46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0"/>
      <c r="AA85" s="210"/>
      <c r="AB85" s="210"/>
      <c r="AC85" s="210"/>
      <c r="AD85" s="210"/>
      <c r="AE85" s="210"/>
      <c r="AF85" s="210"/>
      <c r="AG85" s="210" t="s">
        <v>170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27"/>
      <c r="B86" s="228"/>
      <c r="C86" s="259" t="s">
        <v>242</v>
      </c>
      <c r="D86" s="233"/>
      <c r="E86" s="234">
        <v>1.6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31"/>
      <c r="Z86" s="210"/>
      <c r="AA86" s="210"/>
      <c r="AB86" s="210"/>
      <c r="AC86" s="210"/>
      <c r="AD86" s="210"/>
      <c r="AE86" s="210"/>
      <c r="AF86" s="210"/>
      <c r="AG86" s="210" t="s">
        <v>170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27"/>
      <c r="B87" s="228"/>
      <c r="C87" s="259" t="s">
        <v>243</v>
      </c>
      <c r="D87" s="233"/>
      <c r="E87" s="234">
        <v>2.04</v>
      </c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31"/>
      <c r="Z87" s="210"/>
      <c r="AA87" s="210"/>
      <c r="AB87" s="210"/>
      <c r="AC87" s="210"/>
      <c r="AD87" s="210"/>
      <c r="AE87" s="210"/>
      <c r="AF87" s="210"/>
      <c r="AG87" s="210" t="s">
        <v>170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">
      <c r="A88" s="237" t="s">
        <v>160</v>
      </c>
      <c r="B88" s="238" t="s">
        <v>85</v>
      </c>
      <c r="C88" s="257" t="s">
        <v>86</v>
      </c>
      <c r="D88" s="239"/>
      <c r="E88" s="240"/>
      <c r="F88" s="241"/>
      <c r="G88" s="242">
        <f>SUMIF(AG89:AG94,"&lt;&gt;NOR",G89:G94)</f>
        <v>0</v>
      </c>
      <c r="H88" s="236"/>
      <c r="I88" s="236">
        <f>SUM(I89:I94)</f>
        <v>0</v>
      </c>
      <c r="J88" s="236"/>
      <c r="K88" s="236">
        <f>SUM(K89:K94)</f>
        <v>0</v>
      </c>
      <c r="L88" s="236"/>
      <c r="M88" s="236">
        <f>SUM(M89:M94)</f>
        <v>0</v>
      </c>
      <c r="N88" s="235"/>
      <c r="O88" s="235">
        <f>SUM(O89:O94)</f>
        <v>0</v>
      </c>
      <c r="P88" s="235"/>
      <c r="Q88" s="235">
        <f>SUM(Q89:Q94)</f>
        <v>0</v>
      </c>
      <c r="R88" s="236"/>
      <c r="S88" s="236"/>
      <c r="T88" s="236"/>
      <c r="U88" s="236"/>
      <c r="V88" s="236">
        <f>SUM(V89:V94)</f>
        <v>1.1299999999999999</v>
      </c>
      <c r="W88" s="236"/>
      <c r="X88" s="236"/>
      <c r="Y88" s="236"/>
      <c r="AG88" t="s">
        <v>161</v>
      </c>
    </row>
    <row r="89" spans="1:60" outlineLevel="1" x14ac:dyDescent="0.2">
      <c r="A89" s="244">
        <v>18</v>
      </c>
      <c r="B89" s="245" t="s">
        <v>246</v>
      </c>
      <c r="C89" s="258" t="s">
        <v>247</v>
      </c>
      <c r="D89" s="246" t="s">
        <v>183</v>
      </c>
      <c r="E89" s="247">
        <v>14.462</v>
      </c>
      <c r="F89" s="248"/>
      <c r="G89" s="249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0">
        <v>4.0000000000000003E-5</v>
      </c>
      <c r="O89" s="230">
        <f>ROUND(E89*N89,2)</f>
        <v>0</v>
      </c>
      <c r="P89" s="230">
        <v>0</v>
      </c>
      <c r="Q89" s="230">
        <f>ROUND(E89*P89,2)</f>
        <v>0</v>
      </c>
      <c r="R89" s="231"/>
      <c r="S89" s="231" t="s">
        <v>165</v>
      </c>
      <c r="T89" s="231" t="s">
        <v>165</v>
      </c>
      <c r="U89" s="231">
        <v>7.8E-2</v>
      </c>
      <c r="V89" s="231">
        <f>ROUND(E89*U89,2)</f>
        <v>1.1299999999999999</v>
      </c>
      <c r="W89" s="231"/>
      <c r="X89" s="231" t="s">
        <v>166</v>
      </c>
      <c r="Y89" s="231" t="s">
        <v>167</v>
      </c>
      <c r="Z89" s="210"/>
      <c r="AA89" s="210"/>
      <c r="AB89" s="210"/>
      <c r="AC89" s="210"/>
      <c r="AD89" s="210"/>
      <c r="AE89" s="210"/>
      <c r="AF89" s="210"/>
      <c r="AG89" s="210" t="s">
        <v>168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27"/>
      <c r="B90" s="228"/>
      <c r="C90" s="259" t="s">
        <v>248</v>
      </c>
      <c r="D90" s="233"/>
      <c r="E90" s="234">
        <v>3.24</v>
      </c>
      <c r="F90" s="231"/>
      <c r="G90" s="231"/>
      <c r="H90" s="231"/>
      <c r="I90" s="231"/>
      <c r="J90" s="231"/>
      <c r="K90" s="231"/>
      <c r="L90" s="231"/>
      <c r="M90" s="231"/>
      <c r="N90" s="230"/>
      <c r="O90" s="230"/>
      <c r="P90" s="230"/>
      <c r="Q90" s="230"/>
      <c r="R90" s="231"/>
      <c r="S90" s="231"/>
      <c r="T90" s="231"/>
      <c r="U90" s="231"/>
      <c r="V90" s="231"/>
      <c r="W90" s="231"/>
      <c r="X90" s="231"/>
      <c r="Y90" s="231"/>
      <c r="Z90" s="210"/>
      <c r="AA90" s="210"/>
      <c r="AB90" s="210"/>
      <c r="AC90" s="210"/>
      <c r="AD90" s="210"/>
      <c r="AE90" s="210"/>
      <c r="AF90" s="210"/>
      <c r="AG90" s="210" t="s">
        <v>170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27"/>
      <c r="B91" s="228"/>
      <c r="C91" s="259" t="s">
        <v>249</v>
      </c>
      <c r="D91" s="233"/>
      <c r="E91" s="234">
        <v>2.16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0"/>
      <c r="AA91" s="210"/>
      <c r="AB91" s="210"/>
      <c r="AC91" s="210"/>
      <c r="AD91" s="210"/>
      <c r="AE91" s="210"/>
      <c r="AF91" s="210"/>
      <c r="AG91" s="210" t="s">
        <v>170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27"/>
      <c r="B92" s="228"/>
      <c r="C92" s="259" t="s">
        <v>250</v>
      </c>
      <c r="D92" s="233"/>
      <c r="E92" s="234"/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31"/>
      <c r="Z92" s="210"/>
      <c r="AA92" s="210"/>
      <c r="AB92" s="210"/>
      <c r="AC92" s="210"/>
      <c r="AD92" s="210"/>
      <c r="AE92" s="210"/>
      <c r="AF92" s="210"/>
      <c r="AG92" s="210" t="s">
        <v>170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27"/>
      <c r="B93" s="228"/>
      <c r="C93" s="259" t="s">
        <v>251</v>
      </c>
      <c r="D93" s="233"/>
      <c r="E93" s="234">
        <v>2.758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31"/>
      <c r="Z93" s="210"/>
      <c r="AA93" s="210"/>
      <c r="AB93" s="210"/>
      <c r="AC93" s="210"/>
      <c r="AD93" s="210"/>
      <c r="AE93" s="210"/>
      <c r="AF93" s="210"/>
      <c r="AG93" s="210" t="s">
        <v>170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27"/>
      <c r="B94" s="228"/>
      <c r="C94" s="259" t="s">
        <v>252</v>
      </c>
      <c r="D94" s="233"/>
      <c r="E94" s="234">
        <v>6.3040000000000003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31"/>
      <c r="Z94" s="210"/>
      <c r="AA94" s="210"/>
      <c r="AB94" s="210"/>
      <c r="AC94" s="210"/>
      <c r="AD94" s="210"/>
      <c r="AE94" s="210"/>
      <c r="AF94" s="210"/>
      <c r="AG94" s="210" t="s">
        <v>170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">
      <c r="A95" s="237" t="s">
        <v>160</v>
      </c>
      <c r="B95" s="238" t="s">
        <v>87</v>
      </c>
      <c r="C95" s="257" t="s">
        <v>88</v>
      </c>
      <c r="D95" s="239"/>
      <c r="E95" s="240"/>
      <c r="F95" s="241"/>
      <c r="G95" s="242">
        <f>SUMIF(AG96:AG101,"&lt;&gt;NOR",G96:G101)</f>
        <v>0</v>
      </c>
      <c r="H95" s="236"/>
      <c r="I95" s="236">
        <f>SUM(I96:I101)</f>
        <v>0</v>
      </c>
      <c r="J95" s="236"/>
      <c r="K95" s="236">
        <f>SUM(K96:K101)</f>
        <v>0</v>
      </c>
      <c r="L95" s="236"/>
      <c r="M95" s="236">
        <f>SUM(M96:M101)</f>
        <v>0</v>
      </c>
      <c r="N95" s="235"/>
      <c r="O95" s="235">
        <f>SUM(O96:O101)</f>
        <v>0</v>
      </c>
      <c r="P95" s="235"/>
      <c r="Q95" s="235">
        <f>SUM(Q96:Q101)</f>
        <v>0</v>
      </c>
      <c r="R95" s="236"/>
      <c r="S95" s="236"/>
      <c r="T95" s="236"/>
      <c r="U95" s="236"/>
      <c r="V95" s="236">
        <f>SUM(V96:V101)</f>
        <v>1.1299999999999999</v>
      </c>
      <c r="W95" s="236"/>
      <c r="X95" s="236"/>
      <c r="Y95" s="236"/>
      <c r="AG95" t="s">
        <v>161</v>
      </c>
    </row>
    <row r="96" spans="1:60" outlineLevel="1" x14ac:dyDescent="0.2">
      <c r="A96" s="244">
        <v>19</v>
      </c>
      <c r="B96" s="245" t="s">
        <v>253</v>
      </c>
      <c r="C96" s="258" t="s">
        <v>254</v>
      </c>
      <c r="D96" s="246" t="s">
        <v>183</v>
      </c>
      <c r="E96" s="247">
        <v>14.462</v>
      </c>
      <c r="F96" s="248"/>
      <c r="G96" s="249">
        <f>ROUND(E96*F96,2)</f>
        <v>0</v>
      </c>
      <c r="H96" s="232"/>
      <c r="I96" s="231">
        <f>ROUND(E96*H96,2)</f>
        <v>0</v>
      </c>
      <c r="J96" s="232"/>
      <c r="K96" s="231">
        <f>ROUND(E96*J96,2)</f>
        <v>0</v>
      </c>
      <c r="L96" s="231">
        <v>21</v>
      </c>
      <c r="M96" s="231">
        <f>G96*(1+L96/100)</f>
        <v>0</v>
      </c>
      <c r="N96" s="230">
        <v>4.0000000000000003E-5</v>
      </c>
      <c r="O96" s="230">
        <f>ROUND(E96*N96,2)</f>
        <v>0</v>
      </c>
      <c r="P96" s="230">
        <v>0</v>
      </c>
      <c r="Q96" s="230">
        <f>ROUND(E96*P96,2)</f>
        <v>0</v>
      </c>
      <c r="R96" s="231"/>
      <c r="S96" s="231" t="s">
        <v>165</v>
      </c>
      <c r="T96" s="231" t="s">
        <v>165</v>
      </c>
      <c r="U96" s="231">
        <v>7.8E-2</v>
      </c>
      <c r="V96" s="231">
        <f>ROUND(E96*U96,2)</f>
        <v>1.1299999999999999</v>
      </c>
      <c r="W96" s="231"/>
      <c r="X96" s="231" t="s">
        <v>166</v>
      </c>
      <c r="Y96" s="231" t="s">
        <v>167</v>
      </c>
      <c r="Z96" s="210"/>
      <c r="AA96" s="210"/>
      <c r="AB96" s="210"/>
      <c r="AC96" s="210"/>
      <c r="AD96" s="210"/>
      <c r="AE96" s="210"/>
      <c r="AF96" s="210"/>
      <c r="AG96" s="210" t="s">
        <v>168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27"/>
      <c r="B97" s="228"/>
      <c r="C97" s="259" t="s">
        <v>248</v>
      </c>
      <c r="D97" s="233"/>
      <c r="E97" s="234">
        <v>3.24</v>
      </c>
      <c r="F97" s="231"/>
      <c r="G97" s="231"/>
      <c r="H97" s="231"/>
      <c r="I97" s="231"/>
      <c r="J97" s="231"/>
      <c r="K97" s="231"/>
      <c r="L97" s="231"/>
      <c r="M97" s="231"/>
      <c r="N97" s="230"/>
      <c r="O97" s="230"/>
      <c r="P97" s="230"/>
      <c r="Q97" s="230"/>
      <c r="R97" s="231"/>
      <c r="S97" s="231"/>
      <c r="T97" s="231"/>
      <c r="U97" s="231"/>
      <c r="V97" s="231"/>
      <c r="W97" s="231"/>
      <c r="X97" s="231"/>
      <c r="Y97" s="231"/>
      <c r="Z97" s="210"/>
      <c r="AA97" s="210"/>
      <c r="AB97" s="210"/>
      <c r="AC97" s="210"/>
      <c r="AD97" s="210"/>
      <c r="AE97" s="210"/>
      <c r="AF97" s="210"/>
      <c r="AG97" s="210" t="s">
        <v>170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7"/>
      <c r="B98" s="228"/>
      <c r="C98" s="259" t="s">
        <v>249</v>
      </c>
      <c r="D98" s="233"/>
      <c r="E98" s="234">
        <v>2.16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0"/>
      <c r="AA98" s="210"/>
      <c r="AB98" s="210"/>
      <c r="AC98" s="210"/>
      <c r="AD98" s="210"/>
      <c r="AE98" s="210"/>
      <c r="AF98" s="210"/>
      <c r="AG98" s="210" t="s">
        <v>170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7"/>
      <c r="B99" s="228"/>
      <c r="C99" s="259" t="s">
        <v>250</v>
      </c>
      <c r="D99" s="233"/>
      <c r="E99" s="234"/>
      <c r="F99" s="231"/>
      <c r="G99" s="231"/>
      <c r="H99" s="231"/>
      <c r="I99" s="231"/>
      <c r="J99" s="231"/>
      <c r="K99" s="231"/>
      <c r="L99" s="231"/>
      <c r="M99" s="231"/>
      <c r="N99" s="230"/>
      <c r="O99" s="230"/>
      <c r="P99" s="230"/>
      <c r="Q99" s="230"/>
      <c r="R99" s="231"/>
      <c r="S99" s="231"/>
      <c r="T99" s="231"/>
      <c r="U99" s="231"/>
      <c r="V99" s="231"/>
      <c r="W99" s="231"/>
      <c r="X99" s="231"/>
      <c r="Y99" s="231"/>
      <c r="Z99" s="210"/>
      <c r="AA99" s="210"/>
      <c r="AB99" s="210"/>
      <c r="AC99" s="210"/>
      <c r="AD99" s="210"/>
      <c r="AE99" s="210"/>
      <c r="AF99" s="210"/>
      <c r="AG99" s="210" t="s">
        <v>170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27"/>
      <c r="B100" s="228"/>
      <c r="C100" s="259" t="s">
        <v>251</v>
      </c>
      <c r="D100" s="233"/>
      <c r="E100" s="234">
        <v>2.758</v>
      </c>
      <c r="F100" s="231"/>
      <c r="G100" s="231"/>
      <c r="H100" s="231"/>
      <c r="I100" s="231"/>
      <c r="J100" s="231"/>
      <c r="K100" s="231"/>
      <c r="L100" s="231"/>
      <c r="M100" s="231"/>
      <c r="N100" s="230"/>
      <c r="O100" s="230"/>
      <c r="P100" s="230"/>
      <c r="Q100" s="230"/>
      <c r="R100" s="231"/>
      <c r="S100" s="231"/>
      <c r="T100" s="231"/>
      <c r="U100" s="231"/>
      <c r="V100" s="231"/>
      <c r="W100" s="231"/>
      <c r="X100" s="231"/>
      <c r="Y100" s="231"/>
      <c r="Z100" s="210"/>
      <c r="AA100" s="210"/>
      <c r="AB100" s="210"/>
      <c r="AC100" s="210"/>
      <c r="AD100" s="210"/>
      <c r="AE100" s="210"/>
      <c r="AF100" s="210"/>
      <c r="AG100" s="210" t="s">
        <v>170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27"/>
      <c r="B101" s="228"/>
      <c r="C101" s="259" t="s">
        <v>252</v>
      </c>
      <c r="D101" s="233"/>
      <c r="E101" s="234">
        <v>6.3040000000000003</v>
      </c>
      <c r="F101" s="231"/>
      <c r="G101" s="231"/>
      <c r="H101" s="231"/>
      <c r="I101" s="231"/>
      <c r="J101" s="231"/>
      <c r="K101" s="231"/>
      <c r="L101" s="231"/>
      <c r="M101" s="231"/>
      <c r="N101" s="230"/>
      <c r="O101" s="230"/>
      <c r="P101" s="230"/>
      <c r="Q101" s="230"/>
      <c r="R101" s="231"/>
      <c r="S101" s="231"/>
      <c r="T101" s="231"/>
      <c r="U101" s="231"/>
      <c r="V101" s="231"/>
      <c r="W101" s="231"/>
      <c r="X101" s="231"/>
      <c r="Y101" s="231"/>
      <c r="Z101" s="210"/>
      <c r="AA101" s="210"/>
      <c r="AB101" s="210"/>
      <c r="AC101" s="210"/>
      <c r="AD101" s="210"/>
      <c r="AE101" s="210"/>
      <c r="AF101" s="210"/>
      <c r="AG101" s="210" t="s">
        <v>170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237" t="s">
        <v>160</v>
      </c>
      <c r="B102" s="238" t="s">
        <v>89</v>
      </c>
      <c r="C102" s="257" t="s">
        <v>90</v>
      </c>
      <c r="D102" s="239"/>
      <c r="E102" s="240"/>
      <c r="F102" s="241"/>
      <c r="G102" s="242">
        <f>SUMIF(AG103:AG104,"&lt;&gt;NOR",G103:G104)</f>
        <v>0</v>
      </c>
      <c r="H102" s="236"/>
      <c r="I102" s="236">
        <f>SUM(I103:I104)</f>
        <v>0</v>
      </c>
      <c r="J102" s="236"/>
      <c r="K102" s="236">
        <f>SUM(K103:K104)</f>
        <v>0</v>
      </c>
      <c r="L102" s="236"/>
      <c r="M102" s="236">
        <f>SUM(M103:M104)</f>
        <v>0</v>
      </c>
      <c r="N102" s="235"/>
      <c r="O102" s="235">
        <f>SUM(O103:O104)</f>
        <v>1.46</v>
      </c>
      <c r="P102" s="235"/>
      <c r="Q102" s="235">
        <f>SUM(Q103:Q104)</f>
        <v>0</v>
      </c>
      <c r="R102" s="236"/>
      <c r="S102" s="236"/>
      <c r="T102" s="236"/>
      <c r="U102" s="236"/>
      <c r="V102" s="236">
        <f>SUM(V103:V104)</f>
        <v>16.62</v>
      </c>
      <c r="W102" s="236"/>
      <c r="X102" s="236"/>
      <c r="Y102" s="236"/>
      <c r="AG102" t="s">
        <v>161</v>
      </c>
    </row>
    <row r="103" spans="1:60" outlineLevel="1" x14ac:dyDescent="0.2">
      <c r="A103" s="244">
        <v>20</v>
      </c>
      <c r="B103" s="245" t="s">
        <v>255</v>
      </c>
      <c r="C103" s="258" t="s">
        <v>256</v>
      </c>
      <c r="D103" s="246" t="s">
        <v>183</v>
      </c>
      <c r="E103" s="247">
        <v>55.404699999999998</v>
      </c>
      <c r="F103" s="248"/>
      <c r="G103" s="249">
        <f>ROUND(E103*F103,2)</f>
        <v>0</v>
      </c>
      <c r="H103" s="232"/>
      <c r="I103" s="231">
        <f>ROUND(E103*H103,2)</f>
        <v>0</v>
      </c>
      <c r="J103" s="232"/>
      <c r="K103" s="231">
        <f>ROUND(E103*J103,2)</f>
        <v>0</v>
      </c>
      <c r="L103" s="231">
        <v>21</v>
      </c>
      <c r="M103" s="231">
        <f>G103*(1+L103/100)</f>
        <v>0</v>
      </c>
      <c r="N103" s="230">
        <v>2.6270000000000002E-2</v>
      </c>
      <c r="O103" s="230">
        <f>ROUND(E103*N103,2)</f>
        <v>1.46</v>
      </c>
      <c r="P103" s="230">
        <v>0</v>
      </c>
      <c r="Q103" s="230">
        <f>ROUND(E103*P103,2)</f>
        <v>0</v>
      </c>
      <c r="R103" s="231"/>
      <c r="S103" s="231" t="s">
        <v>165</v>
      </c>
      <c r="T103" s="231" t="s">
        <v>165</v>
      </c>
      <c r="U103" s="231">
        <v>0.3</v>
      </c>
      <c r="V103" s="231">
        <f>ROUND(E103*U103,2)</f>
        <v>16.62</v>
      </c>
      <c r="W103" s="231"/>
      <c r="X103" s="231" t="s">
        <v>166</v>
      </c>
      <c r="Y103" s="231" t="s">
        <v>167</v>
      </c>
      <c r="Z103" s="210"/>
      <c r="AA103" s="210"/>
      <c r="AB103" s="210"/>
      <c r="AC103" s="210"/>
      <c r="AD103" s="210"/>
      <c r="AE103" s="210"/>
      <c r="AF103" s="210"/>
      <c r="AG103" s="210" t="s">
        <v>168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27"/>
      <c r="B104" s="228"/>
      <c r="C104" s="259" t="s">
        <v>257</v>
      </c>
      <c r="D104" s="233"/>
      <c r="E104" s="234">
        <v>55.404699999999998</v>
      </c>
      <c r="F104" s="231"/>
      <c r="G104" s="231"/>
      <c r="H104" s="231"/>
      <c r="I104" s="231"/>
      <c r="J104" s="231"/>
      <c r="K104" s="231"/>
      <c r="L104" s="231"/>
      <c r="M104" s="231"/>
      <c r="N104" s="230"/>
      <c r="O104" s="230"/>
      <c r="P104" s="230"/>
      <c r="Q104" s="230"/>
      <c r="R104" s="231"/>
      <c r="S104" s="231"/>
      <c r="T104" s="231"/>
      <c r="U104" s="231"/>
      <c r="V104" s="231"/>
      <c r="W104" s="231"/>
      <c r="X104" s="231"/>
      <c r="Y104" s="231"/>
      <c r="Z104" s="210"/>
      <c r="AA104" s="210"/>
      <c r="AB104" s="210"/>
      <c r="AC104" s="210"/>
      <c r="AD104" s="210"/>
      <c r="AE104" s="210"/>
      <c r="AF104" s="210"/>
      <c r="AG104" s="210" t="s">
        <v>170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237" t="s">
        <v>160</v>
      </c>
      <c r="B105" s="238" t="s">
        <v>91</v>
      </c>
      <c r="C105" s="257" t="s">
        <v>92</v>
      </c>
      <c r="D105" s="239"/>
      <c r="E105" s="240"/>
      <c r="F105" s="241"/>
      <c r="G105" s="242">
        <f>SUMIF(AG106:AG108,"&lt;&gt;NOR",G106:G108)</f>
        <v>0</v>
      </c>
      <c r="H105" s="236"/>
      <c r="I105" s="236">
        <f>SUM(I106:I108)</f>
        <v>0</v>
      </c>
      <c r="J105" s="236"/>
      <c r="K105" s="236">
        <f>SUM(K106:K108)</f>
        <v>0</v>
      </c>
      <c r="L105" s="236"/>
      <c r="M105" s="236">
        <f>SUM(M106:M108)</f>
        <v>0</v>
      </c>
      <c r="N105" s="235"/>
      <c r="O105" s="235">
        <f>SUM(O106:O108)</f>
        <v>0.02</v>
      </c>
      <c r="P105" s="235"/>
      <c r="Q105" s="235">
        <f>SUM(Q106:Q108)</f>
        <v>0</v>
      </c>
      <c r="R105" s="236"/>
      <c r="S105" s="236"/>
      <c r="T105" s="236"/>
      <c r="U105" s="236"/>
      <c r="V105" s="236">
        <f>SUM(V106:V108)</f>
        <v>1.6</v>
      </c>
      <c r="W105" s="236"/>
      <c r="X105" s="236"/>
      <c r="Y105" s="236"/>
      <c r="AG105" t="s">
        <v>161</v>
      </c>
    </row>
    <row r="106" spans="1:60" ht="22.5" outlineLevel="1" x14ac:dyDescent="0.2">
      <c r="A106" s="244">
        <v>21</v>
      </c>
      <c r="B106" s="245" t="s">
        <v>258</v>
      </c>
      <c r="C106" s="258" t="s">
        <v>259</v>
      </c>
      <c r="D106" s="246" t="s">
        <v>260</v>
      </c>
      <c r="E106" s="247">
        <v>4.5</v>
      </c>
      <c r="F106" s="248"/>
      <c r="G106" s="249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0">
        <v>4.8599999999999997E-3</v>
      </c>
      <c r="O106" s="230">
        <f>ROUND(E106*N106,2)</f>
        <v>0.02</v>
      </c>
      <c r="P106" s="230">
        <v>0</v>
      </c>
      <c r="Q106" s="230">
        <f>ROUND(E106*P106,2)</f>
        <v>0</v>
      </c>
      <c r="R106" s="231"/>
      <c r="S106" s="231" t="s">
        <v>165</v>
      </c>
      <c r="T106" s="231" t="s">
        <v>165</v>
      </c>
      <c r="U106" s="231">
        <v>0.35599999999999998</v>
      </c>
      <c r="V106" s="231">
        <f>ROUND(E106*U106,2)</f>
        <v>1.6</v>
      </c>
      <c r="W106" s="231"/>
      <c r="X106" s="231" t="s">
        <v>166</v>
      </c>
      <c r="Y106" s="231" t="s">
        <v>167</v>
      </c>
      <c r="Z106" s="210"/>
      <c r="AA106" s="210"/>
      <c r="AB106" s="210"/>
      <c r="AC106" s="210"/>
      <c r="AD106" s="210"/>
      <c r="AE106" s="210"/>
      <c r="AF106" s="210"/>
      <c r="AG106" s="210" t="s">
        <v>168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27"/>
      <c r="B107" s="228"/>
      <c r="C107" s="259" t="s">
        <v>261</v>
      </c>
      <c r="D107" s="233"/>
      <c r="E107" s="234">
        <v>2.7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0"/>
      <c r="AA107" s="210"/>
      <c r="AB107" s="210"/>
      <c r="AC107" s="210"/>
      <c r="AD107" s="210"/>
      <c r="AE107" s="210"/>
      <c r="AF107" s="210"/>
      <c r="AG107" s="210" t="s">
        <v>170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27"/>
      <c r="B108" s="228"/>
      <c r="C108" s="259" t="s">
        <v>262</v>
      </c>
      <c r="D108" s="233"/>
      <c r="E108" s="234">
        <v>1.8</v>
      </c>
      <c r="F108" s="231"/>
      <c r="G108" s="231"/>
      <c r="H108" s="231"/>
      <c r="I108" s="231"/>
      <c r="J108" s="231"/>
      <c r="K108" s="231"/>
      <c r="L108" s="231"/>
      <c r="M108" s="231"/>
      <c r="N108" s="230"/>
      <c r="O108" s="230"/>
      <c r="P108" s="230"/>
      <c r="Q108" s="230"/>
      <c r="R108" s="231"/>
      <c r="S108" s="231"/>
      <c r="T108" s="231"/>
      <c r="U108" s="231"/>
      <c r="V108" s="231"/>
      <c r="W108" s="231"/>
      <c r="X108" s="231"/>
      <c r="Y108" s="231"/>
      <c r="Z108" s="210"/>
      <c r="AA108" s="210"/>
      <c r="AB108" s="210"/>
      <c r="AC108" s="210"/>
      <c r="AD108" s="210"/>
      <c r="AE108" s="210"/>
      <c r="AF108" s="210"/>
      <c r="AG108" s="210" t="s">
        <v>170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">
      <c r="A109" s="237" t="s">
        <v>160</v>
      </c>
      <c r="B109" s="238" t="s">
        <v>93</v>
      </c>
      <c r="C109" s="257" t="s">
        <v>94</v>
      </c>
      <c r="D109" s="239"/>
      <c r="E109" s="240"/>
      <c r="F109" s="241"/>
      <c r="G109" s="242">
        <f>SUMIF(AG110:AG122,"&lt;&gt;NOR",G110:G122)</f>
        <v>0</v>
      </c>
      <c r="H109" s="236"/>
      <c r="I109" s="236">
        <f>SUM(I110:I122)</f>
        <v>0</v>
      </c>
      <c r="J109" s="236"/>
      <c r="K109" s="236">
        <f>SUM(K110:K122)</f>
        <v>0</v>
      </c>
      <c r="L109" s="236"/>
      <c r="M109" s="236">
        <f>SUM(M110:M122)</f>
        <v>0</v>
      </c>
      <c r="N109" s="235"/>
      <c r="O109" s="235">
        <f>SUM(O110:O122)</f>
        <v>2.61</v>
      </c>
      <c r="P109" s="235"/>
      <c r="Q109" s="235">
        <f>SUM(Q110:Q122)</f>
        <v>0</v>
      </c>
      <c r="R109" s="236"/>
      <c r="S109" s="236"/>
      <c r="T109" s="236"/>
      <c r="U109" s="236"/>
      <c r="V109" s="236">
        <f>SUM(V110:V122)</f>
        <v>46.77</v>
      </c>
      <c r="W109" s="236"/>
      <c r="X109" s="236"/>
      <c r="Y109" s="236"/>
      <c r="AG109" t="s">
        <v>161</v>
      </c>
    </row>
    <row r="110" spans="1:60" outlineLevel="1" x14ac:dyDescent="0.2">
      <c r="A110" s="244">
        <v>22</v>
      </c>
      <c r="B110" s="245" t="s">
        <v>263</v>
      </c>
      <c r="C110" s="258" t="s">
        <v>264</v>
      </c>
      <c r="D110" s="246" t="s">
        <v>183</v>
      </c>
      <c r="E110" s="247">
        <v>132.7784</v>
      </c>
      <c r="F110" s="248"/>
      <c r="G110" s="249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0">
        <v>1.8380000000000001E-2</v>
      </c>
      <c r="O110" s="230">
        <f>ROUND(E110*N110,2)</f>
        <v>2.44</v>
      </c>
      <c r="P110" s="230">
        <v>0</v>
      </c>
      <c r="Q110" s="230">
        <f>ROUND(E110*P110,2)</f>
        <v>0</v>
      </c>
      <c r="R110" s="231"/>
      <c r="S110" s="231" t="s">
        <v>165</v>
      </c>
      <c r="T110" s="231" t="s">
        <v>165</v>
      </c>
      <c r="U110" s="231">
        <v>0.14399999999999999</v>
      </c>
      <c r="V110" s="231">
        <f>ROUND(E110*U110,2)</f>
        <v>19.12</v>
      </c>
      <c r="W110" s="231"/>
      <c r="X110" s="231" t="s">
        <v>166</v>
      </c>
      <c r="Y110" s="231" t="s">
        <v>167</v>
      </c>
      <c r="Z110" s="210"/>
      <c r="AA110" s="210"/>
      <c r="AB110" s="210"/>
      <c r="AC110" s="210"/>
      <c r="AD110" s="210"/>
      <c r="AE110" s="210"/>
      <c r="AF110" s="210"/>
      <c r="AG110" s="210" t="s">
        <v>168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7"/>
      <c r="B111" s="228"/>
      <c r="C111" s="259" t="s">
        <v>265</v>
      </c>
      <c r="D111" s="233"/>
      <c r="E111" s="234">
        <v>132.7784</v>
      </c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31"/>
      <c r="Z111" s="210"/>
      <c r="AA111" s="210"/>
      <c r="AB111" s="210"/>
      <c r="AC111" s="210"/>
      <c r="AD111" s="210"/>
      <c r="AE111" s="210"/>
      <c r="AF111" s="210"/>
      <c r="AG111" s="210" t="s">
        <v>170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4">
        <v>23</v>
      </c>
      <c r="B112" s="245" t="s">
        <v>266</v>
      </c>
      <c r="C112" s="258" t="s">
        <v>267</v>
      </c>
      <c r="D112" s="246" t="s">
        <v>183</v>
      </c>
      <c r="E112" s="247">
        <v>132.7784</v>
      </c>
      <c r="F112" s="248"/>
      <c r="G112" s="249">
        <f>ROUND(E112*F112,2)</f>
        <v>0</v>
      </c>
      <c r="H112" s="232"/>
      <c r="I112" s="231">
        <f>ROUND(E112*H112,2)</f>
        <v>0</v>
      </c>
      <c r="J112" s="232"/>
      <c r="K112" s="231">
        <f>ROUND(E112*J112,2)</f>
        <v>0</v>
      </c>
      <c r="L112" s="231">
        <v>21</v>
      </c>
      <c r="M112" s="231">
        <f>G112*(1+L112/100)</f>
        <v>0</v>
      </c>
      <c r="N112" s="230">
        <v>9.7000000000000005E-4</v>
      </c>
      <c r="O112" s="230">
        <f>ROUND(E112*N112,2)</f>
        <v>0.13</v>
      </c>
      <c r="P112" s="230">
        <v>0</v>
      </c>
      <c r="Q112" s="230">
        <f>ROUND(E112*P112,2)</f>
        <v>0</v>
      </c>
      <c r="R112" s="231"/>
      <c r="S112" s="231" t="s">
        <v>165</v>
      </c>
      <c r="T112" s="231" t="s">
        <v>165</v>
      </c>
      <c r="U112" s="231">
        <v>6.0000000000000001E-3</v>
      </c>
      <c r="V112" s="231">
        <f>ROUND(E112*U112,2)</f>
        <v>0.8</v>
      </c>
      <c r="W112" s="231"/>
      <c r="X112" s="231" t="s">
        <v>166</v>
      </c>
      <c r="Y112" s="231" t="s">
        <v>167</v>
      </c>
      <c r="Z112" s="210"/>
      <c r="AA112" s="210"/>
      <c r="AB112" s="210"/>
      <c r="AC112" s="210"/>
      <c r="AD112" s="210"/>
      <c r="AE112" s="210"/>
      <c r="AF112" s="210"/>
      <c r="AG112" s="210" t="s">
        <v>168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27"/>
      <c r="B113" s="228"/>
      <c r="C113" s="259" t="s">
        <v>268</v>
      </c>
      <c r="D113" s="233"/>
      <c r="E113" s="234">
        <v>132.7784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0"/>
      <c r="AA113" s="210"/>
      <c r="AB113" s="210"/>
      <c r="AC113" s="210"/>
      <c r="AD113" s="210"/>
      <c r="AE113" s="210"/>
      <c r="AF113" s="210"/>
      <c r="AG113" s="210" t="s">
        <v>170</v>
      </c>
      <c r="AH113" s="210">
        <v>5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4">
        <v>24</v>
      </c>
      <c r="B114" s="245" t="s">
        <v>269</v>
      </c>
      <c r="C114" s="258" t="s">
        <v>270</v>
      </c>
      <c r="D114" s="246" t="s">
        <v>183</v>
      </c>
      <c r="E114" s="247">
        <v>132.7784</v>
      </c>
      <c r="F114" s="248"/>
      <c r="G114" s="249">
        <f>ROUND(E114*F114,2)</f>
        <v>0</v>
      </c>
      <c r="H114" s="232"/>
      <c r="I114" s="231">
        <f>ROUND(E114*H114,2)</f>
        <v>0</v>
      </c>
      <c r="J114" s="232"/>
      <c r="K114" s="231">
        <f>ROUND(E114*J114,2)</f>
        <v>0</v>
      </c>
      <c r="L114" s="231">
        <v>21</v>
      </c>
      <c r="M114" s="231">
        <f>G114*(1+L114/100)</f>
        <v>0</v>
      </c>
      <c r="N114" s="230">
        <v>0</v>
      </c>
      <c r="O114" s="230">
        <f>ROUND(E114*N114,2)</f>
        <v>0</v>
      </c>
      <c r="P114" s="230">
        <v>0</v>
      </c>
      <c r="Q114" s="230">
        <f>ROUND(E114*P114,2)</f>
        <v>0</v>
      </c>
      <c r="R114" s="231"/>
      <c r="S114" s="231" t="s">
        <v>165</v>
      </c>
      <c r="T114" s="231" t="s">
        <v>165</v>
      </c>
      <c r="U114" s="231">
        <v>0.114</v>
      </c>
      <c r="V114" s="231">
        <f>ROUND(E114*U114,2)</f>
        <v>15.14</v>
      </c>
      <c r="W114" s="231"/>
      <c r="X114" s="231" t="s">
        <v>166</v>
      </c>
      <c r="Y114" s="231" t="s">
        <v>167</v>
      </c>
      <c r="Z114" s="210"/>
      <c r="AA114" s="210"/>
      <c r="AB114" s="210"/>
      <c r="AC114" s="210"/>
      <c r="AD114" s="210"/>
      <c r="AE114" s="210"/>
      <c r="AF114" s="210"/>
      <c r="AG114" s="210" t="s">
        <v>168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27"/>
      <c r="B115" s="228"/>
      <c r="C115" s="259" t="s">
        <v>271</v>
      </c>
      <c r="D115" s="233"/>
      <c r="E115" s="234">
        <v>132.7784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0"/>
      <c r="AA115" s="210"/>
      <c r="AB115" s="210"/>
      <c r="AC115" s="210"/>
      <c r="AD115" s="210"/>
      <c r="AE115" s="210"/>
      <c r="AF115" s="210"/>
      <c r="AG115" s="210" t="s">
        <v>170</v>
      </c>
      <c r="AH115" s="210">
        <v>5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50">
        <v>25</v>
      </c>
      <c r="B116" s="251" t="s">
        <v>272</v>
      </c>
      <c r="C116" s="260" t="s">
        <v>273</v>
      </c>
      <c r="D116" s="252" t="s">
        <v>183</v>
      </c>
      <c r="E116" s="253">
        <v>15</v>
      </c>
      <c r="F116" s="254"/>
      <c r="G116" s="255">
        <f>ROUND(E116*F116,2)</f>
        <v>0</v>
      </c>
      <c r="H116" s="232"/>
      <c r="I116" s="231">
        <f>ROUND(E116*H116,2)</f>
        <v>0</v>
      </c>
      <c r="J116" s="232"/>
      <c r="K116" s="231">
        <f>ROUND(E116*J116,2)</f>
        <v>0</v>
      </c>
      <c r="L116" s="231">
        <v>21</v>
      </c>
      <c r="M116" s="231">
        <f>G116*(1+L116/100)</f>
        <v>0</v>
      </c>
      <c r="N116" s="230">
        <v>1.58E-3</v>
      </c>
      <c r="O116" s="230">
        <f>ROUND(E116*N116,2)</f>
        <v>0.02</v>
      </c>
      <c r="P116" s="230">
        <v>0</v>
      </c>
      <c r="Q116" s="230">
        <f>ROUND(E116*P116,2)</f>
        <v>0</v>
      </c>
      <c r="R116" s="231"/>
      <c r="S116" s="231" t="s">
        <v>165</v>
      </c>
      <c r="T116" s="231" t="s">
        <v>165</v>
      </c>
      <c r="U116" s="231">
        <v>0.214</v>
      </c>
      <c r="V116" s="231">
        <f>ROUND(E116*U116,2)</f>
        <v>3.21</v>
      </c>
      <c r="W116" s="231"/>
      <c r="X116" s="231" t="s">
        <v>166</v>
      </c>
      <c r="Y116" s="231" t="s">
        <v>167</v>
      </c>
      <c r="Z116" s="210"/>
      <c r="AA116" s="210"/>
      <c r="AB116" s="210"/>
      <c r="AC116" s="210"/>
      <c r="AD116" s="210"/>
      <c r="AE116" s="210"/>
      <c r="AF116" s="210"/>
      <c r="AG116" s="210" t="s">
        <v>168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4">
        <v>26</v>
      </c>
      <c r="B117" s="245" t="s">
        <v>274</v>
      </c>
      <c r="C117" s="258" t="s">
        <v>275</v>
      </c>
      <c r="D117" s="246" t="s">
        <v>183</v>
      </c>
      <c r="E117" s="247">
        <v>132.7784</v>
      </c>
      <c r="F117" s="248"/>
      <c r="G117" s="249">
        <f>ROUND(E117*F117,2)</f>
        <v>0</v>
      </c>
      <c r="H117" s="232"/>
      <c r="I117" s="231">
        <f>ROUND(E117*H117,2)</f>
        <v>0</v>
      </c>
      <c r="J117" s="232"/>
      <c r="K117" s="231">
        <f>ROUND(E117*J117,2)</f>
        <v>0</v>
      </c>
      <c r="L117" s="231">
        <v>21</v>
      </c>
      <c r="M117" s="231">
        <f>G117*(1+L117/100)</f>
        <v>0</v>
      </c>
      <c r="N117" s="230">
        <v>0</v>
      </c>
      <c r="O117" s="230">
        <f>ROUND(E117*N117,2)</f>
        <v>0</v>
      </c>
      <c r="P117" s="230">
        <v>0</v>
      </c>
      <c r="Q117" s="230">
        <f>ROUND(E117*P117,2)</f>
        <v>0</v>
      </c>
      <c r="R117" s="231"/>
      <c r="S117" s="231" t="s">
        <v>165</v>
      </c>
      <c r="T117" s="231" t="s">
        <v>165</v>
      </c>
      <c r="U117" s="231">
        <v>0.04</v>
      </c>
      <c r="V117" s="231">
        <f>ROUND(E117*U117,2)</f>
        <v>5.31</v>
      </c>
      <c r="W117" s="231"/>
      <c r="X117" s="231" t="s">
        <v>166</v>
      </c>
      <c r="Y117" s="231" t="s">
        <v>167</v>
      </c>
      <c r="Z117" s="210"/>
      <c r="AA117" s="210"/>
      <c r="AB117" s="210"/>
      <c r="AC117" s="210"/>
      <c r="AD117" s="210"/>
      <c r="AE117" s="210"/>
      <c r="AF117" s="210"/>
      <c r="AG117" s="210" t="s">
        <v>168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27"/>
      <c r="B118" s="228"/>
      <c r="C118" s="259" t="s">
        <v>271</v>
      </c>
      <c r="D118" s="233"/>
      <c r="E118" s="234">
        <v>132.7784</v>
      </c>
      <c r="F118" s="231"/>
      <c r="G118" s="231"/>
      <c r="H118" s="231"/>
      <c r="I118" s="231"/>
      <c r="J118" s="231"/>
      <c r="K118" s="231"/>
      <c r="L118" s="231"/>
      <c r="M118" s="231"/>
      <c r="N118" s="230"/>
      <c r="O118" s="230"/>
      <c r="P118" s="230"/>
      <c r="Q118" s="230"/>
      <c r="R118" s="231"/>
      <c r="S118" s="231"/>
      <c r="T118" s="231"/>
      <c r="U118" s="231"/>
      <c r="V118" s="231"/>
      <c r="W118" s="231"/>
      <c r="X118" s="231"/>
      <c r="Y118" s="231"/>
      <c r="Z118" s="210"/>
      <c r="AA118" s="210"/>
      <c r="AB118" s="210"/>
      <c r="AC118" s="210"/>
      <c r="AD118" s="210"/>
      <c r="AE118" s="210"/>
      <c r="AF118" s="210"/>
      <c r="AG118" s="210" t="s">
        <v>170</v>
      </c>
      <c r="AH118" s="210">
        <v>5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4">
        <v>27</v>
      </c>
      <c r="B119" s="245" t="s">
        <v>276</v>
      </c>
      <c r="C119" s="258" t="s">
        <v>277</v>
      </c>
      <c r="D119" s="246" t="s">
        <v>183</v>
      </c>
      <c r="E119" s="247">
        <v>132.7784</v>
      </c>
      <c r="F119" s="248"/>
      <c r="G119" s="249">
        <f>ROUND(E119*F119,2)</f>
        <v>0</v>
      </c>
      <c r="H119" s="232"/>
      <c r="I119" s="231">
        <f>ROUND(E119*H119,2)</f>
        <v>0</v>
      </c>
      <c r="J119" s="232"/>
      <c r="K119" s="231">
        <f>ROUND(E119*J119,2)</f>
        <v>0</v>
      </c>
      <c r="L119" s="231">
        <v>21</v>
      </c>
      <c r="M119" s="231">
        <f>G119*(1+L119/100)</f>
        <v>0</v>
      </c>
      <c r="N119" s="230">
        <v>1.2999999999999999E-4</v>
      </c>
      <c r="O119" s="230">
        <f>ROUND(E119*N119,2)</f>
        <v>0.02</v>
      </c>
      <c r="P119" s="230">
        <v>0</v>
      </c>
      <c r="Q119" s="230">
        <f>ROUND(E119*P119,2)</f>
        <v>0</v>
      </c>
      <c r="R119" s="231"/>
      <c r="S119" s="231" t="s">
        <v>165</v>
      </c>
      <c r="T119" s="231" t="s">
        <v>165</v>
      </c>
      <c r="U119" s="231">
        <v>0</v>
      </c>
      <c r="V119" s="231">
        <f>ROUND(E119*U119,2)</f>
        <v>0</v>
      </c>
      <c r="W119" s="231"/>
      <c r="X119" s="231" t="s">
        <v>166</v>
      </c>
      <c r="Y119" s="231" t="s">
        <v>167</v>
      </c>
      <c r="Z119" s="210"/>
      <c r="AA119" s="210"/>
      <c r="AB119" s="210"/>
      <c r="AC119" s="210"/>
      <c r="AD119" s="210"/>
      <c r="AE119" s="210"/>
      <c r="AF119" s="210"/>
      <c r="AG119" s="210" t="s">
        <v>168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27"/>
      <c r="B120" s="228"/>
      <c r="C120" s="259" t="s">
        <v>278</v>
      </c>
      <c r="D120" s="233"/>
      <c r="E120" s="234">
        <v>132.7784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31"/>
      <c r="Z120" s="210"/>
      <c r="AA120" s="210"/>
      <c r="AB120" s="210"/>
      <c r="AC120" s="210"/>
      <c r="AD120" s="210"/>
      <c r="AE120" s="210"/>
      <c r="AF120" s="210"/>
      <c r="AG120" s="210" t="s">
        <v>170</v>
      </c>
      <c r="AH120" s="210">
        <v>5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4">
        <v>28</v>
      </c>
      <c r="B121" s="245" t="s">
        <v>279</v>
      </c>
      <c r="C121" s="258" t="s">
        <v>280</v>
      </c>
      <c r="D121" s="246" t="s">
        <v>183</v>
      </c>
      <c r="E121" s="247">
        <v>132.7784</v>
      </c>
      <c r="F121" s="248"/>
      <c r="G121" s="249">
        <f>ROUND(E121*F121,2)</f>
        <v>0</v>
      </c>
      <c r="H121" s="232"/>
      <c r="I121" s="231">
        <f>ROUND(E121*H121,2)</f>
        <v>0</v>
      </c>
      <c r="J121" s="232"/>
      <c r="K121" s="231">
        <f>ROUND(E121*J121,2)</f>
        <v>0</v>
      </c>
      <c r="L121" s="231">
        <v>21</v>
      </c>
      <c r="M121" s="231">
        <f>G121*(1+L121/100)</f>
        <v>0</v>
      </c>
      <c r="N121" s="230">
        <v>0</v>
      </c>
      <c r="O121" s="230">
        <f>ROUND(E121*N121,2)</f>
        <v>0</v>
      </c>
      <c r="P121" s="230">
        <v>0</v>
      </c>
      <c r="Q121" s="230">
        <f>ROUND(E121*P121,2)</f>
        <v>0</v>
      </c>
      <c r="R121" s="231"/>
      <c r="S121" s="231" t="s">
        <v>165</v>
      </c>
      <c r="T121" s="231" t="s">
        <v>165</v>
      </c>
      <c r="U121" s="231">
        <v>2.4E-2</v>
      </c>
      <c r="V121" s="231">
        <f>ROUND(E121*U121,2)</f>
        <v>3.19</v>
      </c>
      <c r="W121" s="231"/>
      <c r="X121" s="231" t="s">
        <v>166</v>
      </c>
      <c r="Y121" s="231" t="s">
        <v>167</v>
      </c>
      <c r="Z121" s="210"/>
      <c r="AA121" s="210"/>
      <c r="AB121" s="210"/>
      <c r="AC121" s="210"/>
      <c r="AD121" s="210"/>
      <c r="AE121" s="210"/>
      <c r="AF121" s="210"/>
      <c r="AG121" s="210" t="s">
        <v>168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27"/>
      <c r="B122" s="228"/>
      <c r="C122" s="259" t="s">
        <v>278</v>
      </c>
      <c r="D122" s="233"/>
      <c r="E122" s="234">
        <v>132.7784</v>
      </c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31"/>
      <c r="Z122" s="210"/>
      <c r="AA122" s="210"/>
      <c r="AB122" s="210"/>
      <c r="AC122" s="210"/>
      <c r="AD122" s="210"/>
      <c r="AE122" s="210"/>
      <c r="AF122" s="210"/>
      <c r="AG122" s="210" t="s">
        <v>170</v>
      </c>
      <c r="AH122" s="210">
        <v>5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5.5" x14ac:dyDescent="0.2">
      <c r="A123" s="237" t="s">
        <v>160</v>
      </c>
      <c r="B123" s="238" t="s">
        <v>95</v>
      </c>
      <c r="C123" s="257" t="s">
        <v>96</v>
      </c>
      <c r="D123" s="239"/>
      <c r="E123" s="240"/>
      <c r="F123" s="241"/>
      <c r="G123" s="242">
        <f>SUMIF(AG124:AG135,"&lt;&gt;NOR",G124:G135)</f>
        <v>0</v>
      </c>
      <c r="H123" s="236"/>
      <c r="I123" s="236">
        <f>SUM(I124:I135)</f>
        <v>0</v>
      </c>
      <c r="J123" s="236"/>
      <c r="K123" s="236">
        <f>SUM(K124:K135)</f>
        <v>0</v>
      </c>
      <c r="L123" s="236"/>
      <c r="M123" s="236">
        <f>SUM(M124:M135)</f>
        <v>0</v>
      </c>
      <c r="N123" s="235"/>
      <c r="O123" s="235">
        <f>SUM(O124:O135)</f>
        <v>0.03</v>
      </c>
      <c r="P123" s="235"/>
      <c r="Q123" s="235">
        <f>SUM(Q124:Q135)</f>
        <v>0</v>
      </c>
      <c r="R123" s="236"/>
      <c r="S123" s="236"/>
      <c r="T123" s="236"/>
      <c r="U123" s="236"/>
      <c r="V123" s="236">
        <f>SUM(V124:V135)</f>
        <v>12.99</v>
      </c>
      <c r="W123" s="236"/>
      <c r="X123" s="236"/>
      <c r="Y123" s="236"/>
      <c r="AG123" t="s">
        <v>161</v>
      </c>
    </row>
    <row r="124" spans="1:60" outlineLevel="1" x14ac:dyDescent="0.2">
      <c r="A124" s="244">
        <v>29</v>
      </c>
      <c r="B124" s="245" t="s">
        <v>281</v>
      </c>
      <c r="C124" s="258" t="s">
        <v>282</v>
      </c>
      <c r="D124" s="246" t="s">
        <v>183</v>
      </c>
      <c r="E124" s="247">
        <v>41.07</v>
      </c>
      <c r="F124" s="248"/>
      <c r="G124" s="249">
        <f>ROUND(E124*F124,2)</f>
        <v>0</v>
      </c>
      <c r="H124" s="232"/>
      <c r="I124" s="231">
        <f>ROUND(E124*H124,2)</f>
        <v>0</v>
      </c>
      <c r="J124" s="232"/>
      <c r="K124" s="231">
        <f>ROUND(E124*J124,2)</f>
        <v>0</v>
      </c>
      <c r="L124" s="231">
        <v>21</v>
      </c>
      <c r="M124" s="231">
        <f>G124*(1+L124/100)</f>
        <v>0</v>
      </c>
      <c r="N124" s="230">
        <v>4.0000000000000003E-5</v>
      </c>
      <c r="O124" s="230">
        <f>ROUND(E124*N124,2)</f>
        <v>0</v>
      </c>
      <c r="P124" s="230">
        <v>0</v>
      </c>
      <c r="Q124" s="230">
        <f>ROUND(E124*P124,2)</f>
        <v>0</v>
      </c>
      <c r="R124" s="231"/>
      <c r="S124" s="231" t="s">
        <v>165</v>
      </c>
      <c r="T124" s="231" t="s">
        <v>165</v>
      </c>
      <c r="U124" s="231">
        <v>0.308</v>
      </c>
      <c r="V124" s="231">
        <f>ROUND(E124*U124,2)</f>
        <v>12.65</v>
      </c>
      <c r="W124" s="231"/>
      <c r="X124" s="231" t="s">
        <v>166</v>
      </c>
      <c r="Y124" s="231" t="s">
        <v>167</v>
      </c>
      <c r="Z124" s="210"/>
      <c r="AA124" s="210"/>
      <c r="AB124" s="210"/>
      <c r="AC124" s="210"/>
      <c r="AD124" s="210"/>
      <c r="AE124" s="210"/>
      <c r="AF124" s="210"/>
      <c r="AG124" s="210" t="s">
        <v>168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27"/>
      <c r="B125" s="228"/>
      <c r="C125" s="259" t="s">
        <v>234</v>
      </c>
      <c r="D125" s="233"/>
      <c r="E125" s="234">
        <v>12.58</v>
      </c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31"/>
      <c r="Z125" s="210"/>
      <c r="AA125" s="210"/>
      <c r="AB125" s="210"/>
      <c r="AC125" s="210"/>
      <c r="AD125" s="210"/>
      <c r="AE125" s="210"/>
      <c r="AF125" s="210"/>
      <c r="AG125" s="210" t="s">
        <v>170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27"/>
      <c r="B126" s="228"/>
      <c r="C126" s="259" t="s">
        <v>235</v>
      </c>
      <c r="D126" s="233"/>
      <c r="E126" s="234">
        <v>5.36</v>
      </c>
      <c r="F126" s="231"/>
      <c r="G126" s="231"/>
      <c r="H126" s="231"/>
      <c r="I126" s="231"/>
      <c r="J126" s="231"/>
      <c r="K126" s="231"/>
      <c r="L126" s="231"/>
      <c r="M126" s="231"/>
      <c r="N126" s="230"/>
      <c r="O126" s="230"/>
      <c r="P126" s="230"/>
      <c r="Q126" s="230"/>
      <c r="R126" s="231"/>
      <c r="S126" s="231"/>
      <c r="T126" s="231"/>
      <c r="U126" s="231"/>
      <c r="V126" s="231"/>
      <c r="W126" s="231"/>
      <c r="X126" s="231"/>
      <c r="Y126" s="231"/>
      <c r="Z126" s="210"/>
      <c r="AA126" s="210"/>
      <c r="AB126" s="210"/>
      <c r="AC126" s="210"/>
      <c r="AD126" s="210"/>
      <c r="AE126" s="210"/>
      <c r="AF126" s="210"/>
      <c r="AG126" s="210" t="s">
        <v>170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27"/>
      <c r="B127" s="228"/>
      <c r="C127" s="259" t="s">
        <v>236</v>
      </c>
      <c r="D127" s="233"/>
      <c r="E127" s="234">
        <v>6.12</v>
      </c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31"/>
      <c r="Z127" s="210"/>
      <c r="AA127" s="210"/>
      <c r="AB127" s="210"/>
      <c r="AC127" s="210"/>
      <c r="AD127" s="210"/>
      <c r="AE127" s="210"/>
      <c r="AF127" s="210"/>
      <c r="AG127" s="210" t="s">
        <v>170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7"/>
      <c r="B128" s="228"/>
      <c r="C128" s="259" t="s">
        <v>237</v>
      </c>
      <c r="D128" s="233"/>
      <c r="E128" s="234">
        <v>8.36</v>
      </c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31"/>
      <c r="Z128" s="210"/>
      <c r="AA128" s="210"/>
      <c r="AB128" s="210"/>
      <c r="AC128" s="210"/>
      <c r="AD128" s="210"/>
      <c r="AE128" s="210"/>
      <c r="AF128" s="210"/>
      <c r="AG128" s="210" t="s">
        <v>170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7"/>
      <c r="B129" s="228"/>
      <c r="C129" s="259" t="s">
        <v>240</v>
      </c>
      <c r="D129" s="233"/>
      <c r="E129" s="234">
        <v>2.5499999999999998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0"/>
      <c r="AA129" s="210"/>
      <c r="AB129" s="210"/>
      <c r="AC129" s="210"/>
      <c r="AD129" s="210"/>
      <c r="AE129" s="210"/>
      <c r="AF129" s="210"/>
      <c r="AG129" s="210" t="s">
        <v>170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27"/>
      <c r="B130" s="228"/>
      <c r="C130" s="259" t="s">
        <v>241</v>
      </c>
      <c r="D130" s="233"/>
      <c r="E130" s="234">
        <v>2.46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31"/>
      <c r="Z130" s="210"/>
      <c r="AA130" s="210"/>
      <c r="AB130" s="210"/>
      <c r="AC130" s="210"/>
      <c r="AD130" s="210"/>
      <c r="AE130" s="210"/>
      <c r="AF130" s="210"/>
      <c r="AG130" s="210" t="s">
        <v>170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27"/>
      <c r="B131" s="228"/>
      <c r="C131" s="259" t="s">
        <v>242</v>
      </c>
      <c r="D131" s="233"/>
      <c r="E131" s="234">
        <v>1.6</v>
      </c>
      <c r="F131" s="231"/>
      <c r="G131" s="231"/>
      <c r="H131" s="231"/>
      <c r="I131" s="231"/>
      <c r="J131" s="231"/>
      <c r="K131" s="231"/>
      <c r="L131" s="231"/>
      <c r="M131" s="231"/>
      <c r="N131" s="230"/>
      <c r="O131" s="230"/>
      <c r="P131" s="230"/>
      <c r="Q131" s="230"/>
      <c r="R131" s="231"/>
      <c r="S131" s="231"/>
      <c r="T131" s="231"/>
      <c r="U131" s="231"/>
      <c r="V131" s="231"/>
      <c r="W131" s="231"/>
      <c r="X131" s="231"/>
      <c r="Y131" s="231"/>
      <c r="Z131" s="210"/>
      <c r="AA131" s="210"/>
      <c r="AB131" s="210"/>
      <c r="AC131" s="210"/>
      <c r="AD131" s="210"/>
      <c r="AE131" s="210"/>
      <c r="AF131" s="210"/>
      <c r="AG131" s="210" t="s">
        <v>170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27"/>
      <c r="B132" s="228"/>
      <c r="C132" s="259" t="s">
        <v>243</v>
      </c>
      <c r="D132" s="233"/>
      <c r="E132" s="234">
        <v>2.04</v>
      </c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31"/>
      <c r="Z132" s="210"/>
      <c r="AA132" s="210"/>
      <c r="AB132" s="210"/>
      <c r="AC132" s="210"/>
      <c r="AD132" s="210"/>
      <c r="AE132" s="210"/>
      <c r="AF132" s="210"/>
      <c r="AG132" s="210" t="s">
        <v>170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50">
        <v>30</v>
      </c>
      <c r="B133" s="251" t="s">
        <v>283</v>
      </c>
      <c r="C133" s="260" t="s">
        <v>284</v>
      </c>
      <c r="D133" s="252" t="s">
        <v>285</v>
      </c>
      <c r="E133" s="253">
        <v>2</v>
      </c>
      <c r="F133" s="254"/>
      <c r="G133" s="255">
        <f>ROUND(E133*F133,2)</f>
        <v>0</v>
      </c>
      <c r="H133" s="232"/>
      <c r="I133" s="231">
        <f>ROUND(E133*H133,2)</f>
        <v>0</v>
      </c>
      <c r="J133" s="232"/>
      <c r="K133" s="231">
        <f>ROUND(E133*J133,2)</f>
        <v>0</v>
      </c>
      <c r="L133" s="231">
        <v>21</v>
      </c>
      <c r="M133" s="231">
        <f>G133*(1+L133/100)</f>
        <v>0</v>
      </c>
      <c r="N133" s="230">
        <v>1.0000000000000001E-5</v>
      </c>
      <c r="O133" s="230">
        <f>ROUND(E133*N133,2)</f>
        <v>0</v>
      </c>
      <c r="P133" s="230">
        <v>0</v>
      </c>
      <c r="Q133" s="230">
        <f>ROUND(E133*P133,2)</f>
        <v>0</v>
      </c>
      <c r="R133" s="231"/>
      <c r="S133" s="231" t="s">
        <v>165</v>
      </c>
      <c r="T133" s="231" t="s">
        <v>165</v>
      </c>
      <c r="U133" s="231">
        <v>0.17</v>
      </c>
      <c r="V133" s="231">
        <f>ROUND(E133*U133,2)</f>
        <v>0.34</v>
      </c>
      <c r="W133" s="231"/>
      <c r="X133" s="231" t="s">
        <v>166</v>
      </c>
      <c r="Y133" s="231" t="s">
        <v>167</v>
      </c>
      <c r="Z133" s="210"/>
      <c r="AA133" s="210"/>
      <c r="AB133" s="210"/>
      <c r="AC133" s="210"/>
      <c r="AD133" s="210"/>
      <c r="AE133" s="210"/>
      <c r="AF133" s="210"/>
      <c r="AG133" s="210" t="s">
        <v>168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50">
        <v>31</v>
      </c>
      <c r="B134" s="251" t="s">
        <v>286</v>
      </c>
      <c r="C134" s="260" t="s">
        <v>287</v>
      </c>
      <c r="D134" s="252" t="s">
        <v>285</v>
      </c>
      <c r="E134" s="253">
        <v>1</v>
      </c>
      <c r="F134" s="254"/>
      <c r="G134" s="255">
        <f>ROUND(E134*F134,2)</f>
        <v>0</v>
      </c>
      <c r="H134" s="232"/>
      <c r="I134" s="231">
        <f>ROUND(E134*H134,2)</f>
        <v>0</v>
      </c>
      <c r="J134" s="232"/>
      <c r="K134" s="231">
        <f>ROUND(E134*J134,2)</f>
        <v>0</v>
      </c>
      <c r="L134" s="231">
        <v>21</v>
      </c>
      <c r="M134" s="231">
        <f>G134*(1+L134/100)</f>
        <v>0</v>
      </c>
      <c r="N134" s="230">
        <v>5.8999999999999999E-3</v>
      </c>
      <c r="O134" s="230">
        <f>ROUND(E134*N134,2)</f>
        <v>0.01</v>
      </c>
      <c r="P134" s="230">
        <v>0</v>
      </c>
      <c r="Q134" s="230">
        <f>ROUND(E134*P134,2)</f>
        <v>0</v>
      </c>
      <c r="R134" s="231"/>
      <c r="S134" s="231" t="s">
        <v>184</v>
      </c>
      <c r="T134" s="231" t="s">
        <v>189</v>
      </c>
      <c r="U134" s="231">
        <v>0</v>
      </c>
      <c r="V134" s="231">
        <f>ROUND(E134*U134,2)</f>
        <v>0</v>
      </c>
      <c r="W134" s="231"/>
      <c r="X134" s="231" t="s">
        <v>288</v>
      </c>
      <c r="Y134" s="231" t="s">
        <v>167</v>
      </c>
      <c r="Z134" s="210"/>
      <c r="AA134" s="210"/>
      <c r="AB134" s="210"/>
      <c r="AC134" s="210"/>
      <c r="AD134" s="210"/>
      <c r="AE134" s="210"/>
      <c r="AF134" s="210"/>
      <c r="AG134" s="210" t="s">
        <v>289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50">
        <v>32</v>
      </c>
      <c r="B135" s="251" t="s">
        <v>290</v>
      </c>
      <c r="C135" s="260" t="s">
        <v>291</v>
      </c>
      <c r="D135" s="252" t="s">
        <v>285</v>
      </c>
      <c r="E135" s="253">
        <v>1</v>
      </c>
      <c r="F135" s="254"/>
      <c r="G135" s="255">
        <f>ROUND(E135*F135,2)</f>
        <v>0</v>
      </c>
      <c r="H135" s="232"/>
      <c r="I135" s="231">
        <f>ROUND(E135*H135,2)</f>
        <v>0</v>
      </c>
      <c r="J135" s="232"/>
      <c r="K135" s="231">
        <f>ROUND(E135*J135,2)</f>
        <v>0</v>
      </c>
      <c r="L135" s="231">
        <v>21</v>
      </c>
      <c r="M135" s="231">
        <f>G135*(1+L135/100)</f>
        <v>0</v>
      </c>
      <c r="N135" s="230">
        <v>1.66E-2</v>
      </c>
      <c r="O135" s="230">
        <f>ROUND(E135*N135,2)</f>
        <v>0.02</v>
      </c>
      <c r="P135" s="230">
        <v>0</v>
      </c>
      <c r="Q135" s="230">
        <f>ROUND(E135*P135,2)</f>
        <v>0</v>
      </c>
      <c r="R135" s="231"/>
      <c r="S135" s="231" t="s">
        <v>184</v>
      </c>
      <c r="T135" s="231" t="s">
        <v>165</v>
      </c>
      <c r="U135" s="231">
        <v>0</v>
      </c>
      <c r="V135" s="231">
        <f>ROUND(E135*U135,2)</f>
        <v>0</v>
      </c>
      <c r="W135" s="231"/>
      <c r="X135" s="231" t="s">
        <v>288</v>
      </c>
      <c r="Y135" s="231" t="s">
        <v>167</v>
      </c>
      <c r="Z135" s="210"/>
      <c r="AA135" s="210"/>
      <c r="AB135" s="210"/>
      <c r="AC135" s="210"/>
      <c r="AD135" s="210"/>
      <c r="AE135" s="210"/>
      <c r="AF135" s="210"/>
      <c r="AG135" s="210" t="s">
        <v>289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237" t="s">
        <v>160</v>
      </c>
      <c r="B136" s="238" t="s">
        <v>97</v>
      </c>
      <c r="C136" s="257" t="s">
        <v>98</v>
      </c>
      <c r="D136" s="239"/>
      <c r="E136" s="240"/>
      <c r="F136" s="241"/>
      <c r="G136" s="242">
        <f>SUMIF(AG137:AG137,"&lt;&gt;NOR",G137:G137)</f>
        <v>0</v>
      </c>
      <c r="H136" s="236"/>
      <c r="I136" s="236">
        <f>SUM(I137:I137)</f>
        <v>0</v>
      </c>
      <c r="J136" s="236"/>
      <c r="K136" s="236">
        <f>SUM(K137:K137)</f>
        <v>0</v>
      </c>
      <c r="L136" s="236"/>
      <c r="M136" s="236">
        <f>SUM(M137:M137)</f>
        <v>0</v>
      </c>
      <c r="N136" s="235"/>
      <c r="O136" s="235">
        <f>SUM(O137:O137)</f>
        <v>0</v>
      </c>
      <c r="P136" s="235"/>
      <c r="Q136" s="235">
        <f>SUM(Q137:Q137)</f>
        <v>0</v>
      </c>
      <c r="R136" s="236"/>
      <c r="S136" s="236"/>
      <c r="T136" s="236"/>
      <c r="U136" s="236"/>
      <c r="V136" s="236">
        <f>SUM(V137:V137)</f>
        <v>0.68</v>
      </c>
      <c r="W136" s="236"/>
      <c r="X136" s="236"/>
      <c r="Y136" s="236"/>
      <c r="AG136" t="s">
        <v>161</v>
      </c>
    </row>
    <row r="137" spans="1:60" outlineLevel="1" x14ac:dyDescent="0.2">
      <c r="A137" s="250">
        <v>33</v>
      </c>
      <c r="B137" s="251" t="s">
        <v>292</v>
      </c>
      <c r="C137" s="260" t="s">
        <v>293</v>
      </c>
      <c r="D137" s="252" t="s">
        <v>294</v>
      </c>
      <c r="E137" s="253">
        <v>7.0016699999999998</v>
      </c>
      <c r="F137" s="254"/>
      <c r="G137" s="255">
        <f>ROUND(E137*F137,2)</f>
        <v>0</v>
      </c>
      <c r="H137" s="232"/>
      <c r="I137" s="231">
        <f>ROUND(E137*H137,2)</f>
        <v>0</v>
      </c>
      <c r="J137" s="232"/>
      <c r="K137" s="231">
        <f>ROUND(E137*J137,2)</f>
        <v>0</v>
      </c>
      <c r="L137" s="231">
        <v>21</v>
      </c>
      <c r="M137" s="231">
        <f>G137*(1+L137/100)</f>
        <v>0</v>
      </c>
      <c r="N137" s="230">
        <v>0</v>
      </c>
      <c r="O137" s="230">
        <f>ROUND(E137*N137,2)</f>
        <v>0</v>
      </c>
      <c r="P137" s="230">
        <v>0</v>
      </c>
      <c r="Q137" s="230">
        <f>ROUND(E137*P137,2)</f>
        <v>0</v>
      </c>
      <c r="R137" s="231"/>
      <c r="S137" s="231" t="s">
        <v>165</v>
      </c>
      <c r="T137" s="231" t="s">
        <v>165</v>
      </c>
      <c r="U137" s="231">
        <v>9.7000000000000003E-2</v>
      </c>
      <c r="V137" s="231">
        <f>ROUND(E137*U137,2)</f>
        <v>0.68</v>
      </c>
      <c r="W137" s="231"/>
      <c r="X137" s="231" t="s">
        <v>295</v>
      </c>
      <c r="Y137" s="231" t="s">
        <v>167</v>
      </c>
      <c r="Z137" s="210"/>
      <c r="AA137" s="210"/>
      <c r="AB137" s="210"/>
      <c r="AC137" s="210"/>
      <c r="AD137" s="210"/>
      <c r="AE137" s="210"/>
      <c r="AF137" s="210"/>
      <c r="AG137" s="210" t="s">
        <v>296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x14ac:dyDescent="0.2">
      <c r="A138" s="237" t="s">
        <v>160</v>
      </c>
      <c r="B138" s="238" t="s">
        <v>99</v>
      </c>
      <c r="C138" s="257" t="s">
        <v>100</v>
      </c>
      <c r="D138" s="239"/>
      <c r="E138" s="240"/>
      <c r="F138" s="241"/>
      <c r="G138" s="242">
        <f>SUMIF(AG139:AG150,"&lt;&gt;NOR",G139:G150)</f>
        <v>0</v>
      </c>
      <c r="H138" s="236"/>
      <c r="I138" s="236">
        <f>SUM(I139:I150)</f>
        <v>0</v>
      </c>
      <c r="J138" s="236"/>
      <c r="K138" s="236">
        <f>SUM(K139:K150)</f>
        <v>0</v>
      </c>
      <c r="L138" s="236"/>
      <c r="M138" s="236">
        <f>SUM(M139:M150)</f>
        <v>0</v>
      </c>
      <c r="N138" s="235"/>
      <c r="O138" s="235">
        <f>SUM(O139:O150)</f>
        <v>0.6</v>
      </c>
      <c r="P138" s="235"/>
      <c r="Q138" s="235">
        <f>SUM(Q139:Q150)</f>
        <v>0</v>
      </c>
      <c r="R138" s="236"/>
      <c r="S138" s="236"/>
      <c r="T138" s="236"/>
      <c r="U138" s="236"/>
      <c r="V138" s="236">
        <f>SUM(V139:V150)</f>
        <v>36.1</v>
      </c>
      <c r="W138" s="236"/>
      <c r="X138" s="236"/>
      <c r="Y138" s="236"/>
      <c r="AG138" t="s">
        <v>161</v>
      </c>
    </row>
    <row r="139" spans="1:60" ht="33.75" outlineLevel="1" x14ac:dyDescent="0.2">
      <c r="A139" s="244">
        <v>34</v>
      </c>
      <c r="B139" s="245" t="s">
        <v>297</v>
      </c>
      <c r="C139" s="258" t="s">
        <v>298</v>
      </c>
      <c r="D139" s="246" t="s">
        <v>183</v>
      </c>
      <c r="E139" s="247">
        <v>55.404699999999998</v>
      </c>
      <c r="F139" s="248"/>
      <c r="G139" s="249">
        <f>ROUND(E139*F139,2)</f>
        <v>0</v>
      </c>
      <c r="H139" s="232"/>
      <c r="I139" s="231">
        <f>ROUND(E139*H139,2)</f>
        <v>0</v>
      </c>
      <c r="J139" s="232"/>
      <c r="K139" s="231">
        <f>ROUND(E139*J139,2)</f>
        <v>0</v>
      </c>
      <c r="L139" s="231">
        <v>21</v>
      </c>
      <c r="M139" s="231">
        <f>G139*(1+L139/100)</f>
        <v>0</v>
      </c>
      <c r="N139" s="230">
        <v>4.0999999999999999E-4</v>
      </c>
      <c r="O139" s="230">
        <f>ROUND(E139*N139,2)</f>
        <v>0.02</v>
      </c>
      <c r="P139" s="230">
        <v>0</v>
      </c>
      <c r="Q139" s="230">
        <f>ROUND(E139*P139,2)</f>
        <v>0</v>
      </c>
      <c r="R139" s="231"/>
      <c r="S139" s="231" t="s">
        <v>165</v>
      </c>
      <c r="T139" s="231" t="s">
        <v>299</v>
      </c>
      <c r="U139" s="231">
        <v>0.22991</v>
      </c>
      <c r="V139" s="231">
        <f>ROUND(E139*U139,2)</f>
        <v>12.74</v>
      </c>
      <c r="W139" s="231"/>
      <c r="X139" s="231" t="s">
        <v>166</v>
      </c>
      <c r="Y139" s="231" t="s">
        <v>167</v>
      </c>
      <c r="Z139" s="210"/>
      <c r="AA139" s="210"/>
      <c r="AB139" s="210"/>
      <c r="AC139" s="210"/>
      <c r="AD139" s="210"/>
      <c r="AE139" s="210"/>
      <c r="AF139" s="210"/>
      <c r="AG139" s="210" t="s">
        <v>168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27"/>
      <c r="B140" s="228"/>
      <c r="C140" s="259" t="s">
        <v>257</v>
      </c>
      <c r="D140" s="233"/>
      <c r="E140" s="234">
        <v>55.404699999999998</v>
      </c>
      <c r="F140" s="231"/>
      <c r="G140" s="231"/>
      <c r="H140" s="231"/>
      <c r="I140" s="231"/>
      <c r="J140" s="231"/>
      <c r="K140" s="231"/>
      <c r="L140" s="231"/>
      <c r="M140" s="231"/>
      <c r="N140" s="230"/>
      <c r="O140" s="230"/>
      <c r="P140" s="230"/>
      <c r="Q140" s="230"/>
      <c r="R140" s="231"/>
      <c r="S140" s="231"/>
      <c r="T140" s="231"/>
      <c r="U140" s="231"/>
      <c r="V140" s="231"/>
      <c r="W140" s="231"/>
      <c r="X140" s="231"/>
      <c r="Y140" s="231"/>
      <c r="Z140" s="210"/>
      <c r="AA140" s="210"/>
      <c r="AB140" s="210"/>
      <c r="AC140" s="210"/>
      <c r="AD140" s="210"/>
      <c r="AE140" s="210"/>
      <c r="AF140" s="210"/>
      <c r="AG140" s="210" t="s">
        <v>170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33.75" outlineLevel="1" x14ac:dyDescent="0.2">
      <c r="A141" s="244">
        <v>35</v>
      </c>
      <c r="B141" s="245" t="s">
        <v>300</v>
      </c>
      <c r="C141" s="258" t="s">
        <v>301</v>
      </c>
      <c r="D141" s="246" t="s">
        <v>183</v>
      </c>
      <c r="E141" s="247">
        <v>12.912000000000001</v>
      </c>
      <c r="F141" s="248"/>
      <c r="G141" s="249">
        <f>ROUND(E141*F141,2)</f>
        <v>0</v>
      </c>
      <c r="H141" s="232"/>
      <c r="I141" s="231">
        <f>ROUND(E141*H141,2)</f>
        <v>0</v>
      </c>
      <c r="J141" s="232"/>
      <c r="K141" s="231">
        <f>ROUND(E141*J141,2)</f>
        <v>0</v>
      </c>
      <c r="L141" s="231">
        <v>21</v>
      </c>
      <c r="M141" s="231">
        <f>G141*(1+L141/100)</f>
        <v>0</v>
      </c>
      <c r="N141" s="230">
        <v>5.8E-4</v>
      </c>
      <c r="O141" s="230">
        <f>ROUND(E141*N141,2)</f>
        <v>0.01</v>
      </c>
      <c r="P141" s="230">
        <v>0</v>
      </c>
      <c r="Q141" s="230">
        <f>ROUND(E141*P141,2)</f>
        <v>0</v>
      </c>
      <c r="R141" s="231"/>
      <c r="S141" s="231" t="s">
        <v>165</v>
      </c>
      <c r="T141" s="231" t="s">
        <v>299</v>
      </c>
      <c r="U141" s="231">
        <v>0.26600000000000001</v>
      </c>
      <c r="V141" s="231">
        <f>ROUND(E141*U141,2)</f>
        <v>3.43</v>
      </c>
      <c r="W141" s="231"/>
      <c r="X141" s="231" t="s">
        <v>166</v>
      </c>
      <c r="Y141" s="231" t="s">
        <v>167</v>
      </c>
      <c r="Z141" s="210"/>
      <c r="AA141" s="210"/>
      <c r="AB141" s="210"/>
      <c r="AC141" s="210"/>
      <c r="AD141" s="210"/>
      <c r="AE141" s="210"/>
      <c r="AF141" s="210"/>
      <c r="AG141" s="210" t="s">
        <v>168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2" x14ac:dyDescent="0.2">
      <c r="A142" s="227"/>
      <c r="B142" s="228"/>
      <c r="C142" s="259" t="s">
        <v>302</v>
      </c>
      <c r="D142" s="233"/>
      <c r="E142" s="234">
        <v>12.912000000000001</v>
      </c>
      <c r="F142" s="231"/>
      <c r="G142" s="231"/>
      <c r="H142" s="231"/>
      <c r="I142" s="231"/>
      <c r="J142" s="231"/>
      <c r="K142" s="231"/>
      <c r="L142" s="231"/>
      <c r="M142" s="231"/>
      <c r="N142" s="230"/>
      <c r="O142" s="230"/>
      <c r="P142" s="230"/>
      <c r="Q142" s="230"/>
      <c r="R142" s="231"/>
      <c r="S142" s="231"/>
      <c r="T142" s="231"/>
      <c r="U142" s="231"/>
      <c r="V142" s="231"/>
      <c r="W142" s="231"/>
      <c r="X142" s="231"/>
      <c r="Y142" s="231"/>
      <c r="Z142" s="210"/>
      <c r="AA142" s="210"/>
      <c r="AB142" s="210"/>
      <c r="AC142" s="210"/>
      <c r="AD142" s="210"/>
      <c r="AE142" s="210"/>
      <c r="AF142" s="210"/>
      <c r="AG142" s="210" t="s">
        <v>170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44">
        <v>36</v>
      </c>
      <c r="B143" s="245" t="s">
        <v>303</v>
      </c>
      <c r="C143" s="258" t="s">
        <v>304</v>
      </c>
      <c r="D143" s="246" t="s">
        <v>183</v>
      </c>
      <c r="E143" s="247">
        <v>51.774000000000001</v>
      </c>
      <c r="F143" s="248"/>
      <c r="G143" s="249">
        <f>ROUND(E143*F143,2)</f>
        <v>0</v>
      </c>
      <c r="H143" s="232"/>
      <c r="I143" s="231">
        <f>ROUND(E143*H143,2)</f>
        <v>0</v>
      </c>
      <c r="J143" s="232"/>
      <c r="K143" s="231">
        <f>ROUND(E143*J143,2)</f>
        <v>0</v>
      </c>
      <c r="L143" s="231">
        <v>21</v>
      </c>
      <c r="M143" s="231">
        <f>G143*(1+L143/100)</f>
        <v>0</v>
      </c>
      <c r="N143" s="230">
        <v>3.6800000000000001E-3</v>
      </c>
      <c r="O143" s="230">
        <f>ROUND(E143*N143,2)</f>
        <v>0.19</v>
      </c>
      <c r="P143" s="230">
        <v>0</v>
      </c>
      <c r="Q143" s="230">
        <f>ROUND(E143*P143,2)</f>
        <v>0</v>
      </c>
      <c r="R143" s="231"/>
      <c r="S143" s="231" t="s">
        <v>165</v>
      </c>
      <c r="T143" s="231" t="s">
        <v>165</v>
      </c>
      <c r="U143" s="231">
        <v>0.38500000000000001</v>
      </c>
      <c r="V143" s="231">
        <f>ROUND(E143*U143,2)</f>
        <v>19.93</v>
      </c>
      <c r="W143" s="231"/>
      <c r="X143" s="231" t="s">
        <v>166</v>
      </c>
      <c r="Y143" s="231" t="s">
        <v>167</v>
      </c>
      <c r="Z143" s="210"/>
      <c r="AA143" s="210"/>
      <c r="AB143" s="210"/>
      <c r="AC143" s="210"/>
      <c r="AD143" s="210"/>
      <c r="AE143" s="210"/>
      <c r="AF143" s="210"/>
      <c r="AG143" s="210" t="s">
        <v>168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27"/>
      <c r="B144" s="228"/>
      <c r="C144" s="259" t="s">
        <v>305</v>
      </c>
      <c r="D144" s="233"/>
      <c r="E144" s="234">
        <v>43.124000000000002</v>
      </c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31"/>
      <c r="Z144" s="210"/>
      <c r="AA144" s="210"/>
      <c r="AB144" s="210"/>
      <c r="AC144" s="210"/>
      <c r="AD144" s="210"/>
      <c r="AE144" s="210"/>
      <c r="AF144" s="210"/>
      <c r="AG144" s="210" t="s">
        <v>170</v>
      </c>
      <c r="AH144" s="210">
        <v>5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27"/>
      <c r="B145" s="228"/>
      <c r="C145" s="259" t="s">
        <v>306</v>
      </c>
      <c r="D145" s="233"/>
      <c r="E145" s="234">
        <v>8.65</v>
      </c>
      <c r="F145" s="231"/>
      <c r="G145" s="231"/>
      <c r="H145" s="231"/>
      <c r="I145" s="231"/>
      <c r="J145" s="231"/>
      <c r="K145" s="231"/>
      <c r="L145" s="231"/>
      <c r="M145" s="231"/>
      <c r="N145" s="230"/>
      <c r="O145" s="230"/>
      <c r="P145" s="230"/>
      <c r="Q145" s="230"/>
      <c r="R145" s="231"/>
      <c r="S145" s="231"/>
      <c r="T145" s="231"/>
      <c r="U145" s="231"/>
      <c r="V145" s="231"/>
      <c r="W145" s="231"/>
      <c r="X145" s="231"/>
      <c r="Y145" s="231"/>
      <c r="Z145" s="210"/>
      <c r="AA145" s="210"/>
      <c r="AB145" s="210"/>
      <c r="AC145" s="210"/>
      <c r="AD145" s="210"/>
      <c r="AE145" s="210"/>
      <c r="AF145" s="210"/>
      <c r="AG145" s="210" t="s">
        <v>170</v>
      </c>
      <c r="AH145" s="210">
        <v>5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44">
        <v>37</v>
      </c>
      <c r="B146" s="245" t="s">
        <v>307</v>
      </c>
      <c r="C146" s="258" t="s">
        <v>308</v>
      </c>
      <c r="D146" s="246" t="s">
        <v>183</v>
      </c>
      <c r="E146" s="247">
        <v>85.395880000000005</v>
      </c>
      <c r="F146" s="248"/>
      <c r="G146" s="249">
        <f>ROUND(E146*F146,2)</f>
        <v>0</v>
      </c>
      <c r="H146" s="232"/>
      <c r="I146" s="231">
        <f>ROUND(E146*H146,2)</f>
        <v>0</v>
      </c>
      <c r="J146" s="232"/>
      <c r="K146" s="231">
        <f>ROUND(E146*J146,2)</f>
        <v>0</v>
      </c>
      <c r="L146" s="231">
        <v>21</v>
      </c>
      <c r="M146" s="231">
        <f>G146*(1+L146/100)</f>
        <v>0</v>
      </c>
      <c r="N146" s="230">
        <v>4.4999999999999997E-3</v>
      </c>
      <c r="O146" s="230">
        <f>ROUND(E146*N146,2)</f>
        <v>0.38</v>
      </c>
      <c r="P146" s="230">
        <v>0</v>
      </c>
      <c r="Q146" s="230">
        <f>ROUND(E146*P146,2)</f>
        <v>0</v>
      </c>
      <c r="R146" s="231" t="s">
        <v>309</v>
      </c>
      <c r="S146" s="231" t="s">
        <v>165</v>
      </c>
      <c r="T146" s="231" t="s">
        <v>165</v>
      </c>
      <c r="U146" s="231">
        <v>0</v>
      </c>
      <c r="V146" s="231">
        <f>ROUND(E146*U146,2)</f>
        <v>0</v>
      </c>
      <c r="W146" s="231"/>
      <c r="X146" s="231" t="s">
        <v>288</v>
      </c>
      <c r="Y146" s="231" t="s">
        <v>167</v>
      </c>
      <c r="Z146" s="210"/>
      <c r="AA146" s="210"/>
      <c r="AB146" s="210"/>
      <c r="AC146" s="210"/>
      <c r="AD146" s="210"/>
      <c r="AE146" s="210"/>
      <c r="AF146" s="210"/>
      <c r="AG146" s="210" t="s">
        <v>289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7"/>
      <c r="B147" s="228"/>
      <c r="C147" s="259" t="s">
        <v>310</v>
      </c>
      <c r="D147" s="233"/>
      <c r="E147" s="234">
        <v>69.255880000000005</v>
      </c>
      <c r="F147" s="231"/>
      <c r="G147" s="231"/>
      <c r="H147" s="231"/>
      <c r="I147" s="231"/>
      <c r="J147" s="231"/>
      <c r="K147" s="231"/>
      <c r="L147" s="231"/>
      <c r="M147" s="231"/>
      <c r="N147" s="230"/>
      <c r="O147" s="230"/>
      <c r="P147" s="230"/>
      <c r="Q147" s="230"/>
      <c r="R147" s="231"/>
      <c r="S147" s="231"/>
      <c r="T147" s="231"/>
      <c r="U147" s="231"/>
      <c r="V147" s="231"/>
      <c r="W147" s="231"/>
      <c r="X147" s="231"/>
      <c r="Y147" s="231"/>
      <c r="Z147" s="210"/>
      <c r="AA147" s="210"/>
      <c r="AB147" s="210"/>
      <c r="AC147" s="210"/>
      <c r="AD147" s="210"/>
      <c r="AE147" s="210"/>
      <c r="AF147" s="210"/>
      <c r="AG147" s="210" t="s">
        <v>170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27"/>
      <c r="B148" s="228"/>
      <c r="C148" s="259" t="s">
        <v>311</v>
      </c>
      <c r="D148" s="233"/>
      <c r="E148" s="234">
        <v>16.14</v>
      </c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31"/>
      <c r="Z148" s="210"/>
      <c r="AA148" s="210"/>
      <c r="AB148" s="210"/>
      <c r="AC148" s="210"/>
      <c r="AD148" s="210"/>
      <c r="AE148" s="210"/>
      <c r="AF148" s="210"/>
      <c r="AG148" s="210" t="s">
        <v>170</v>
      </c>
      <c r="AH148" s="210">
        <v>5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27"/>
      <c r="B149" s="228"/>
      <c r="C149" s="259" t="s">
        <v>312</v>
      </c>
      <c r="D149" s="233"/>
      <c r="E149" s="234"/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31"/>
      <c r="Z149" s="210"/>
      <c r="AA149" s="210"/>
      <c r="AB149" s="210"/>
      <c r="AC149" s="210"/>
      <c r="AD149" s="210"/>
      <c r="AE149" s="210"/>
      <c r="AF149" s="210"/>
      <c r="AG149" s="210" t="s">
        <v>170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27">
        <v>38</v>
      </c>
      <c r="B150" s="228" t="s">
        <v>313</v>
      </c>
      <c r="C150" s="261" t="s">
        <v>314</v>
      </c>
      <c r="D150" s="229" t="s">
        <v>0</v>
      </c>
      <c r="E150" s="256"/>
      <c r="F150" s="232"/>
      <c r="G150" s="231">
        <f>ROUND(E150*F150,2)</f>
        <v>0</v>
      </c>
      <c r="H150" s="232"/>
      <c r="I150" s="231">
        <f>ROUND(E150*H150,2)</f>
        <v>0</v>
      </c>
      <c r="J150" s="232"/>
      <c r="K150" s="231">
        <f>ROUND(E150*J150,2)</f>
        <v>0</v>
      </c>
      <c r="L150" s="231">
        <v>21</v>
      </c>
      <c r="M150" s="231">
        <f>G150*(1+L150/100)</f>
        <v>0</v>
      </c>
      <c r="N150" s="230">
        <v>0</v>
      </c>
      <c r="O150" s="230">
        <f>ROUND(E150*N150,2)</f>
        <v>0</v>
      </c>
      <c r="P150" s="230">
        <v>0</v>
      </c>
      <c r="Q150" s="230">
        <f>ROUND(E150*P150,2)</f>
        <v>0</v>
      </c>
      <c r="R150" s="231"/>
      <c r="S150" s="231" t="s">
        <v>165</v>
      </c>
      <c r="T150" s="231" t="s">
        <v>165</v>
      </c>
      <c r="U150" s="231">
        <v>0</v>
      </c>
      <c r="V150" s="231">
        <f>ROUND(E150*U150,2)</f>
        <v>0</v>
      </c>
      <c r="W150" s="231"/>
      <c r="X150" s="231" t="s">
        <v>295</v>
      </c>
      <c r="Y150" s="231" t="s">
        <v>167</v>
      </c>
      <c r="Z150" s="210"/>
      <c r="AA150" s="210"/>
      <c r="AB150" s="210"/>
      <c r="AC150" s="210"/>
      <c r="AD150" s="210"/>
      <c r="AE150" s="210"/>
      <c r="AF150" s="210"/>
      <c r="AG150" s="210" t="s">
        <v>296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">
      <c r="A151" s="237" t="s">
        <v>160</v>
      </c>
      <c r="B151" s="238" t="s">
        <v>101</v>
      </c>
      <c r="C151" s="257" t="s">
        <v>102</v>
      </c>
      <c r="D151" s="239"/>
      <c r="E151" s="240"/>
      <c r="F151" s="241"/>
      <c r="G151" s="242">
        <f>SUMIF(AG152:AG172,"&lt;&gt;NOR",G152:G172)</f>
        <v>0</v>
      </c>
      <c r="H151" s="236"/>
      <c r="I151" s="236">
        <f>SUM(I152:I172)</f>
        <v>0</v>
      </c>
      <c r="J151" s="236"/>
      <c r="K151" s="236">
        <f>SUM(K152:K172)</f>
        <v>0</v>
      </c>
      <c r="L151" s="236"/>
      <c r="M151" s="236">
        <f>SUM(M152:M172)</f>
        <v>0</v>
      </c>
      <c r="N151" s="235"/>
      <c r="O151" s="235">
        <f>SUM(O152:O172)</f>
        <v>0.62</v>
      </c>
      <c r="P151" s="235"/>
      <c r="Q151" s="235">
        <f>SUM(Q152:Q172)</f>
        <v>0</v>
      </c>
      <c r="R151" s="236"/>
      <c r="S151" s="236"/>
      <c r="T151" s="236"/>
      <c r="U151" s="236"/>
      <c r="V151" s="236">
        <f>SUM(V152:V172)</f>
        <v>28.340000000000003</v>
      </c>
      <c r="W151" s="236"/>
      <c r="X151" s="236"/>
      <c r="Y151" s="236"/>
      <c r="AG151" t="s">
        <v>161</v>
      </c>
    </row>
    <row r="152" spans="1:60" ht="22.5" outlineLevel="1" x14ac:dyDescent="0.2">
      <c r="A152" s="244">
        <v>39</v>
      </c>
      <c r="B152" s="245" t="s">
        <v>315</v>
      </c>
      <c r="C152" s="258" t="s">
        <v>316</v>
      </c>
      <c r="D152" s="246" t="s">
        <v>183</v>
      </c>
      <c r="E152" s="247">
        <v>41.07</v>
      </c>
      <c r="F152" s="248"/>
      <c r="G152" s="249">
        <f>ROUND(E152*F152,2)</f>
        <v>0</v>
      </c>
      <c r="H152" s="232"/>
      <c r="I152" s="231">
        <f>ROUND(E152*H152,2)</f>
        <v>0</v>
      </c>
      <c r="J152" s="232"/>
      <c r="K152" s="231">
        <f>ROUND(E152*J152,2)</f>
        <v>0</v>
      </c>
      <c r="L152" s="231">
        <v>21</v>
      </c>
      <c r="M152" s="231">
        <f>G152*(1+L152/100)</f>
        <v>0</v>
      </c>
      <c r="N152" s="230">
        <v>2.0000000000000002E-5</v>
      </c>
      <c r="O152" s="230">
        <f>ROUND(E152*N152,2)</f>
        <v>0</v>
      </c>
      <c r="P152" s="230">
        <v>0</v>
      </c>
      <c r="Q152" s="230">
        <f>ROUND(E152*P152,2)</f>
        <v>0</v>
      </c>
      <c r="R152" s="231"/>
      <c r="S152" s="231" t="s">
        <v>165</v>
      </c>
      <c r="T152" s="231" t="s">
        <v>165</v>
      </c>
      <c r="U152" s="231">
        <v>0.16</v>
      </c>
      <c r="V152" s="231">
        <f>ROUND(E152*U152,2)</f>
        <v>6.57</v>
      </c>
      <c r="W152" s="231"/>
      <c r="X152" s="231" t="s">
        <v>166</v>
      </c>
      <c r="Y152" s="231" t="s">
        <v>167</v>
      </c>
      <c r="Z152" s="210"/>
      <c r="AA152" s="210"/>
      <c r="AB152" s="210"/>
      <c r="AC152" s="210"/>
      <c r="AD152" s="210"/>
      <c r="AE152" s="210"/>
      <c r="AF152" s="210"/>
      <c r="AG152" s="210" t="s">
        <v>168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27"/>
      <c r="B153" s="228"/>
      <c r="C153" s="259" t="s">
        <v>234</v>
      </c>
      <c r="D153" s="233"/>
      <c r="E153" s="234">
        <v>12.58</v>
      </c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31"/>
      <c r="Z153" s="210"/>
      <c r="AA153" s="210"/>
      <c r="AB153" s="210"/>
      <c r="AC153" s="210"/>
      <c r="AD153" s="210"/>
      <c r="AE153" s="210"/>
      <c r="AF153" s="210"/>
      <c r="AG153" s="210" t="s">
        <v>170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27"/>
      <c r="B154" s="228"/>
      <c r="C154" s="259" t="s">
        <v>235</v>
      </c>
      <c r="D154" s="233"/>
      <c r="E154" s="234">
        <v>5.36</v>
      </c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31"/>
      <c r="Z154" s="210"/>
      <c r="AA154" s="210"/>
      <c r="AB154" s="210"/>
      <c r="AC154" s="210"/>
      <c r="AD154" s="210"/>
      <c r="AE154" s="210"/>
      <c r="AF154" s="210"/>
      <c r="AG154" s="210" t="s">
        <v>170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27"/>
      <c r="B155" s="228"/>
      <c r="C155" s="259" t="s">
        <v>236</v>
      </c>
      <c r="D155" s="233"/>
      <c r="E155" s="234">
        <v>6.12</v>
      </c>
      <c r="F155" s="231"/>
      <c r="G155" s="231"/>
      <c r="H155" s="231"/>
      <c r="I155" s="231"/>
      <c r="J155" s="231"/>
      <c r="K155" s="231"/>
      <c r="L155" s="231"/>
      <c r="M155" s="231"/>
      <c r="N155" s="230"/>
      <c r="O155" s="230"/>
      <c r="P155" s="230"/>
      <c r="Q155" s="230"/>
      <c r="R155" s="231"/>
      <c r="S155" s="231"/>
      <c r="T155" s="231"/>
      <c r="U155" s="231"/>
      <c r="V155" s="231"/>
      <c r="W155" s="231"/>
      <c r="X155" s="231"/>
      <c r="Y155" s="231"/>
      <c r="Z155" s="210"/>
      <c r="AA155" s="210"/>
      <c r="AB155" s="210"/>
      <c r="AC155" s="210"/>
      <c r="AD155" s="210"/>
      <c r="AE155" s="210"/>
      <c r="AF155" s="210"/>
      <c r="AG155" s="210" t="s">
        <v>170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27"/>
      <c r="B156" s="228"/>
      <c r="C156" s="259" t="s">
        <v>237</v>
      </c>
      <c r="D156" s="233"/>
      <c r="E156" s="234">
        <v>8.36</v>
      </c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31"/>
      <c r="Z156" s="210"/>
      <c r="AA156" s="210"/>
      <c r="AB156" s="210"/>
      <c r="AC156" s="210"/>
      <c r="AD156" s="210"/>
      <c r="AE156" s="210"/>
      <c r="AF156" s="210"/>
      <c r="AG156" s="210" t="s">
        <v>170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27"/>
      <c r="B157" s="228"/>
      <c r="C157" s="259" t="s">
        <v>240</v>
      </c>
      <c r="D157" s="233"/>
      <c r="E157" s="234">
        <v>2.5499999999999998</v>
      </c>
      <c r="F157" s="231"/>
      <c r="G157" s="231"/>
      <c r="H157" s="231"/>
      <c r="I157" s="231"/>
      <c r="J157" s="231"/>
      <c r="K157" s="231"/>
      <c r="L157" s="231"/>
      <c r="M157" s="231"/>
      <c r="N157" s="230"/>
      <c r="O157" s="230"/>
      <c r="P157" s="230"/>
      <c r="Q157" s="230"/>
      <c r="R157" s="231"/>
      <c r="S157" s="231"/>
      <c r="T157" s="231"/>
      <c r="U157" s="231"/>
      <c r="V157" s="231"/>
      <c r="W157" s="231"/>
      <c r="X157" s="231"/>
      <c r="Y157" s="231"/>
      <c r="Z157" s="210"/>
      <c r="AA157" s="210"/>
      <c r="AB157" s="210"/>
      <c r="AC157" s="210"/>
      <c r="AD157" s="210"/>
      <c r="AE157" s="210"/>
      <c r="AF157" s="210"/>
      <c r="AG157" s="210" t="s">
        <v>170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27"/>
      <c r="B158" s="228"/>
      <c r="C158" s="259" t="s">
        <v>241</v>
      </c>
      <c r="D158" s="233"/>
      <c r="E158" s="234">
        <v>2.46</v>
      </c>
      <c r="F158" s="231"/>
      <c r="G158" s="231"/>
      <c r="H158" s="231"/>
      <c r="I158" s="231"/>
      <c r="J158" s="231"/>
      <c r="K158" s="231"/>
      <c r="L158" s="231"/>
      <c r="M158" s="231"/>
      <c r="N158" s="230"/>
      <c r="O158" s="230"/>
      <c r="P158" s="230"/>
      <c r="Q158" s="230"/>
      <c r="R158" s="231"/>
      <c r="S158" s="231"/>
      <c r="T158" s="231"/>
      <c r="U158" s="231"/>
      <c r="V158" s="231"/>
      <c r="W158" s="231"/>
      <c r="X158" s="231"/>
      <c r="Y158" s="231"/>
      <c r="Z158" s="210"/>
      <c r="AA158" s="210"/>
      <c r="AB158" s="210"/>
      <c r="AC158" s="210"/>
      <c r="AD158" s="210"/>
      <c r="AE158" s="210"/>
      <c r="AF158" s="210"/>
      <c r="AG158" s="210" t="s">
        <v>170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27"/>
      <c r="B159" s="228"/>
      <c r="C159" s="259" t="s">
        <v>242</v>
      </c>
      <c r="D159" s="233"/>
      <c r="E159" s="234">
        <v>1.6</v>
      </c>
      <c r="F159" s="231"/>
      <c r="G159" s="231"/>
      <c r="H159" s="231"/>
      <c r="I159" s="231"/>
      <c r="J159" s="231"/>
      <c r="K159" s="231"/>
      <c r="L159" s="231"/>
      <c r="M159" s="231"/>
      <c r="N159" s="230"/>
      <c r="O159" s="230"/>
      <c r="P159" s="230"/>
      <c r="Q159" s="230"/>
      <c r="R159" s="231"/>
      <c r="S159" s="231"/>
      <c r="T159" s="231"/>
      <c r="U159" s="231"/>
      <c r="V159" s="231"/>
      <c r="W159" s="231"/>
      <c r="X159" s="231"/>
      <c r="Y159" s="231"/>
      <c r="Z159" s="210"/>
      <c r="AA159" s="210"/>
      <c r="AB159" s="210"/>
      <c r="AC159" s="210"/>
      <c r="AD159" s="210"/>
      <c r="AE159" s="210"/>
      <c r="AF159" s="210"/>
      <c r="AG159" s="210" t="s">
        <v>170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27"/>
      <c r="B160" s="228"/>
      <c r="C160" s="259" t="s">
        <v>243</v>
      </c>
      <c r="D160" s="233"/>
      <c r="E160" s="234">
        <v>2.04</v>
      </c>
      <c r="F160" s="231"/>
      <c r="G160" s="231"/>
      <c r="H160" s="231"/>
      <c r="I160" s="231"/>
      <c r="J160" s="231"/>
      <c r="K160" s="231"/>
      <c r="L160" s="231"/>
      <c r="M160" s="231"/>
      <c r="N160" s="230"/>
      <c r="O160" s="230"/>
      <c r="P160" s="230"/>
      <c r="Q160" s="230"/>
      <c r="R160" s="231"/>
      <c r="S160" s="231"/>
      <c r="T160" s="231"/>
      <c r="U160" s="231"/>
      <c r="V160" s="231"/>
      <c r="W160" s="231"/>
      <c r="X160" s="231"/>
      <c r="Y160" s="231"/>
      <c r="Z160" s="210"/>
      <c r="AA160" s="210"/>
      <c r="AB160" s="210"/>
      <c r="AC160" s="210"/>
      <c r="AD160" s="210"/>
      <c r="AE160" s="210"/>
      <c r="AF160" s="210"/>
      <c r="AG160" s="210" t="s">
        <v>170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2.5" outlineLevel="1" x14ac:dyDescent="0.2">
      <c r="A161" s="244">
        <v>40</v>
      </c>
      <c r="B161" s="245" t="s">
        <v>317</v>
      </c>
      <c r="C161" s="258" t="s">
        <v>318</v>
      </c>
      <c r="D161" s="246" t="s">
        <v>183</v>
      </c>
      <c r="E161" s="247">
        <v>55.404699999999998</v>
      </c>
      <c r="F161" s="248"/>
      <c r="G161" s="249">
        <f>ROUND(E161*F161,2)</f>
        <v>0</v>
      </c>
      <c r="H161" s="232"/>
      <c r="I161" s="231">
        <f>ROUND(E161*H161,2)</f>
        <v>0</v>
      </c>
      <c r="J161" s="232"/>
      <c r="K161" s="231">
        <f>ROUND(E161*J161,2)</f>
        <v>0</v>
      </c>
      <c r="L161" s="231">
        <v>21</v>
      </c>
      <c r="M161" s="231">
        <f>G161*(1+L161/100)</f>
        <v>0</v>
      </c>
      <c r="N161" s="230">
        <v>0</v>
      </c>
      <c r="O161" s="230">
        <f>ROUND(E161*N161,2)</f>
        <v>0</v>
      </c>
      <c r="P161" s="230">
        <v>0</v>
      </c>
      <c r="Q161" s="230">
        <f>ROUND(E161*P161,2)</f>
        <v>0</v>
      </c>
      <c r="R161" s="231"/>
      <c r="S161" s="231" t="s">
        <v>165</v>
      </c>
      <c r="T161" s="231" t="s">
        <v>165</v>
      </c>
      <c r="U161" s="231">
        <v>0.15</v>
      </c>
      <c r="V161" s="231">
        <f>ROUND(E161*U161,2)</f>
        <v>8.31</v>
      </c>
      <c r="W161" s="231"/>
      <c r="X161" s="231" t="s">
        <v>166</v>
      </c>
      <c r="Y161" s="231" t="s">
        <v>167</v>
      </c>
      <c r="Z161" s="210"/>
      <c r="AA161" s="210"/>
      <c r="AB161" s="210"/>
      <c r="AC161" s="210"/>
      <c r="AD161" s="210"/>
      <c r="AE161" s="210"/>
      <c r="AF161" s="210"/>
      <c r="AG161" s="210" t="s">
        <v>168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27"/>
      <c r="B162" s="228"/>
      <c r="C162" s="259" t="s">
        <v>257</v>
      </c>
      <c r="D162" s="233"/>
      <c r="E162" s="234">
        <v>55.404699999999998</v>
      </c>
      <c r="F162" s="231"/>
      <c r="G162" s="231"/>
      <c r="H162" s="231"/>
      <c r="I162" s="231"/>
      <c r="J162" s="231"/>
      <c r="K162" s="231"/>
      <c r="L162" s="231"/>
      <c r="M162" s="231"/>
      <c r="N162" s="230"/>
      <c r="O162" s="230"/>
      <c r="P162" s="230"/>
      <c r="Q162" s="230"/>
      <c r="R162" s="231"/>
      <c r="S162" s="231"/>
      <c r="T162" s="231"/>
      <c r="U162" s="231"/>
      <c r="V162" s="231"/>
      <c r="W162" s="231"/>
      <c r="X162" s="231"/>
      <c r="Y162" s="231"/>
      <c r="Z162" s="210"/>
      <c r="AA162" s="210"/>
      <c r="AB162" s="210"/>
      <c r="AC162" s="210"/>
      <c r="AD162" s="210"/>
      <c r="AE162" s="210"/>
      <c r="AF162" s="210"/>
      <c r="AG162" s="210" t="s">
        <v>170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4">
        <v>41</v>
      </c>
      <c r="B163" s="245" t="s">
        <v>319</v>
      </c>
      <c r="C163" s="258" t="s">
        <v>320</v>
      </c>
      <c r="D163" s="246" t="s">
        <v>183</v>
      </c>
      <c r="E163" s="247">
        <v>57.5</v>
      </c>
      <c r="F163" s="248"/>
      <c r="G163" s="249">
        <f>ROUND(E163*F163,2)</f>
        <v>0</v>
      </c>
      <c r="H163" s="232"/>
      <c r="I163" s="231">
        <f>ROUND(E163*H163,2)</f>
        <v>0</v>
      </c>
      <c r="J163" s="232"/>
      <c r="K163" s="231">
        <f>ROUND(E163*J163,2)</f>
        <v>0</v>
      </c>
      <c r="L163" s="231">
        <v>21</v>
      </c>
      <c r="M163" s="231">
        <f>G163*(1+L163/100)</f>
        <v>0</v>
      </c>
      <c r="N163" s="230">
        <v>0</v>
      </c>
      <c r="O163" s="230">
        <f>ROUND(E163*N163,2)</f>
        <v>0</v>
      </c>
      <c r="P163" s="230">
        <v>0</v>
      </c>
      <c r="Q163" s="230">
        <f>ROUND(E163*P163,2)</f>
        <v>0</v>
      </c>
      <c r="R163" s="231"/>
      <c r="S163" s="231" t="s">
        <v>184</v>
      </c>
      <c r="T163" s="231" t="s">
        <v>204</v>
      </c>
      <c r="U163" s="231">
        <v>0</v>
      </c>
      <c r="V163" s="231">
        <f>ROUND(E163*U163,2)</f>
        <v>0</v>
      </c>
      <c r="W163" s="231"/>
      <c r="X163" s="231" t="s">
        <v>166</v>
      </c>
      <c r="Y163" s="231" t="s">
        <v>167</v>
      </c>
      <c r="Z163" s="210"/>
      <c r="AA163" s="210"/>
      <c r="AB163" s="210"/>
      <c r="AC163" s="210"/>
      <c r="AD163" s="210"/>
      <c r="AE163" s="210"/>
      <c r="AF163" s="210"/>
      <c r="AG163" s="210" t="s">
        <v>168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27"/>
      <c r="B164" s="228"/>
      <c r="C164" s="259" t="s">
        <v>321</v>
      </c>
      <c r="D164" s="233"/>
      <c r="E164" s="234">
        <v>57.5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31"/>
      <c r="Z164" s="210"/>
      <c r="AA164" s="210"/>
      <c r="AB164" s="210"/>
      <c r="AC164" s="210"/>
      <c r="AD164" s="210"/>
      <c r="AE164" s="210"/>
      <c r="AF164" s="210"/>
      <c r="AG164" s="210" t="s">
        <v>170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44">
        <v>42</v>
      </c>
      <c r="B165" s="245" t="s">
        <v>322</v>
      </c>
      <c r="C165" s="258" t="s">
        <v>323</v>
      </c>
      <c r="D165" s="246" t="s">
        <v>164</v>
      </c>
      <c r="E165" s="247">
        <v>17.25</v>
      </c>
      <c r="F165" s="248"/>
      <c r="G165" s="249">
        <f>ROUND(E165*F165,2)</f>
        <v>0</v>
      </c>
      <c r="H165" s="232"/>
      <c r="I165" s="231">
        <f>ROUND(E165*H165,2)</f>
        <v>0</v>
      </c>
      <c r="J165" s="232"/>
      <c r="K165" s="231">
        <f>ROUND(E165*J165,2)</f>
        <v>0</v>
      </c>
      <c r="L165" s="231">
        <v>21</v>
      </c>
      <c r="M165" s="231">
        <f>G165*(1+L165/100)</f>
        <v>0</v>
      </c>
      <c r="N165" s="230">
        <v>2.8000000000000001E-2</v>
      </c>
      <c r="O165" s="230">
        <f>ROUND(E165*N165,2)</f>
        <v>0.48</v>
      </c>
      <c r="P165" s="230">
        <v>0</v>
      </c>
      <c r="Q165" s="230">
        <f>ROUND(E165*P165,2)</f>
        <v>0</v>
      </c>
      <c r="R165" s="231"/>
      <c r="S165" s="231" t="s">
        <v>184</v>
      </c>
      <c r="T165" s="231" t="s">
        <v>189</v>
      </c>
      <c r="U165" s="231">
        <v>0.78</v>
      </c>
      <c r="V165" s="231">
        <f>ROUND(E165*U165,2)</f>
        <v>13.46</v>
      </c>
      <c r="W165" s="231"/>
      <c r="X165" s="231" t="s">
        <v>166</v>
      </c>
      <c r="Y165" s="231" t="s">
        <v>167</v>
      </c>
      <c r="Z165" s="210"/>
      <c r="AA165" s="210"/>
      <c r="AB165" s="210"/>
      <c r="AC165" s="210"/>
      <c r="AD165" s="210"/>
      <c r="AE165" s="210"/>
      <c r="AF165" s="210"/>
      <c r="AG165" s="210" t="s">
        <v>168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27"/>
      <c r="B166" s="228"/>
      <c r="C166" s="259" t="s">
        <v>324</v>
      </c>
      <c r="D166" s="233"/>
      <c r="E166" s="234">
        <v>17.25</v>
      </c>
      <c r="F166" s="231"/>
      <c r="G166" s="231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31"/>
      <c r="Z166" s="210"/>
      <c r="AA166" s="210"/>
      <c r="AB166" s="210"/>
      <c r="AC166" s="210"/>
      <c r="AD166" s="210"/>
      <c r="AE166" s="210"/>
      <c r="AF166" s="210"/>
      <c r="AG166" s="210" t="s">
        <v>170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4">
        <v>43</v>
      </c>
      <c r="B167" s="245" t="s">
        <v>325</v>
      </c>
      <c r="C167" s="258" t="s">
        <v>326</v>
      </c>
      <c r="D167" s="246" t="s">
        <v>164</v>
      </c>
      <c r="E167" s="247">
        <v>5.7066800000000004</v>
      </c>
      <c r="F167" s="248"/>
      <c r="G167" s="249">
        <f>ROUND(E167*F167,2)</f>
        <v>0</v>
      </c>
      <c r="H167" s="232"/>
      <c r="I167" s="231">
        <f>ROUND(E167*H167,2)</f>
        <v>0</v>
      </c>
      <c r="J167" s="232"/>
      <c r="K167" s="231">
        <f>ROUND(E167*J167,2)</f>
        <v>0</v>
      </c>
      <c r="L167" s="231">
        <v>21</v>
      </c>
      <c r="M167" s="231">
        <f>G167*(1+L167/100)</f>
        <v>0</v>
      </c>
      <c r="N167" s="230">
        <v>2.5000000000000001E-2</v>
      </c>
      <c r="O167" s="230">
        <f>ROUND(E167*N167,2)</f>
        <v>0.14000000000000001</v>
      </c>
      <c r="P167" s="230">
        <v>0</v>
      </c>
      <c r="Q167" s="230">
        <f>ROUND(E167*P167,2)</f>
        <v>0</v>
      </c>
      <c r="R167" s="231" t="s">
        <v>309</v>
      </c>
      <c r="S167" s="231" t="s">
        <v>165</v>
      </c>
      <c r="T167" s="231" t="s">
        <v>165</v>
      </c>
      <c r="U167" s="231">
        <v>0</v>
      </c>
      <c r="V167" s="231">
        <f>ROUND(E167*U167,2)</f>
        <v>0</v>
      </c>
      <c r="W167" s="231"/>
      <c r="X167" s="231" t="s">
        <v>288</v>
      </c>
      <c r="Y167" s="231" t="s">
        <v>167</v>
      </c>
      <c r="Z167" s="210"/>
      <c r="AA167" s="210"/>
      <c r="AB167" s="210"/>
      <c r="AC167" s="210"/>
      <c r="AD167" s="210"/>
      <c r="AE167" s="210"/>
      <c r="AF167" s="210"/>
      <c r="AG167" s="210" t="s">
        <v>289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27"/>
      <c r="B168" s="228"/>
      <c r="C168" s="259" t="s">
        <v>327</v>
      </c>
      <c r="D168" s="233"/>
      <c r="E168" s="234">
        <v>5.54047</v>
      </c>
      <c r="F168" s="231"/>
      <c r="G168" s="231"/>
      <c r="H168" s="231"/>
      <c r="I168" s="231"/>
      <c r="J168" s="231"/>
      <c r="K168" s="231"/>
      <c r="L168" s="231"/>
      <c r="M168" s="231"/>
      <c r="N168" s="230"/>
      <c r="O168" s="230"/>
      <c r="P168" s="230"/>
      <c r="Q168" s="230"/>
      <c r="R168" s="231"/>
      <c r="S168" s="231"/>
      <c r="T168" s="231"/>
      <c r="U168" s="231"/>
      <c r="V168" s="231"/>
      <c r="W168" s="231"/>
      <c r="X168" s="231"/>
      <c r="Y168" s="231"/>
      <c r="Z168" s="210"/>
      <c r="AA168" s="210"/>
      <c r="AB168" s="210"/>
      <c r="AC168" s="210"/>
      <c r="AD168" s="210"/>
      <c r="AE168" s="210"/>
      <c r="AF168" s="210"/>
      <c r="AG168" s="210" t="s">
        <v>170</v>
      </c>
      <c r="AH168" s="210">
        <v>5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27"/>
      <c r="B169" s="228"/>
      <c r="C169" s="259" t="s">
        <v>328</v>
      </c>
      <c r="D169" s="233"/>
      <c r="E169" s="234">
        <v>0.16621</v>
      </c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0"/>
      <c r="AA169" s="210"/>
      <c r="AB169" s="210"/>
      <c r="AC169" s="210"/>
      <c r="AD169" s="210"/>
      <c r="AE169" s="210"/>
      <c r="AF169" s="210"/>
      <c r="AG169" s="210" t="s">
        <v>170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4">
        <v>44</v>
      </c>
      <c r="B170" s="245" t="s">
        <v>329</v>
      </c>
      <c r="C170" s="258" t="s">
        <v>330</v>
      </c>
      <c r="D170" s="246" t="s">
        <v>183</v>
      </c>
      <c r="E170" s="247">
        <v>51.337499999999999</v>
      </c>
      <c r="F170" s="248"/>
      <c r="G170" s="249">
        <f>ROUND(E170*F170,2)</f>
        <v>0</v>
      </c>
      <c r="H170" s="232"/>
      <c r="I170" s="231">
        <f>ROUND(E170*H170,2)</f>
        <v>0</v>
      </c>
      <c r="J170" s="232"/>
      <c r="K170" s="231">
        <f>ROUND(E170*J170,2)</f>
        <v>0</v>
      </c>
      <c r="L170" s="231">
        <v>21</v>
      </c>
      <c r="M170" s="231">
        <f>G170*(1+L170/100)</f>
        <v>0</v>
      </c>
      <c r="N170" s="230">
        <v>0</v>
      </c>
      <c r="O170" s="230">
        <f>ROUND(E170*N170,2)</f>
        <v>0</v>
      </c>
      <c r="P170" s="230">
        <v>0</v>
      </c>
      <c r="Q170" s="230">
        <f>ROUND(E170*P170,2)</f>
        <v>0</v>
      </c>
      <c r="R170" s="231"/>
      <c r="S170" s="231" t="s">
        <v>184</v>
      </c>
      <c r="T170" s="231" t="s">
        <v>189</v>
      </c>
      <c r="U170" s="231">
        <v>0</v>
      </c>
      <c r="V170" s="231">
        <f>ROUND(E170*U170,2)</f>
        <v>0</v>
      </c>
      <c r="W170" s="231"/>
      <c r="X170" s="231" t="s">
        <v>288</v>
      </c>
      <c r="Y170" s="231" t="s">
        <v>167</v>
      </c>
      <c r="Z170" s="210"/>
      <c r="AA170" s="210"/>
      <c r="AB170" s="210"/>
      <c r="AC170" s="210"/>
      <c r="AD170" s="210"/>
      <c r="AE170" s="210"/>
      <c r="AF170" s="210"/>
      <c r="AG170" s="210" t="s">
        <v>289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27"/>
      <c r="B171" s="228"/>
      <c r="C171" s="259" t="s">
        <v>331</v>
      </c>
      <c r="D171" s="233"/>
      <c r="E171" s="234">
        <v>51.337499999999999</v>
      </c>
      <c r="F171" s="231"/>
      <c r="G171" s="231"/>
      <c r="H171" s="231"/>
      <c r="I171" s="231"/>
      <c r="J171" s="231"/>
      <c r="K171" s="231"/>
      <c r="L171" s="231"/>
      <c r="M171" s="231"/>
      <c r="N171" s="230"/>
      <c r="O171" s="230"/>
      <c r="P171" s="230"/>
      <c r="Q171" s="230"/>
      <c r="R171" s="231"/>
      <c r="S171" s="231"/>
      <c r="T171" s="231"/>
      <c r="U171" s="231"/>
      <c r="V171" s="231"/>
      <c r="W171" s="231"/>
      <c r="X171" s="231"/>
      <c r="Y171" s="231"/>
      <c r="Z171" s="210"/>
      <c r="AA171" s="210"/>
      <c r="AB171" s="210"/>
      <c r="AC171" s="210"/>
      <c r="AD171" s="210"/>
      <c r="AE171" s="210"/>
      <c r="AF171" s="210"/>
      <c r="AG171" s="210" t="s">
        <v>170</v>
      </c>
      <c r="AH171" s="210">
        <v>5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27"/>
      <c r="B172" s="228"/>
      <c r="C172" s="259" t="s">
        <v>332</v>
      </c>
      <c r="D172" s="233"/>
      <c r="E172" s="234"/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31"/>
      <c r="Z172" s="210"/>
      <c r="AA172" s="210"/>
      <c r="AB172" s="210"/>
      <c r="AC172" s="210"/>
      <c r="AD172" s="210"/>
      <c r="AE172" s="210"/>
      <c r="AF172" s="210"/>
      <c r="AG172" s="210" t="s">
        <v>170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x14ac:dyDescent="0.2">
      <c r="A173" s="237" t="s">
        <v>160</v>
      </c>
      <c r="B173" s="238" t="s">
        <v>103</v>
      </c>
      <c r="C173" s="257" t="s">
        <v>104</v>
      </c>
      <c r="D173" s="239"/>
      <c r="E173" s="240"/>
      <c r="F173" s="241"/>
      <c r="G173" s="242">
        <f>SUMIF(AG174:AG175,"&lt;&gt;NOR",G174:G175)</f>
        <v>0</v>
      </c>
      <c r="H173" s="236"/>
      <c r="I173" s="236">
        <f>SUM(I174:I175)</f>
        <v>0</v>
      </c>
      <c r="J173" s="236"/>
      <c r="K173" s="236">
        <f>SUM(K174:K175)</f>
        <v>0</v>
      </c>
      <c r="L173" s="236"/>
      <c r="M173" s="236">
        <f>SUM(M174:M175)</f>
        <v>0</v>
      </c>
      <c r="N173" s="235"/>
      <c r="O173" s="235">
        <f>SUM(O174:O175)</f>
        <v>0.15</v>
      </c>
      <c r="P173" s="235"/>
      <c r="Q173" s="235">
        <f>SUM(Q174:Q175)</f>
        <v>0</v>
      </c>
      <c r="R173" s="236"/>
      <c r="S173" s="236"/>
      <c r="T173" s="236"/>
      <c r="U173" s="236"/>
      <c r="V173" s="236">
        <f>SUM(V174:V175)</f>
        <v>1</v>
      </c>
      <c r="W173" s="236"/>
      <c r="X173" s="236"/>
      <c r="Y173" s="236"/>
      <c r="AG173" t="s">
        <v>161</v>
      </c>
    </row>
    <row r="174" spans="1:60" ht="22.5" outlineLevel="1" x14ac:dyDescent="0.2">
      <c r="A174" s="244">
        <v>45</v>
      </c>
      <c r="B174" s="245" t="s">
        <v>333</v>
      </c>
      <c r="C174" s="258" t="s">
        <v>334</v>
      </c>
      <c r="D174" s="246" t="s">
        <v>285</v>
      </c>
      <c r="E174" s="247">
        <v>2</v>
      </c>
      <c r="F174" s="248"/>
      <c r="G174" s="249">
        <f>ROUND(E174*F174,2)</f>
        <v>0</v>
      </c>
      <c r="H174" s="232"/>
      <c r="I174" s="231">
        <f>ROUND(E174*H174,2)</f>
        <v>0</v>
      </c>
      <c r="J174" s="232"/>
      <c r="K174" s="231">
        <f>ROUND(E174*J174,2)</f>
        <v>0</v>
      </c>
      <c r="L174" s="231">
        <v>21</v>
      </c>
      <c r="M174" s="231">
        <f>G174*(1+L174/100)</f>
        <v>0</v>
      </c>
      <c r="N174" s="230">
        <v>7.6630000000000004E-2</v>
      </c>
      <c r="O174" s="230">
        <f>ROUND(E174*N174,2)</f>
        <v>0.15</v>
      </c>
      <c r="P174" s="230">
        <v>0</v>
      </c>
      <c r="Q174" s="230">
        <f>ROUND(E174*P174,2)</f>
        <v>0</v>
      </c>
      <c r="R174" s="231"/>
      <c r="S174" s="231" t="s">
        <v>165</v>
      </c>
      <c r="T174" s="231" t="s">
        <v>165</v>
      </c>
      <c r="U174" s="231">
        <v>0.5</v>
      </c>
      <c r="V174" s="231">
        <f>ROUND(E174*U174,2)</f>
        <v>1</v>
      </c>
      <c r="W174" s="231"/>
      <c r="X174" s="231" t="s">
        <v>166</v>
      </c>
      <c r="Y174" s="231" t="s">
        <v>167</v>
      </c>
      <c r="Z174" s="210"/>
      <c r="AA174" s="210"/>
      <c r="AB174" s="210"/>
      <c r="AC174" s="210"/>
      <c r="AD174" s="210"/>
      <c r="AE174" s="210"/>
      <c r="AF174" s="210"/>
      <c r="AG174" s="210" t="s">
        <v>168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27">
        <v>46</v>
      </c>
      <c r="B175" s="228" t="s">
        <v>335</v>
      </c>
      <c r="C175" s="261" t="s">
        <v>336</v>
      </c>
      <c r="D175" s="229" t="s">
        <v>0</v>
      </c>
      <c r="E175" s="256"/>
      <c r="F175" s="232"/>
      <c r="G175" s="231">
        <f>ROUND(E175*F175,2)</f>
        <v>0</v>
      </c>
      <c r="H175" s="232"/>
      <c r="I175" s="231">
        <f>ROUND(E175*H175,2)</f>
        <v>0</v>
      </c>
      <c r="J175" s="232"/>
      <c r="K175" s="231">
        <f>ROUND(E175*J175,2)</f>
        <v>0</v>
      </c>
      <c r="L175" s="231">
        <v>21</v>
      </c>
      <c r="M175" s="231">
        <f>G175*(1+L175/100)</f>
        <v>0</v>
      </c>
      <c r="N175" s="230">
        <v>0</v>
      </c>
      <c r="O175" s="230">
        <f>ROUND(E175*N175,2)</f>
        <v>0</v>
      </c>
      <c r="P175" s="230">
        <v>0</v>
      </c>
      <c r="Q175" s="230">
        <f>ROUND(E175*P175,2)</f>
        <v>0</v>
      </c>
      <c r="R175" s="231"/>
      <c r="S175" s="231" t="s">
        <v>165</v>
      </c>
      <c r="T175" s="231" t="s">
        <v>165</v>
      </c>
      <c r="U175" s="231">
        <v>0</v>
      </c>
      <c r="V175" s="231">
        <f>ROUND(E175*U175,2)</f>
        <v>0</v>
      </c>
      <c r="W175" s="231"/>
      <c r="X175" s="231" t="s">
        <v>295</v>
      </c>
      <c r="Y175" s="231" t="s">
        <v>167</v>
      </c>
      <c r="Z175" s="210"/>
      <c r="AA175" s="210"/>
      <c r="AB175" s="210"/>
      <c r="AC175" s="210"/>
      <c r="AD175" s="210"/>
      <c r="AE175" s="210"/>
      <c r="AF175" s="210"/>
      <c r="AG175" s="210" t="s">
        <v>296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237" t="s">
        <v>160</v>
      </c>
      <c r="B176" s="238" t="s">
        <v>114</v>
      </c>
      <c r="C176" s="257" t="s">
        <v>115</v>
      </c>
      <c r="D176" s="239"/>
      <c r="E176" s="240"/>
      <c r="F176" s="241"/>
      <c r="G176" s="242">
        <f>SUMIF(AG177:AG180,"&lt;&gt;NOR",G177:G180)</f>
        <v>0</v>
      </c>
      <c r="H176" s="236"/>
      <c r="I176" s="236">
        <f>SUM(I177:I180)</f>
        <v>0</v>
      </c>
      <c r="J176" s="236"/>
      <c r="K176" s="236">
        <f>SUM(K177:K180)</f>
        <v>0</v>
      </c>
      <c r="L176" s="236"/>
      <c r="M176" s="236">
        <f>SUM(M177:M180)</f>
        <v>0</v>
      </c>
      <c r="N176" s="235"/>
      <c r="O176" s="235">
        <f>SUM(O177:O180)</f>
        <v>0.46</v>
      </c>
      <c r="P176" s="235"/>
      <c r="Q176" s="235">
        <f>SUM(Q177:Q180)</f>
        <v>0</v>
      </c>
      <c r="R176" s="236"/>
      <c r="S176" s="236"/>
      <c r="T176" s="236"/>
      <c r="U176" s="236"/>
      <c r="V176" s="236">
        <f>SUM(V177:V180)</f>
        <v>16.560000000000002</v>
      </c>
      <c r="W176" s="236"/>
      <c r="X176" s="236"/>
      <c r="Y176" s="236"/>
      <c r="AG176" t="s">
        <v>161</v>
      </c>
    </row>
    <row r="177" spans="1:60" ht="22.5" outlineLevel="1" x14ac:dyDescent="0.2">
      <c r="A177" s="244">
        <v>47</v>
      </c>
      <c r="B177" s="245" t="s">
        <v>337</v>
      </c>
      <c r="C177" s="258" t="s">
        <v>338</v>
      </c>
      <c r="D177" s="246" t="s">
        <v>183</v>
      </c>
      <c r="E177" s="247">
        <v>57.5</v>
      </c>
      <c r="F177" s="248"/>
      <c r="G177" s="249">
        <f>ROUND(E177*F177,2)</f>
        <v>0</v>
      </c>
      <c r="H177" s="232"/>
      <c r="I177" s="231">
        <f>ROUND(E177*H177,2)</f>
        <v>0</v>
      </c>
      <c r="J177" s="232"/>
      <c r="K177" s="231">
        <f>ROUND(E177*J177,2)</f>
        <v>0</v>
      </c>
      <c r="L177" s="231">
        <v>21</v>
      </c>
      <c r="M177" s="231">
        <f>G177*(1+L177/100)</f>
        <v>0</v>
      </c>
      <c r="N177" s="230">
        <v>6.6E-3</v>
      </c>
      <c r="O177" s="230">
        <f>ROUND(E177*N177,2)</f>
        <v>0.38</v>
      </c>
      <c r="P177" s="230">
        <v>0</v>
      </c>
      <c r="Q177" s="230">
        <f>ROUND(E177*P177,2)</f>
        <v>0</v>
      </c>
      <c r="R177" s="231"/>
      <c r="S177" s="231" t="s">
        <v>165</v>
      </c>
      <c r="T177" s="231" t="s">
        <v>165</v>
      </c>
      <c r="U177" s="231">
        <v>0.20799999999999999</v>
      </c>
      <c r="V177" s="231">
        <f>ROUND(E177*U177,2)</f>
        <v>11.96</v>
      </c>
      <c r="W177" s="231"/>
      <c r="X177" s="231" t="s">
        <v>166</v>
      </c>
      <c r="Y177" s="231" t="s">
        <v>167</v>
      </c>
      <c r="Z177" s="210"/>
      <c r="AA177" s="210"/>
      <c r="AB177" s="210"/>
      <c r="AC177" s="210"/>
      <c r="AD177" s="210"/>
      <c r="AE177" s="210"/>
      <c r="AF177" s="210"/>
      <c r="AG177" s="210" t="s">
        <v>168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27"/>
      <c r="B178" s="228"/>
      <c r="C178" s="259" t="s">
        <v>321</v>
      </c>
      <c r="D178" s="233"/>
      <c r="E178" s="234">
        <v>57.5</v>
      </c>
      <c r="F178" s="231"/>
      <c r="G178" s="231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31"/>
      <c r="Z178" s="210"/>
      <c r="AA178" s="210"/>
      <c r="AB178" s="210"/>
      <c r="AC178" s="210"/>
      <c r="AD178" s="210"/>
      <c r="AE178" s="210"/>
      <c r="AF178" s="210"/>
      <c r="AG178" s="210" t="s">
        <v>170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1" x14ac:dyDescent="0.2">
      <c r="A179" s="244">
        <v>48</v>
      </c>
      <c r="B179" s="245" t="s">
        <v>339</v>
      </c>
      <c r="C179" s="258" t="s">
        <v>340</v>
      </c>
      <c r="D179" s="246" t="s">
        <v>183</v>
      </c>
      <c r="E179" s="247">
        <v>57.5</v>
      </c>
      <c r="F179" s="248"/>
      <c r="G179" s="249">
        <f>ROUND(E179*F179,2)</f>
        <v>0</v>
      </c>
      <c r="H179" s="232"/>
      <c r="I179" s="231">
        <f>ROUND(E179*H179,2)</f>
        <v>0</v>
      </c>
      <c r="J179" s="232"/>
      <c r="K179" s="231">
        <f>ROUND(E179*J179,2)</f>
        <v>0</v>
      </c>
      <c r="L179" s="231">
        <v>21</v>
      </c>
      <c r="M179" s="231">
        <f>G179*(1+L179/100)</f>
        <v>0</v>
      </c>
      <c r="N179" s="230">
        <v>1.47E-3</v>
      </c>
      <c r="O179" s="230">
        <f>ROUND(E179*N179,2)</f>
        <v>0.08</v>
      </c>
      <c r="P179" s="230">
        <v>0</v>
      </c>
      <c r="Q179" s="230">
        <f>ROUND(E179*P179,2)</f>
        <v>0</v>
      </c>
      <c r="R179" s="231"/>
      <c r="S179" s="231" t="s">
        <v>165</v>
      </c>
      <c r="T179" s="231" t="s">
        <v>165</v>
      </c>
      <c r="U179" s="231">
        <v>0.08</v>
      </c>
      <c r="V179" s="231">
        <f>ROUND(E179*U179,2)</f>
        <v>4.5999999999999996</v>
      </c>
      <c r="W179" s="231"/>
      <c r="X179" s="231" t="s">
        <v>166</v>
      </c>
      <c r="Y179" s="231" t="s">
        <v>167</v>
      </c>
      <c r="Z179" s="210"/>
      <c r="AA179" s="210"/>
      <c r="AB179" s="210"/>
      <c r="AC179" s="210"/>
      <c r="AD179" s="210"/>
      <c r="AE179" s="210"/>
      <c r="AF179" s="210"/>
      <c r="AG179" s="210" t="s">
        <v>168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27"/>
      <c r="B180" s="228"/>
      <c r="C180" s="259" t="s">
        <v>321</v>
      </c>
      <c r="D180" s="233"/>
      <c r="E180" s="234">
        <v>57.5</v>
      </c>
      <c r="F180" s="231"/>
      <c r="G180" s="231"/>
      <c r="H180" s="231"/>
      <c r="I180" s="231"/>
      <c r="J180" s="231"/>
      <c r="K180" s="231"/>
      <c r="L180" s="231"/>
      <c r="M180" s="231"/>
      <c r="N180" s="230"/>
      <c r="O180" s="230"/>
      <c r="P180" s="230"/>
      <c r="Q180" s="230"/>
      <c r="R180" s="231"/>
      <c r="S180" s="231"/>
      <c r="T180" s="231"/>
      <c r="U180" s="231"/>
      <c r="V180" s="231"/>
      <c r="W180" s="231"/>
      <c r="X180" s="231"/>
      <c r="Y180" s="231"/>
      <c r="Z180" s="210"/>
      <c r="AA180" s="210"/>
      <c r="AB180" s="210"/>
      <c r="AC180" s="210"/>
      <c r="AD180" s="210"/>
      <c r="AE180" s="210"/>
      <c r="AF180" s="210"/>
      <c r="AG180" s="210" t="s">
        <v>170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">
      <c r="A181" s="237" t="s">
        <v>160</v>
      </c>
      <c r="B181" s="238" t="s">
        <v>116</v>
      </c>
      <c r="C181" s="257" t="s">
        <v>117</v>
      </c>
      <c r="D181" s="239"/>
      <c r="E181" s="240"/>
      <c r="F181" s="241"/>
      <c r="G181" s="242">
        <f>SUMIF(AG182:AG191,"&lt;&gt;NOR",G182:G191)</f>
        <v>0</v>
      </c>
      <c r="H181" s="236"/>
      <c r="I181" s="236">
        <f>SUM(I182:I191)</f>
        <v>0</v>
      </c>
      <c r="J181" s="236"/>
      <c r="K181" s="236">
        <f>SUM(K182:K191)</f>
        <v>0</v>
      </c>
      <c r="L181" s="236"/>
      <c r="M181" s="236">
        <f>SUM(M182:M191)</f>
        <v>0</v>
      </c>
      <c r="N181" s="235"/>
      <c r="O181" s="235">
        <f>SUM(O182:O191)</f>
        <v>0.19</v>
      </c>
      <c r="P181" s="235"/>
      <c r="Q181" s="235">
        <f>SUM(Q182:Q191)</f>
        <v>0</v>
      </c>
      <c r="R181" s="236"/>
      <c r="S181" s="236"/>
      <c r="T181" s="236"/>
      <c r="U181" s="236"/>
      <c r="V181" s="236">
        <f>SUM(V182:V191)</f>
        <v>73.400000000000006</v>
      </c>
      <c r="W181" s="236"/>
      <c r="X181" s="236"/>
      <c r="Y181" s="236"/>
      <c r="AG181" t="s">
        <v>161</v>
      </c>
    </row>
    <row r="182" spans="1:60" outlineLevel="1" x14ac:dyDescent="0.2">
      <c r="A182" s="244">
        <v>49</v>
      </c>
      <c r="B182" s="245" t="s">
        <v>341</v>
      </c>
      <c r="C182" s="258" t="s">
        <v>342</v>
      </c>
      <c r="D182" s="246" t="s">
        <v>183</v>
      </c>
      <c r="E182" s="247">
        <v>57.5</v>
      </c>
      <c r="F182" s="248"/>
      <c r="G182" s="249">
        <f>ROUND(E182*F182,2)</f>
        <v>0</v>
      </c>
      <c r="H182" s="232"/>
      <c r="I182" s="231">
        <f>ROUND(E182*H182,2)</f>
        <v>0</v>
      </c>
      <c r="J182" s="232"/>
      <c r="K182" s="231">
        <f>ROUND(E182*J182,2)</f>
        <v>0</v>
      </c>
      <c r="L182" s="231">
        <v>21</v>
      </c>
      <c r="M182" s="231">
        <f>G182*(1+L182/100)</f>
        <v>0</v>
      </c>
      <c r="N182" s="230">
        <v>3.3899999999999998E-3</v>
      </c>
      <c r="O182" s="230">
        <f>ROUND(E182*N182,2)</f>
        <v>0.19</v>
      </c>
      <c r="P182" s="230">
        <v>0</v>
      </c>
      <c r="Q182" s="230">
        <f>ROUND(E182*P182,2)</f>
        <v>0</v>
      </c>
      <c r="R182" s="231"/>
      <c r="S182" s="231" t="s">
        <v>165</v>
      </c>
      <c r="T182" s="231" t="s">
        <v>165</v>
      </c>
      <c r="U182" s="231">
        <v>1.2765</v>
      </c>
      <c r="V182" s="231">
        <f>ROUND(E182*U182,2)</f>
        <v>73.400000000000006</v>
      </c>
      <c r="W182" s="231"/>
      <c r="X182" s="231" t="s">
        <v>166</v>
      </c>
      <c r="Y182" s="231" t="s">
        <v>167</v>
      </c>
      <c r="Z182" s="210"/>
      <c r="AA182" s="210"/>
      <c r="AB182" s="210"/>
      <c r="AC182" s="210"/>
      <c r="AD182" s="210"/>
      <c r="AE182" s="210"/>
      <c r="AF182" s="210"/>
      <c r="AG182" s="210" t="s">
        <v>168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27"/>
      <c r="B183" s="228"/>
      <c r="C183" s="259" t="s">
        <v>343</v>
      </c>
      <c r="D183" s="233"/>
      <c r="E183" s="234">
        <v>57.5</v>
      </c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31"/>
      <c r="Z183" s="210"/>
      <c r="AA183" s="210"/>
      <c r="AB183" s="210"/>
      <c r="AC183" s="210"/>
      <c r="AD183" s="210"/>
      <c r="AE183" s="210"/>
      <c r="AF183" s="210"/>
      <c r="AG183" s="210" t="s">
        <v>170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4">
        <v>50</v>
      </c>
      <c r="B184" s="245" t="s">
        <v>344</v>
      </c>
      <c r="C184" s="258" t="s">
        <v>345</v>
      </c>
      <c r="D184" s="246" t="s">
        <v>260</v>
      </c>
      <c r="E184" s="247">
        <v>4.5</v>
      </c>
      <c r="F184" s="248"/>
      <c r="G184" s="249">
        <f>ROUND(E184*F184,2)</f>
        <v>0</v>
      </c>
      <c r="H184" s="232"/>
      <c r="I184" s="231">
        <f>ROUND(E184*H184,2)</f>
        <v>0</v>
      </c>
      <c r="J184" s="232"/>
      <c r="K184" s="231">
        <f>ROUND(E184*J184,2)</f>
        <v>0</v>
      </c>
      <c r="L184" s="231">
        <v>21</v>
      </c>
      <c r="M184" s="231">
        <f>G184*(1+L184/100)</f>
        <v>0</v>
      </c>
      <c r="N184" s="230">
        <v>0</v>
      </c>
      <c r="O184" s="230">
        <f>ROUND(E184*N184,2)</f>
        <v>0</v>
      </c>
      <c r="P184" s="230">
        <v>0</v>
      </c>
      <c r="Q184" s="230">
        <f>ROUND(E184*P184,2)</f>
        <v>0</v>
      </c>
      <c r="R184" s="231"/>
      <c r="S184" s="231" t="s">
        <v>184</v>
      </c>
      <c r="T184" s="231" t="s">
        <v>189</v>
      </c>
      <c r="U184" s="231">
        <v>0</v>
      </c>
      <c r="V184" s="231">
        <f>ROUND(E184*U184,2)</f>
        <v>0</v>
      </c>
      <c r="W184" s="231"/>
      <c r="X184" s="231" t="s">
        <v>166</v>
      </c>
      <c r="Y184" s="231" t="s">
        <v>167</v>
      </c>
      <c r="Z184" s="210"/>
      <c r="AA184" s="210"/>
      <c r="AB184" s="210"/>
      <c r="AC184" s="210"/>
      <c r="AD184" s="210"/>
      <c r="AE184" s="210"/>
      <c r="AF184" s="210"/>
      <c r="AG184" s="210" t="s">
        <v>168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27"/>
      <c r="B185" s="228"/>
      <c r="C185" s="259" t="s">
        <v>261</v>
      </c>
      <c r="D185" s="233"/>
      <c r="E185" s="234">
        <v>2.7</v>
      </c>
      <c r="F185" s="231"/>
      <c r="G185" s="231"/>
      <c r="H185" s="231"/>
      <c r="I185" s="231"/>
      <c r="J185" s="231"/>
      <c r="K185" s="231"/>
      <c r="L185" s="231"/>
      <c r="M185" s="231"/>
      <c r="N185" s="230"/>
      <c r="O185" s="230"/>
      <c r="P185" s="230"/>
      <c r="Q185" s="230"/>
      <c r="R185" s="231"/>
      <c r="S185" s="231"/>
      <c r="T185" s="231"/>
      <c r="U185" s="231"/>
      <c r="V185" s="231"/>
      <c r="W185" s="231"/>
      <c r="X185" s="231"/>
      <c r="Y185" s="231"/>
      <c r="Z185" s="210"/>
      <c r="AA185" s="210"/>
      <c r="AB185" s="210"/>
      <c r="AC185" s="210"/>
      <c r="AD185" s="210"/>
      <c r="AE185" s="210"/>
      <c r="AF185" s="210"/>
      <c r="AG185" s="210" t="s">
        <v>170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27"/>
      <c r="B186" s="228"/>
      <c r="C186" s="259" t="s">
        <v>262</v>
      </c>
      <c r="D186" s="233"/>
      <c r="E186" s="234">
        <v>1.8</v>
      </c>
      <c r="F186" s="231"/>
      <c r="G186" s="231"/>
      <c r="H186" s="231"/>
      <c r="I186" s="231"/>
      <c r="J186" s="231"/>
      <c r="K186" s="231"/>
      <c r="L186" s="231"/>
      <c r="M186" s="231"/>
      <c r="N186" s="230"/>
      <c r="O186" s="230"/>
      <c r="P186" s="230"/>
      <c r="Q186" s="230"/>
      <c r="R186" s="231"/>
      <c r="S186" s="231"/>
      <c r="T186" s="231"/>
      <c r="U186" s="231"/>
      <c r="V186" s="231"/>
      <c r="W186" s="231"/>
      <c r="X186" s="231"/>
      <c r="Y186" s="231"/>
      <c r="Z186" s="210"/>
      <c r="AA186" s="210"/>
      <c r="AB186" s="210"/>
      <c r="AC186" s="210"/>
      <c r="AD186" s="210"/>
      <c r="AE186" s="210"/>
      <c r="AF186" s="210"/>
      <c r="AG186" s="210" t="s">
        <v>170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50">
        <v>51</v>
      </c>
      <c r="B187" s="251" t="s">
        <v>346</v>
      </c>
      <c r="C187" s="260" t="s">
        <v>347</v>
      </c>
      <c r="D187" s="252" t="s">
        <v>260</v>
      </c>
      <c r="E187" s="253">
        <v>18.5</v>
      </c>
      <c r="F187" s="254"/>
      <c r="G187" s="255">
        <f>ROUND(E187*F187,2)</f>
        <v>0</v>
      </c>
      <c r="H187" s="232"/>
      <c r="I187" s="231">
        <f>ROUND(E187*H187,2)</f>
        <v>0</v>
      </c>
      <c r="J187" s="232"/>
      <c r="K187" s="231">
        <f>ROUND(E187*J187,2)</f>
        <v>0</v>
      </c>
      <c r="L187" s="231">
        <v>21</v>
      </c>
      <c r="M187" s="231">
        <f>G187*(1+L187/100)</f>
        <v>0</v>
      </c>
      <c r="N187" s="230">
        <v>0</v>
      </c>
      <c r="O187" s="230">
        <f>ROUND(E187*N187,2)</f>
        <v>0</v>
      </c>
      <c r="P187" s="230">
        <v>0</v>
      </c>
      <c r="Q187" s="230">
        <f>ROUND(E187*P187,2)</f>
        <v>0</v>
      </c>
      <c r="R187" s="231"/>
      <c r="S187" s="231" t="s">
        <v>184</v>
      </c>
      <c r="T187" s="231" t="s">
        <v>204</v>
      </c>
      <c r="U187" s="231">
        <v>0</v>
      </c>
      <c r="V187" s="231">
        <f>ROUND(E187*U187,2)</f>
        <v>0</v>
      </c>
      <c r="W187" s="231"/>
      <c r="X187" s="231" t="s">
        <v>166</v>
      </c>
      <c r="Y187" s="231" t="s">
        <v>167</v>
      </c>
      <c r="Z187" s="210"/>
      <c r="AA187" s="210"/>
      <c r="AB187" s="210"/>
      <c r="AC187" s="210"/>
      <c r="AD187" s="210"/>
      <c r="AE187" s="210"/>
      <c r="AF187" s="210"/>
      <c r="AG187" s="210" t="s">
        <v>168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50">
        <v>52</v>
      </c>
      <c r="B188" s="251" t="s">
        <v>348</v>
      </c>
      <c r="C188" s="260" t="s">
        <v>349</v>
      </c>
      <c r="D188" s="252" t="s">
        <v>260</v>
      </c>
      <c r="E188" s="253">
        <v>6</v>
      </c>
      <c r="F188" s="254"/>
      <c r="G188" s="255">
        <f>ROUND(E188*F188,2)</f>
        <v>0</v>
      </c>
      <c r="H188" s="232"/>
      <c r="I188" s="231">
        <f>ROUND(E188*H188,2)</f>
        <v>0</v>
      </c>
      <c r="J188" s="232"/>
      <c r="K188" s="231">
        <f>ROUND(E188*J188,2)</f>
        <v>0</v>
      </c>
      <c r="L188" s="231">
        <v>21</v>
      </c>
      <c r="M188" s="231">
        <f>G188*(1+L188/100)</f>
        <v>0</v>
      </c>
      <c r="N188" s="230">
        <v>0</v>
      </c>
      <c r="O188" s="230">
        <f>ROUND(E188*N188,2)</f>
        <v>0</v>
      </c>
      <c r="P188" s="230">
        <v>0</v>
      </c>
      <c r="Q188" s="230">
        <f>ROUND(E188*P188,2)</f>
        <v>0</v>
      </c>
      <c r="R188" s="231"/>
      <c r="S188" s="231" t="s">
        <v>184</v>
      </c>
      <c r="T188" s="231" t="s">
        <v>204</v>
      </c>
      <c r="U188" s="231">
        <v>0</v>
      </c>
      <c r="V188" s="231">
        <f>ROUND(E188*U188,2)</f>
        <v>0</v>
      </c>
      <c r="W188" s="231"/>
      <c r="X188" s="231" t="s">
        <v>166</v>
      </c>
      <c r="Y188" s="231" t="s">
        <v>167</v>
      </c>
      <c r="Z188" s="210"/>
      <c r="AA188" s="210"/>
      <c r="AB188" s="210"/>
      <c r="AC188" s="210"/>
      <c r="AD188" s="210"/>
      <c r="AE188" s="210"/>
      <c r="AF188" s="210"/>
      <c r="AG188" s="210" t="s">
        <v>168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50">
        <v>53</v>
      </c>
      <c r="B189" s="251" t="s">
        <v>350</v>
      </c>
      <c r="C189" s="260" t="s">
        <v>351</v>
      </c>
      <c r="D189" s="252" t="s">
        <v>285</v>
      </c>
      <c r="E189" s="253">
        <v>1</v>
      </c>
      <c r="F189" s="254"/>
      <c r="G189" s="255">
        <f>ROUND(E189*F189,2)</f>
        <v>0</v>
      </c>
      <c r="H189" s="232"/>
      <c r="I189" s="231">
        <f>ROUND(E189*H189,2)</f>
        <v>0</v>
      </c>
      <c r="J189" s="232"/>
      <c r="K189" s="231">
        <f>ROUND(E189*J189,2)</f>
        <v>0</v>
      </c>
      <c r="L189" s="231">
        <v>21</v>
      </c>
      <c r="M189" s="231">
        <f>G189*(1+L189/100)</f>
        <v>0</v>
      </c>
      <c r="N189" s="230">
        <v>0</v>
      </c>
      <c r="O189" s="230">
        <f>ROUND(E189*N189,2)</f>
        <v>0</v>
      </c>
      <c r="P189" s="230">
        <v>0</v>
      </c>
      <c r="Q189" s="230">
        <f>ROUND(E189*P189,2)</f>
        <v>0</v>
      </c>
      <c r="R189" s="231"/>
      <c r="S189" s="231" t="s">
        <v>184</v>
      </c>
      <c r="T189" s="231" t="s">
        <v>204</v>
      </c>
      <c r="U189" s="231">
        <v>0</v>
      </c>
      <c r="V189" s="231">
        <f>ROUND(E189*U189,2)</f>
        <v>0</v>
      </c>
      <c r="W189" s="231"/>
      <c r="X189" s="231" t="s">
        <v>166</v>
      </c>
      <c r="Y189" s="231" t="s">
        <v>167</v>
      </c>
      <c r="Z189" s="210"/>
      <c r="AA189" s="210"/>
      <c r="AB189" s="210"/>
      <c r="AC189" s="210"/>
      <c r="AD189" s="210"/>
      <c r="AE189" s="210"/>
      <c r="AF189" s="210"/>
      <c r="AG189" s="210" t="s">
        <v>168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44">
        <v>54</v>
      </c>
      <c r="B190" s="245" t="s">
        <v>352</v>
      </c>
      <c r="C190" s="258" t="s">
        <v>353</v>
      </c>
      <c r="D190" s="246" t="s">
        <v>260</v>
      </c>
      <c r="E190" s="247">
        <v>18.53</v>
      </c>
      <c r="F190" s="248"/>
      <c r="G190" s="249">
        <f>ROUND(E190*F190,2)</f>
        <v>0</v>
      </c>
      <c r="H190" s="232"/>
      <c r="I190" s="231">
        <f>ROUND(E190*H190,2)</f>
        <v>0</v>
      </c>
      <c r="J190" s="232"/>
      <c r="K190" s="231">
        <f>ROUND(E190*J190,2)</f>
        <v>0</v>
      </c>
      <c r="L190" s="231">
        <v>21</v>
      </c>
      <c r="M190" s="231">
        <f>G190*(1+L190/100)</f>
        <v>0</v>
      </c>
      <c r="N190" s="230">
        <v>0</v>
      </c>
      <c r="O190" s="230">
        <f>ROUND(E190*N190,2)</f>
        <v>0</v>
      </c>
      <c r="P190" s="230">
        <v>0</v>
      </c>
      <c r="Q190" s="230">
        <f>ROUND(E190*P190,2)</f>
        <v>0</v>
      </c>
      <c r="R190" s="231"/>
      <c r="S190" s="231" t="s">
        <v>184</v>
      </c>
      <c r="T190" s="231" t="s">
        <v>204</v>
      </c>
      <c r="U190" s="231">
        <v>0</v>
      </c>
      <c r="V190" s="231">
        <f>ROUND(E190*U190,2)</f>
        <v>0</v>
      </c>
      <c r="W190" s="231"/>
      <c r="X190" s="231" t="s">
        <v>166</v>
      </c>
      <c r="Y190" s="231" t="s">
        <v>167</v>
      </c>
      <c r="Z190" s="210"/>
      <c r="AA190" s="210"/>
      <c r="AB190" s="210"/>
      <c r="AC190" s="210"/>
      <c r="AD190" s="210"/>
      <c r="AE190" s="210"/>
      <c r="AF190" s="210"/>
      <c r="AG190" s="210" t="s">
        <v>168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27">
        <v>55</v>
      </c>
      <c r="B191" s="228" t="s">
        <v>354</v>
      </c>
      <c r="C191" s="261" t="s">
        <v>355</v>
      </c>
      <c r="D191" s="229" t="s">
        <v>0</v>
      </c>
      <c r="E191" s="256"/>
      <c r="F191" s="232"/>
      <c r="G191" s="231">
        <f>ROUND(E191*F191,2)</f>
        <v>0</v>
      </c>
      <c r="H191" s="232"/>
      <c r="I191" s="231">
        <f>ROUND(E191*H191,2)</f>
        <v>0</v>
      </c>
      <c r="J191" s="232"/>
      <c r="K191" s="231">
        <f>ROUND(E191*J191,2)</f>
        <v>0</v>
      </c>
      <c r="L191" s="231">
        <v>21</v>
      </c>
      <c r="M191" s="231">
        <f>G191*(1+L191/100)</f>
        <v>0</v>
      </c>
      <c r="N191" s="230">
        <v>0</v>
      </c>
      <c r="O191" s="230">
        <f>ROUND(E191*N191,2)</f>
        <v>0</v>
      </c>
      <c r="P191" s="230">
        <v>0</v>
      </c>
      <c r="Q191" s="230">
        <f>ROUND(E191*P191,2)</f>
        <v>0</v>
      </c>
      <c r="R191" s="231"/>
      <c r="S191" s="231" t="s">
        <v>165</v>
      </c>
      <c r="T191" s="231" t="s">
        <v>165</v>
      </c>
      <c r="U191" s="231">
        <v>0</v>
      </c>
      <c r="V191" s="231">
        <f>ROUND(E191*U191,2)</f>
        <v>0</v>
      </c>
      <c r="W191" s="231"/>
      <c r="X191" s="231" t="s">
        <v>295</v>
      </c>
      <c r="Y191" s="231" t="s">
        <v>167</v>
      </c>
      <c r="Z191" s="210"/>
      <c r="AA191" s="210"/>
      <c r="AB191" s="210"/>
      <c r="AC191" s="210"/>
      <c r="AD191" s="210"/>
      <c r="AE191" s="210"/>
      <c r="AF191" s="210"/>
      <c r="AG191" s="210" t="s">
        <v>296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x14ac:dyDescent="0.2">
      <c r="A192" s="237" t="s">
        <v>160</v>
      </c>
      <c r="B192" s="238" t="s">
        <v>118</v>
      </c>
      <c r="C192" s="257" t="s">
        <v>119</v>
      </c>
      <c r="D192" s="239"/>
      <c r="E192" s="240"/>
      <c r="F192" s="241"/>
      <c r="G192" s="242">
        <f>SUMIF(AG193:AG203,"&lt;&gt;NOR",G193:G203)</f>
        <v>0</v>
      </c>
      <c r="H192" s="236"/>
      <c r="I192" s="236">
        <f>SUM(I193:I203)</f>
        <v>0</v>
      </c>
      <c r="J192" s="236"/>
      <c r="K192" s="236">
        <f>SUM(K193:K203)</f>
        <v>0</v>
      </c>
      <c r="L192" s="236"/>
      <c r="M192" s="236">
        <f>SUM(M193:M203)</f>
        <v>0</v>
      </c>
      <c r="N192" s="235"/>
      <c r="O192" s="235">
        <f>SUM(O193:O203)</f>
        <v>0</v>
      </c>
      <c r="P192" s="235"/>
      <c r="Q192" s="235">
        <f>SUM(Q193:Q203)</f>
        <v>0</v>
      </c>
      <c r="R192" s="236"/>
      <c r="S192" s="236"/>
      <c r="T192" s="236"/>
      <c r="U192" s="236"/>
      <c r="V192" s="236">
        <f>SUM(V193:V203)</f>
        <v>17.63</v>
      </c>
      <c r="W192" s="236"/>
      <c r="X192" s="236"/>
      <c r="Y192" s="236"/>
      <c r="AG192" t="s">
        <v>161</v>
      </c>
    </row>
    <row r="193" spans="1:60" outlineLevel="1" x14ac:dyDescent="0.2">
      <c r="A193" s="244">
        <v>56</v>
      </c>
      <c r="B193" s="245" t="s">
        <v>356</v>
      </c>
      <c r="C193" s="258" t="s">
        <v>357</v>
      </c>
      <c r="D193" s="246" t="s">
        <v>285</v>
      </c>
      <c r="E193" s="247">
        <v>3</v>
      </c>
      <c r="F193" s="248"/>
      <c r="G193" s="249">
        <f>ROUND(E193*F193,2)</f>
        <v>0</v>
      </c>
      <c r="H193" s="232"/>
      <c r="I193" s="231">
        <f>ROUND(E193*H193,2)</f>
        <v>0</v>
      </c>
      <c r="J193" s="232"/>
      <c r="K193" s="231">
        <f>ROUND(E193*J193,2)</f>
        <v>0</v>
      </c>
      <c r="L193" s="231">
        <v>21</v>
      </c>
      <c r="M193" s="231">
        <f>G193*(1+L193/100)</f>
        <v>0</v>
      </c>
      <c r="N193" s="230">
        <v>8.9999999999999998E-4</v>
      </c>
      <c r="O193" s="230">
        <f>ROUND(E193*N193,2)</f>
        <v>0</v>
      </c>
      <c r="P193" s="230">
        <v>0</v>
      </c>
      <c r="Q193" s="230">
        <f>ROUND(E193*P193,2)</f>
        <v>0</v>
      </c>
      <c r="R193" s="231"/>
      <c r="S193" s="231" t="s">
        <v>165</v>
      </c>
      <c r="T193" s="231" t="s">
        <v>165</v>
      </c>
      <c r="U193" s="231">
        <v>2.29</v>
      </c>
      <c r="V193" s="231">
        <f>ROUND(E193*U193,2)</f>
        <v>6.87</v>
      </c>
      <c r="W193" s="231"/>
      <c r="X193" s="231" t="s">
        <v>166</v>
      </c>
      <c r="Y193" s="231" t="s">
        <v>167</v>
      </c>
      <c r="Z193" s="210"/>
      <c r="AA193" s="210"/>
      <c r="AB193" s="210"/>
      <c r="AC193" s="210"/>
      <c r="AD193" s="210"/>
      <c r="AE193" s="210"/>
      <c r="AF193" s="210"/>
      <c r="AG193" s="210" t="s">
        <v>168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27"/>
      <c r="B194" s="228"/>
      <c r="C194" s="259" t="s">
        <v>358</v>
      </c>
      <c r="D194" s="233"/>
      <c r="E194" s="234">
        <v>3</v>
      </c>
      <c r="F194" s="231"/>
      <c r="G194" s="231"/>
      <c r="H194" s="231"/>
      <c r="I194" s="231"/>
      <c r="J194" s="231"/>
      <c r="K194" s="231"/>
      <c r="L194" s="231"/>
      <c r="M194" s="231"/>
      <c r="N194" s="230"/>
      <c r="O194" s="230"/>
      <c r="P194" s="230"/>
      <c r="Q194" s="230"/>
      <c r="R194" s="231"/>
      <c r="S194" s="231"/>
      <c r="T194" s="231"/>
      <c r="U194" s="231"/>
      <c r="V194" s="231"/>
      <c r="W194" s="231"/>
      <c r="X194" s="231"/>
      <c r="Y194" s="231"/>
      <c r="Z194" s="210"/>
      <c r="AA194" s="210"/>
      <c r="AB194" s="210"/>
      <c r="AC194" s="210"/>
      <c r="AD194" s="210"/>
      <c r="AE194" s="210"/>
      <c r="AF194" s="210"/>
      <c r="AG194" s="210" t="s">
        <v>170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44">
        <v>57</v>
      </c>
      <c r="B195" s="245" t="s">
        <v>359</v>
      </c>
      <c r="C195" s="258" t="s">
        <v>360</v>
      </c>
      <c r="D195" s="246" t="s">
        <v>285</v>
      </c>
      <c r="E195" s="247">
        <v>1</v>
      </c>
      <c r="F195" s="248"/>
      <c r="G195" s="249">
        <f>ROUND(E195*F195,2)</f>
        <v>0</v>
      </c>
      <c r="H195" s="232"/>
      <c r="I195" s="231">
        <f>ROUND(E195*H195,2)</f>
        <v>0</v>
      </c>
      <c r="J195" s="232"/>
      <c r="K195" s="231">
        <f>ROUND(E195*J195,2)</f>
        <v>0</v>
      </c>
      <c r="L195" s="231">
        <v>21</v>
      </c>
      <c r="M195" s="231">
        <f>G195*(1+L195/100)</f>
        <v>0</v>
      </c>
      <c r="N195" s="230">
        <v>1.1999999999999999E-3</v>
      </c>
      <c r="O195" s="230">
        <f>ROUND(E195*N195,2)</f>
        <v>0</v>
      </c>
      <c r="P195" s="230">
        <v>0</v>
      </c>
      <c r="Q195" s="230">
        <f>ROUND(E195*P195,2)</f>
        <v>0</v>
      </c>
      <c r="R195" s="231"/>
      <c r="S195" s="231" t="s">
        <v>165</v>
      </c>
      <c r="T195" s="231" t="s">
        <v>165</v>
      </c>
      <c r="U195" s="231">
        <v>2.72</v>
      </c>
      <c r="V195" s="231">
        <f>ROUND(E195*U195,2)</f>
        <v>2.72</v>
      </c>
      <c r="W195" s="231"/>
      <c r="X195" s="231" t="s">
        <v>166</v>
      </c>
      <c r="Y195" s="231" t="s">
        <v>167</v>
      </c>
      <c r="Z195" s="210"/>
      <c r="AA195" s="210"/>
      <c r="AB195" s="210"/>
      <c r="AC195" s="210"/>
      <c r="AD195" s="210"/>
      <c r="AE195" s="210"/>
      <c r="AF195" s="210"/>
      <c r="AG195" s="210" t="s">
        <v>168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27"/>
      <c r="B196" s="228"/>
      <c r="C196" s="259" t="s">
        <v>361</v>
      </c>
      <c r="D196" s="233"/>
      <c r="E196" s="234">
        <v>1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31"/>
      <c r="Z196" s="210"/>
      <c r="AA196" s="210"/>
      <c r="AB196" s="210"/>
      <c r="AC196" s="210"/>
      <c r="AD196" s="210"/>
      <c r="AE196" s="210"/>
      <c r="AF196" s="210"/>
      <c r="AG196" s="210" t="s">
        <v>170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50">
        <v>58</v>
      </c>
      <c r="B197" s="251" t="s">
        <v>362</v>
      </c>
      <c r="C197" s="260" t="s">
        <v>363</v>
      </c>
      <c r="D197" s="252" t="s">
        <v>285</v>
      </c>
      <c r="E197" s="253">
        <v>2</v>
      </c>
      <c r="F197" s="254"/>
      <c r="G197" s="255">
        <f>ROUND(E197*F197,2)</f>
        <v>0</v>
      </c>
      <c r="H197" s="232"/>
      <c r="I197" s="231">
        <f>ROUND(E197*H197,2)</f>
        <v>0</v>
      </c>
      <c r="J197" s="232"/>
      <c r="K197" s="231">
        <f>ROUND(E197*J197,2)</f>
        <v>0</v>
      </c>
      <c r="L197" s="231">
        <v>21</v>
      </c>
      <c r="M197" s="231">
        <f>G197*(1+L197/100)</f>
        <v>0</v>
      </c>
      <c r="N197" s="230">
        <v>2.0000000000000002E-5</v>
      </c>
      <c r="O197" s="230">
        <f>ROUND(E197*N197,2)</f>
        <v>0</v>
      </c>
      <c r="P197" s="230">
        <v>0</v>
      </c>
      <c r="Q197" s="230">
        <f>ROUND(E197*P197,2)</f>
        <v>0</v>
      </c>
      <c r="R197" s="231"/>
      <c r="S197" s="231" t="s">
        <v>165</v>
      </c>
      <c r="T197" s="231" t="s">
        <v>165</v>
      </c>
      <c r="U197" s="231">
        <v>4.0199999999999996</v>
      </c>
      <c r="V197" s="231">
        <f>ROUND(E197*U197,2)</f>
        <v>8.0399999999999991</v>
      </c>
      <c r="W197" s="231"/>
      <c r="X197" s="231" t="s">
        <v>166</v>
      </c>
      <c r="Y197" s="231" t="s">
        <v>167</v>
      </c>
      <c r="Z197" s="210"/>
      <c r="AA197" s="210"/>
      <c r="AB197" s="210"/>
      <c r="AC197" s="210"/>
      <c r="AD197" s="210"/>
      <c r="AE197" s="210"/>
      <c r="AF197" s="210"/>
      <c r="AG197" s="210" t="s">
        <v>168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33.75" outlineLevel="1" x14ac:dyDescent="0.2">
      <c r="A198" s="250">
        <v>59</v>
      </c>
      <c r="B198" s="251" t="s">
        <v>364</v>
      </c>
      <c r="C198" s="260" t="s">
        <v>365</v>
      </c>
      <c r="D198" s="252" t="s">
        <v>285</v>
      </c>
      <c r="E198" s="253">
        <v>3</v>
      </c>
      <c r="F198" s="254"/>
      <c r="G198" s="255">
        <f>ROUND(E198*F198,2)</f>
        <v>0</v>
      </c>
      <c r="H198" s="232"/>
      <c r="I198" s="231">
        <f>ROUND(E198*H198,2)</f>
        <v>0</v>
      </c>
      <c r="J198" s="232"/>
      <c r="K198" s="231">
        <f>ROUND(E198*J198,2)</f>
        <v>0</v>
      </c>
      <c r="L198" s="231">
        <v>21</v>
      </c>
      <c r="M198" s="231">
        <f>G198*(1+L198/100)</f>
        <v>0</v>
      </c>
      <c r="N198" s="230">
        <v>0</v>
      </c>
      <c r="O198" s="230">
        <f>ROUND(E198*N198,2)</f>
        <v>0</v>
      </c>
      <c r="P198" s="230">
        <v>0</v>
      </c>
      <c r="Q198" s="230">
        <f>ROUND(E198*P198,2)</f>
        <v>0</v>
      </c>
      <c r="R198" s="231"/>
      <c r="S198" s="231" t="s">
        <v>184</v>
      </c>
      <c r="T198" s="231" t="s">
        <v>189</v>
      </c>
      <c r="U198" s="231">
        <v>0</v>
      </c>
      <c r="V198" s="231">
        <f>ROUND(E198*U198,2)</f>
        <v>0</v>
      </c>
      <c r="W198" s="231"/>
      <c r="X198" s="231" t="s">
        <v>166</v>
      </c>
      <c r="Y198" s="231" t="s">
        <v>167</v>
      </c>
      <c r="Z198" s="210"/>
      <c r="AA198" s="210"/>
      <c r="AB198" s="210"/>
      <c r="AC198" s="210"/>
      <c r="AD198" s="210"/>
      <c r="AE198" s="210"/>
      <c r="AF198" s="210"/>
      <c r="AG198" s="210" t="s">
        <v>168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33.75" outlineLevel="1" x14ac:dyDescent="0.2">
      <c r="A199" s="250">
        <v>60</v>
      </c>
      <c r="B199" s="251" t="s">
        <v>366</v>
      </c>
      <c r="C199" s="260" t="s">
        <v>367</v>
      </c>
      <c r="D199" s="252" t="s">
        <v>285</v>
      </c>
      <c r="E199" s="253">
        <v>1</v>
      </c>
      <c r="F199" s="254"/>
      <c r="G199" s="255">
        <f>ROUND(E199*F199,2)</f>
        <v>0</v>
      </c>
      <c r="H199" s="232"/>
      <c r="I199" s="231">
        <f>ROUND(E199*H199,2)</f>
        <v>0</v>
      </c>
      <c r="J199" s="232"/>
      <c r="K199" s="231">
        <f>ROUND(E199*J199,2)</f>
        <v>0</v>
      </c>
      <c r="L199" s="231">
        <v>21</v>
      </c>
      <c r="M199" s="231">
        <f>G199*(1+L199/100)</f>
        <v>0</v>
      </c>
      <c r="N199" s="230">
        <v>0</v>
      </c>
      <c r="O199" s="230">
        <f>ROUND(E199*N199,2)</f>
        <v>0</v>
      </c>
      <c r="P199" s="230">
        <v>0</v>
      </c>
      <c r="Q199" s="230">
        <f>ROUND(E199*P199,2)</f>
        <v>0</v>
      </c>
      <c r="R199" s="231"/>
      <c r="S199" s="231" t="s">
        <v>184</v>
      </c>
      <c r="T199" s="231" t="s">
        <v>189</v>
      </c>
      <c r="U199" s="231">
        <v>0</v>
      </c>
      <c r="V199" s="231">
        <f>ROUND(E199*U199,2)</f>
        <v>0</v>
      </c>
      <c r="W199" s="231"/>
      <c r="X199" s="231" t="s">
        <v>166</v>
      </c>
      <c r="Y199" s="231" t="s">
        <v>167</v>
      </c>
      <c r="Z199" s="210"/>
      <c r="AA199" s="210"/>
      <c r="AB199" s="210"/>
      <c r="AC199" s="210"/>
      <c r="AD199" s="210"/>
      <c r="AE199" s="210"/>
      <c r="AF199" s="210"/>
      <c r="AG199" s="210" t="s">
        <v>168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1" x14ac:dyDescent="0.2">
      <c r="A200" s="250">
        <v>61</v>
      </c>
      <c r="B200" s="251" t="s">
        <v>368</v>
      </c>
      <c r="C200" s="260" t="s">
        <v>369</v>
      </c>
      <c r="D200" s="252" t="s">
        <v>285</v>
      </c>
      <c r="E200" s="253">
        <v>4</v>
      </c>
      <c r="F200" s="254"/>
      <c r="G200" s="255">
        <f>ROUND(E200*F200,2)</f>
        <v>0</v>
      </c>
      <c r="H200" s="232"/>
      <c r="I200" s="231">
        <f>ROUND(E200*H200,2)</f>
        <v>0</v>
      </c>
      <c r="J200" s="232"/>
      <c r="K200" s="231">
        <f>ROUND(E200*J200,2)</f>
        <v>0</v>
      </c>
      <c r="L200" s="231">
        <v>21</v>
      </c>
      <c r="M200" s="231">
        <f>G200*(1+L200/100)</f>
        <v>0</v>
      </c>
      <c r="N200" s="230">
        <v>0</v>
      </c>
      <c r="O200" s="230">
        <f>ROUND(E200*N200,2)</f>
        <v>0</v>
      </c>
      <c r="P200" s="230">
        <v>0</v>
      </c>
      <c r="Q200" s="230">
        <f>ROUND(E200*P200,2)</f>
        <v>0</v>
      </c>
      <c r="R200" s="231"/>
      <c r="S200" s="231" t="s">
        <v>184</v>
      </c>
      <c r="T200" s="231" t="s">
        <v>189</v>
      </c>
      <c r="U200" s="231">
        <v>0</v>
      </c>
      <c r="V200" s="231">
        <f>ROUND(E200*U200,2)</f>
        <v>0</v>
      </c>
      <c r="W200" s="231"/>
      <c r="X200" s="231" t="s">
        <v>166</v>
      </c>
      <c r="Y200" s="231" t="s">
        <v>167</v>
      </c>
      <c r="Z200" s="210"/>
      <c r="AA200" s="210"/>
      <c r="AB200" s="210"/>
      <c r="AC200" s="210"/>
      <c r="AD200" s="210"/>
      <c r="AE200" s="210"/>
      <c r="AF200" s="210"/>
      <c r="AG200" s="210" t="s">
        <v>168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50">
        <v>62</v>
      </c>
      <c r="B201" s="251" t="s">
        <v>370</v>
      </c>
      <c r="C201" s="260" t="s">
        <v>371</v>
      </c>
      <c r="D201" s="252" t="s">
        <v>285</v>
      </c>
      <c r="E201" s="253">
        <v>2</v>
      </c>
      <c r="F201" s="254"/>
      <c r="G201" s="255">
        <f>ROUND(E201*F201,2)</f>
        <v>0</v>
      </c>
      <c r="H201" s="232"/>
      <c r="I201" s="231">
        <f>ROUND(E201*H201,2)</f>
        <v>0</v>
      </c>
      <c r="J201" s="232"/>
      <c r="K201" s="231">
        <f>ROUND(E201*J201,2)</f>
        <v>0</v>
      </c>
      <c r="L201" s="231">
        <v>21</v>
      </c>
      <c r="M201" s="231">
        <f>G201*(1+L201/100)</f>
        <v>0</v>
      </c>
      <c r="N201" s="230">
        <v>0</v>
      </c>
      <c r="O201" s="230">
        <f>ROUND(E201*N201,2)</f>
        <v>0</v>
      </c>
      <c r="P201" s="230">
        <v>0</v>
      </c>
      <c r="Q201" s="230">
        <f>ROUND(E201*P201,2)</f>
        <v>0</v>
      </c>
      <c r="R201" s="231"/>
      <c r="S201" s="231" t="s">
        <v>184</v>
      </c>
      <c r="T201" s="231" t="s">
        <v>189</v>
      </c>
      <c r="U201" s="231">
        <v>0</v>
      </c>
      <c r="V201" s="231">
        <f>ROUND(E201*U201,2)</f>
        <v>0</v>
      </c>
      <c r="W201" s="231"/>
      <c r="X201" s="231" t="s">
        <v>288</v>
      </c>
      <c r="Y201" s="231" t="s">
        <v>167</v>
      </c>
      <c r="Z201" s="210"/>
      <c r="AA201" s="210"/>
      <c r="AB201" s="210"/>
      <c r="AC201" s="210"/>
      <c r="AD201" s="210"/>
      <c r="AE201" s="210"/>
      <c r="AF201" s="210"/>
      <c r="AG201" s="210" t="s">
        <v>289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44">
        <v>63</v>
      </c>
      <c r="B202" s="245" t="s">
        <v>372</v>
      </c>
      <c r="C202" s="258" t="s">
        <v>373</v>
      </c>
      <c r="D202" s="246" t="s">
        <v>285</v>
      </c>
      <c r="E202" s="247">
        <v>2</v>
      </c>
      <c r="F202" s="248"/>
      <c r="G202" s="249">
        <f>ROUND(E202*F202,2)</f>
        <v>0</v>
      </c>
      <c r="H202" s="232"/>
      <c r="I202" s="231">
        <f>ROUND(E202*H202,2)</f>
        <v>0</v>
      </c>
      <c r="J202" s="232"/>
      <c r="K202" s="231">
        <f>ROUND(E202*J202,2)</f>
        <v>0</v>
      </c>
      <c r="L202" s="231">
        <v>21</v>
      </c>
      <c r="M202" s="231">
        <f>G202*(1+L202/100)</f>
        <v>0</v>
      </c>
      <c r="N202" s="230">
        <v>0</v>
      </c>
      <c r="O202" s="230">
        <f>ROUND(E202*N202,2)</f>
        <v>0</v>
      </c>
      <c r="P202" s="230">
        <v>0</v>
      </c>
      <c r="Q202" s="230">
        <f>ROUND(E202*P202,2)</f>
        <v>0</v>
      </c>
      <c r="R202" s="231"/>
      <c r="S202" s="231" t="s">
        <v>184</v>
      </c>
      <c r="T202" s="231" t="s">
        <v>189</v>
      </c>
      <c r="U202" s="231">
        <v>0</v>
      </c>
      <c r="V202" s="231">
        <f>ROUND(E202*U202,2)</f>
        <v>0</v>
      </c>
      <c r="W202" s="231"/>
      <c r="X202" s="231" t="s">
        <v>288</v>
      </c>
      <c r="Y202" s="231" t="s">
        <v>167</v>
      </c>
      <c r="Z202" s="210"/>
      <c r="AA202" s="210"/>
      <c r="AB202" s="210"/>
      <c r="AC202" s="210"/>
      <c r="AD202" s="210"/>
      <c r="AE202" s="210"/>
      <c r="AF202" s="210"/>
      <c r="AG202" s="210" t="s">
        <v>289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27">
        <v>64</v>
      </c>
      <c r="B203" s="228" t="s">
        <v>374</v>
      </c>
      <c r="C203" s="261" t="s">
        <v>375</v>
      </c>
      <c r="D203" s="229" t="s">
        <v>0</v>
      </c>
      <c r="E203" s="256"/>
      <c r="F203" s="232"/>
      <c r="G203" s="231">
        <f>ROUND(E203*F203,2)</f>
        <v>0</v>
      </c>
      <c r="H203" s="232"/>
      <c r="I203" s="231">
        <f>ROUND(E203*H203,2)</f>
        <v>0</v>
      </c>
      <c r="J203" s="232"/>
      <c r="K203" s="231">
        <f>ROUND(E203*J203,2)</f>
        <v>0</v>
      </c>
      <c r="L203" s="231">
        <v>21</v>
      </c>
      <c r="M203" s="231">
        <f>G203*(1+L203/100)</f>
        <v>0</v>
      </c>
      <c r="N203" s="230">
        <v>0</v>
      </c>
      <c r="O203" s="230">
        <f>ROUND(E203*N203,2)</f>
        <v>0</v>
      </c>
      <c r="P203" s="230">
        <v>0</v>
      </c>
      <c r="Q203" s="230">
        <f>ROUND(E203*P203,2)</f>
        <v>0</v>
      </c>
      <c r="R203" s="231"/>
      <c r="S203" s="231" t="s">
        <v>165</v>
      </c>
      <c r="T203" s="231" t="s">
        <v>165</v>
      </c>
      <c r="U203" s="231">
        <v>0</v>
      </c>
      <c r="V203" s="231">
        <f>ROUND(E203*U203,2)</f>
        <v>0</v>
      </c>
      <c r="W203" s="231"/>
      <c r="X203" s="231" t="s">
        <v>295</v>
      </c>
      <c r="Y203" s="231" t="s">
        <v>167</v>
      </c>
      <c r="Z203" s="210"/>
      <c r="AA203" s="210"/>
      <c r="AB203" s="210"/>
      <c r="AC203" s="210"/>
      <c r="AD203" s="210"/>
      <c r="AE203" s="210"/>
      <c r="AF203" s="210"/>
      <c r="AG203" s="210" t="s">
        <v>296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x14ac:dyDescent="0.2">
      <c r="A204" s="237" t="s">
        <v>160</v>
      </c>
      <c r="B204" s="238" t="s">
        <v>120</v>
      </c>
      <c r="C204" s="257" t="s">
        <v>121</v>
      </c>
      <c r="D204" s="239"/>
      <c r="E204" s="240"/>
      <c r="F204" s="241"/>
      <c r="G204" s="242">
        <f>SUMIF(AG205:AG217,"&lt;&gt;NOR",G205:G217)</f>
        <v>0</v>
      </c>
      <c r="H204" s="236"/>
      <c r="I204" s="236">
        <f>SUM(I205:I217)</f>
        <v>0</v>
      </c>
      <c r="J204" s="236"/>
      <c r="K204" s="236">
        <f>SUM(K205:K217)</f>
        <v>0</v>
      </c>
      <c r="L204" s="236"/>
      <c r="M204" s="236">
        <f>SUM(M205:M217)</f>
        <v>0</v>
      </c>
      <c r="N204" s="235"/>
      <c r="O204" s="235">
        <f>SUM(O205:O217)</f>
        <v>0.04</v>
      </c>
      <c r="P204" s="235"/>
      <c r="Q204" s="235">
        <f>SUM(Q205:Q217)</f>
        <v>0</v>
      </c>
      <c r="R204" s="236"/>
      <c r="S204" s="236"/>
      <c r="T204" s="236"/>
      <c r="U204" s="236"/>
      <c r="V204" s="236">
        <f>SUM(V205:V217)</f>
        <v>20.310000000000002</v>
      </c>
      <c r="W204" s="236"/>
      <c r="X204" s="236"/>
      <c r="Y204" s="236"/>
      <c r="AG204" t="s">
        <v>161</v>
      </c>
    </row>
    <row r="205" spans="1:60" ht="22.5" outlineLevel="1" x14ac:dyDescent="0.2">
      <c r="A205" s="244">
        <v>65</v>
      </c>
      <c r="B205" s="245" t="s">
        <v>376</v>
      </c>
      <c r="C205" s="258" t="s">
        <v>377</v>
      </c>
      <c r="D205" s="246" t="s">
        <v>183</v>
      </c>
      <c r="E205" s="247">
        <v>8.65</v>
      </c>
      <c r="F205" s="248"/>
      <c r="G205" s="249">
        <f>ROUND(E205*F205,2)</f>
        <v>0</v>
      </c>
      <c r="H205" s="232"/>
      <c r="I205" s="231">
        <f>ROUND(E205*H205,2)</f>
        <v>0</v>
      </c>
      <c r="J205" s="232"/>
      <c r="K205" s="231">
        <f>ROUND(E205*J205,2)</f>
        <v>0</v>
      </c>
      <c r="L205" s="231">
        <v>21</v>
      </c>
      <c r="M205" s="231">
        <f>G205*(1+L205/100)</f>
        <v>0</v>
      </c>
      <c r="N205" s="230">
        <v>5.0400000000000002E-3</v>
      </c>
      <c r="O205" s="230">
        <f>ROUND(E205*N205,2)</f>
        <v>0.04</v>
      </c>
      <c r="P205" s="230">
        <v>0</v>
      </c>
      <c r="Q205" s="230">
        <f>ROUND(E205*P205,2)</f>
        <v>0</v>
      </c>
      <c r="R205" s="231"/>
      <c r="S205" s="231" t="s">
        <v>165</v>
      </c>
      <c r="T205" s="231" t="s">
        <v>165</v>
      </c>
      <c r="U205" s="231">
        <v>1.956</v>
      </c>
      <c r="V205" s="231">
        <f>ROUND(E205*U205,2)</f>
        <v>16.920000000000002</v>
      </c>
      <c r="W205" s="231"/>
      <c r="X205" s="231" t="s">
        <v>166</v>
      </c>
      <c r="Y205" s="231" t="s">
        <v>167</v>
      </c>
      <c r="Z205" s="210"/>
      <c r="AA205" s="210"/>
      <c r="AB205" s="210"/>
      <c r="AC205" s="210"/>
      <c r="AD205" s="210"/>
      <c r="AE205" s="210"/>
      <c r="AF205" s="210"/>
      <c r="AG205" s="210" t="s">
        <v>168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27"/>
      <c r="B206" s="228"/>
      <c r="C206" s="259" t="s">
        <v>240</v>
      </c>
      <c r="D206" s="233"/>
      <c r="E206" s="234">
        <v>2.5499999999999998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31"/>
      <c r="Z206" s="210"/>
      <c r="AA206" s="210"/>
      <c r="AB206" s="210"/>
      <c r="AC206" s="210"/>
      <c r="AD206" s="210"/>
      <c r="AE206" s="210"/>
      <c r="AF206" s="210"/>
      <c r="AG206" s="210" t="s">
        <v>170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27"/>
      <c r="B207" s="228"/>
      <c r="C207" s="259" t="s">
        <v>241</v>
      </c>
      <c r="D207" s="233"/>
      <c r="E207" s="234">
        <v>2.46</v>
      </c>
      <c r="F207" s="231"/>
      <c r="G207" s="231"/>
      <c r="H207" s="231"/>
      <c r="I207" s="231"/>
      <c r="J207" s="231"/>
      <c r="K207" s="231"/>
      <c r="L207" s="231"/>
      <c r="M207" s="231"/>
      <c r="N207" s="230"/>
      <c r="O207" s="230"/>
      <c r="P207" s="230"/>
      <c r="Q207" s="230"/>
      <c r="R207" s="231"/>
      <c r="S207" s="231"/>
      <c r="T207" s="231"/>
      <c r="U207" s="231"/>
      <c r="V207" s="231"/>
      <c r="W207" s="231"/>
      <c r="X207" s="231"/>
      <c r="Y207" s="231"/>
      <c r="Z207" s="210"/>
      <c r="AA207" s="210"/>
      <c r="AB207" s="210"/>
      <c r="AC207" s="210"/>
      <c r="AD207" s="210"/>
      <c r="AE207" s="210"/>
      <c r="AF207" s="210"/>
      <c r="AG207" s="210" t="s">
        <v>170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27"/>
      <c r="B208" s="228"/>
      <c r="C208" s="259" t="s">
        <v>242</v>
      </c>
      <c r="D208" s="233"/>
      <c r="E208" s="234">
        <v>1.6</v>
      </c>
      <c r="F208" s="231"/>
      <c r="G208" s="231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31"/>
      <c r="Z208" s="210"/>
      <c r="AA208" s="210"/>
      <c r="AB208" s="210"/>
      <c r="AC208" s="210"/>
      <c r="AD208" s="210"/>
      <c r="AE208" s="210"/>
      <c r="AF208" s="210"/>
      <c r="AG208" s="210" t="s">
        <v>170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27"/>
      <c r="B209" s="228"/>
      <c r="C209" s="259" t="s">
        <v>243</v>
      </c>
      <c r="D209" s="233"/>
      <c r="E209" s="234">
        <v>2.04</v>
      </c>
      <c r="F209" s="231"/>
      <c r="G209" s="231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31"/>
      <c r="Z209" s="210"/>
      <c r="AA209" s="210"/>
      <c r="AB209" s="210"/>
      <c r="AC209" s="210"/>
      <c r="AD209" s="210"/>
      <c r="AE209" s="210"/>
      <c r="AF209" s="210"/>
      <c r="AG209" s="210" t="s">
        <v>170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44">
        <v>66</v>
      </c>
      <c r="B210" s="245" t="s">
        <v>378</v>
      </c>
      <c r="C210" s="258" t="s">
        <v>379</v>
      </c>
      <c r="D210" s="246" t="s">
        <v>183</v>
      </c>
      <c r="E210" s="247">
        <v>8.65</v>
      </c>
      <c r="F210" s="248"/>
      <c r="G210" s="249">
        <f>ROUND(E210*F210,2)</f>
        <v>0</v>
      </c>
      <c r="H210" s="232"/>
      <c r="I210" s="231">
        <f>ROUND(E210*H210,2)</f>
        <v>0</v>
      </c>
      <c r="J210" s="232"/>
      <c r="K210" s="231">
        <f>ROUND(E210*J210,2)</f>
        <v>0</v>
      </c>
      <c r="L210" s="231">
        <v>21</v>
      </c>
      <c r="M210" s="231">
        <f>G210*(1+L210/100)</f>
        <v>0</v>
      </c>
      <c r="N210" s="230">
        <v>0</v>
      </c>
      <c r="O210" s="230">
        <f>ROUND(E210*N210,2)</f>
        <v>0</v>
      </c>
      <c r="P210" s="230">
        <v>0</v>
      </c>
      <c r="Q210" s="230">
        <f>ROUND(E210*P210,2)</f>
        <v>0</v>
      </c>
      <c r="R210" s="231"/>
      <c r="S210" s="231" t="s">
        <v>165</v>
      </c>
      <c r="T210" s="231" t="s">
        <v>165</v>
      </c>
      <c r="U210" s="231">
        <v>0.06</v>
      </c>
      <c r="V210" s="231">
        <f>ROUND(E210*U210,2)</f>
        <v>0.52</v>
      </c>
      <c r="W210" s="231"/>
      <c r="X210" s="231" t="s">
        <v>166</v>
      </c>
      <c r="Y210" s="231" t="s">
        <v>167</v>
      </c>
      <c r="Z210" s="210"/>
      <c r="AA210" s="210"/>
      <c r="AB210" s="210"/>
      <c r="AC210" s="210"/>
      <c r="AD210" s="210"/>
      <c r="AE210" s="210"/>
      <c r="AF210" s="210"/>
      <c r="AG210" s="210" t="s">
        <v>168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27"/>
      <c r="B211" s="228"/>
      <c r="C211" s="259" t="s">
        <v>306</v>
      </c>
      <c r="D211" s="233"/>
      <c r="E211" s="234">
        <v>8.65</v>
      </c>
      <c r="F211" s="231"/>
      <c r="G211" s="231"/>
      <c r="H211" s="231"/>
      <c r="I211" s="231"/>
      <c r="J211" s="231"/>
      <c r="K211" s="231"/>
      <c r="L211" s="231"/>
      <c r="M211" s="231"/>
      <c r="N211" s="230"/>
      <c r="O211" s="230"/>
      <c r="P211" s="230"/>
      <c r="Q211" s="230"/>
      <c r="R211" s="231"/>
      <c r="S211" s="231"/>
      <c r="T211" s="231"/>
      <c r="U211" s="231"/>
      <c r="V211" s="231"/>
      <c r="W211" s="231"/>
      <c r="X211" s="231"/>
      <c r="Y211" s="231"/>
      <c r="Z211" s="210"/>
      <c r="AA211" s="210"/>
      <c r="AB211" s="210"/>
      <c r="AC211" s="210"/>
      <c r="AD211" s="210"/>
      <c r="AE211" s="210"/>
      <c r="AF211" s="210"/>
      <c r="AG211" s="210" t="s">
        <v>170</v>
      </c>
      <c r="AH211" s="210">
        <v>5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44">
        <v>67</v>
      </c>
      <c r="B212" s="245" t="s">
        <v>380</v>
      </c>
      <c r="C212" s="258" t="s">
        <v>381</v>
      </c>
      <c r="D212" s="246" t="s">
        <v>183</v>
      </c>
      <c r="E212" s="247">
        <v>8.65</v>
      </c>
      <c r="F212" s="248"/>
      <c r="G212" s="249">
        <f>ROUND(E212*F212,2)</f>
        <v>0</v>
      </c>
      <c r="H212" s="232"/>
      <c r="I212" s="231">
        <f>ROUND(E212*H212,2)</f>
        <v>0</v>
      </c>
      <c r="J212" s="232"/>
      <c r="K212" s="231">
        <f>ROUND(E212*J212,2)</f>
        <v>0</v>
      </c>
      <c r="L212" s="231">
        <v>21</v>
      </c>
      <c r="M212" s="231">
        <f>G212*(1+L212/100)</f>
        <v>0</v>
      </c>
      <c r="N212" s="230">
        <v>0</v>
      </c>
      <c r="O212" s="230">
        <f>ROUND(E212*N212,2)</f>
        <v>0</v>
      </c>
      <c r="P212" s="230">
        <v>0</v>
      </c>
      <c r="Q212" s="230">
        <f>ROUND(E212*P212,2)</f>
        <v>0</v>
      </c>
      <c r="R212" s="231"/>
      <c r="S212" s="231" t="s">
        <v>165</v>
      </c>
      <c r="T212" s="231" t="s">
        <v>165</v>
      </c>
      <c r="U212" s="231">
        <v>0.33200000000000002</v>
      </c>
      <c r="V212" s="231">
        <f>ROUND(E212*U212,2)</f>
        <v>2.87</v>
      </c>
      <c r="W212" s="231"/>
      <c r="X212" s="231" t="s">
        <v>166</v>
      </c>
      <c r="Y212" s="231" t="s">
        <v>167</v>
      </c>
      <c r="Z212" s="210"/>
      <c r="AA212" s="210"/>
      <c r="AB212" s="210"/>
      <c r="AC212" s="210"/>
      <c r="AD212" s="210"/>
      <c r="AE212" s="210"/>
      <c r="AF212" s="210"/>
      <c r="AG212" s="210" t="s">
        <v>168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27"/>
      <c r="B213" s="228"/>
      <c r="C213" s="259" t="s">
        <v>306</v>
      </c>
      <c r="D213" s="233"/>
      <c r="E213" s="234">
        <v>8.65</v>
      </c>
      <c r="F213" s="231"/>
      <c r="G213" s="231"/>
      <c r="H213" s="231"/>
      <c r="I213" s="231"/>
      <c r="J213" s="231"/>
      <c r="K213" s="231"/>
      <c r="L213" s="231"/>
      <c r="M213" s="231"/>
      <c r="N213" s="230"/>
      <c r="O213" s="230"/>
      <c r="P213" s="230"/>
      <c r="Q213" s="230"/>
      <c r="R213" s="231"/>
      <c r="S213" s="231"/>
      <c r="T213" s="231"/>
      <c r="U213" s="231"/>
      <c r="V213" s="231"/>
      <c r="W213" s="231"/>
      <c r="X213" s="231"/>
      <c r="Y213" s="231"/>
      <c r="Z213" s="210"/>
      <c r="AA213" s="210"/>
      <c r="AB213" s="210"/>
      <c r="AC213" s="210"/>
      <c r="AD213" s="210"/>
      <c r="AE213" s="210"/>
      <c r="AF213" s="210"/>
      <c r="AG213" s="210" t="s">
        <v>170</v>
      </c>
      <c r="AH213" s="210">
        <v>5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44">
        <v>68</v>
      </c>
      <c r="B214" s="245" t="s">
        <v>382</v>
      </c>
      <c r="C214" s="258" t="s">
        <v>383</v>
      </c>
      <c r="D214" s="246" t="s">
        <v>183</v>
      </c>
      <c r="E214" s="247">
        <v>9.9474999999999998</v>
      </c>
      <c r="F214" s="248"/>
      <c r="G214" s="249">
        <f>ROUND(E214*F214,2)</f>
        <v>0</v>
      </c>
      <c r="H214" s="232"/>
      <c r="I214" s="231">
        <f>ROUND(E214*H214,2)</f>
        <v>0</v>
      </c>
      <c r="J214" s="232"/>
      <c r="K214" s="231">
        <f>ROUND(E214*J214,2)</f>
        <v>0</v>
      </c>
      <c r="L214" s="231">
        <v>21</v>
      </c>
      <c r="M214" s="231">
        <f>G214*(1+L214/100)</f>
        <v>0</v>
      </c>
      <c r="N214" s="230">
        <v>0</v>
      </c>
      <c r="O214" s="230">
        <f>ROUND(E214*N214,2)</f>
        <v>0</v>
      </c>
      <c r="P214" s="230">
        <v>0</v>
      </c>
      <c r="Q214" s="230">
        <f>ROUND(E214*P214,2)</f>
        <v>0</v>
      </c>
      <c r="R214" s="231"/>
      <c r="S214" s="231" t="s">
        <v>184</v>
      </c>
      <c r="T214" s="231" t="s">
        <v>189</v>
      </c>
      <c r="U214" s="231">
        <v>0</v>
      </c>
      <c r="V214" s="231">
        <f>ROUND(E214*U214,2)</f>
        <v>0</v>
      </c>
      <c r="W214" s="231"/>
      <c r="X214" s="231" t="s">
        <v>288</v>
      </c>
      <c r="Y214" s="231" t="s">
        <v>167</v>
      </c>
      <c r="Z214" s="210"/>
      <c r="AA214" s="210"/>
      <c r="AB214" s="210"/>
      <c r="AC214" s="210"/>
      <c r="AD214" s="210"/>
      <c r="AE214" s="210"/>
      <c r="AF214" s="210"/>
      <c r="AG214" s="210" t="s">
        <v>289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27"/>
      <c r="B215" s="228"/>
      <c r="C215" s="259" t="s">
        <v>384</v>
      </c>
      <c r="D215" s="233"/>
      <c r="E215" s="234">
        <v>9.9474999999999998</v>
      </c>
      <c r="F215" s="231"/>
      <c r="G215" s="231"/>
      <c r="H215" s="231"/>
      <c r="I215" s="231"/>
      <c r="J215" s="231"/>
      <c r="K215" s="231"/>
      <c r="L215" s="231"/>
      <c r="M215" s="231"/>
      <c r="N215" s="230"/>
      <c r="O215" s="230"/>
      <c r="P215" s="230"/>
      <c r="Q215" s="230"/>
      <c r="R215" s="231"/>
      <c r="S215" s="231"/>
      <c r="T215" s="231"/>
      <c r="U215" s="231"/>
      <c r="V215" s="231"/>
      <c r="W215" s="231"/>
      <c r="X215" s="231"/>
      <c r="Y215" s="231"/>
      <c r="Z215" s="210"/>
      <c r="AA215" s="210"/>
      <c r="AB215" s="210"/>
      <c r="AC215" s="210"/>
      <c r="AD215" s="210"/>
      <c r="AE215" s="210"/>
      <c r="AF215" s="210"/>
      <c r="AG215" s="210" t="s">
        <v>170</v>
      </c>
      <c r="AH215" s="210">
        <v>5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27"/>
      <c r="B216" s="228"/>
      <c r="C216" s="259" t="s">
        <v>385</v>
      </c>
      <c r="D216" s="233"/>
      <c r="E216" s="234"/>
      <c r="F216" s="231"/>
      <c r="G216" s="231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31"/>
      <c r="Z216" s="210"/>
      <c r="AA216" s="210"/>
      <c r="AB216" s="210"/>
      <c r="AC216" s="210"/>
      <c r="AD216" s="210"/>
      <c r="AE216" s="210"/>
      <c r="AF216" s="210"/>
      <c r="AG216" s="210" t="s">
        <v>170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27">
        <v>69</v>
      </c>
      <c r="B217" s="228" t="s">
        <v>386</v>
      </c>
      <c r="C217" s="261" t="s">
        <v>387</v>
      </c>
      <c r="D217" s="229" t="s">
        <v>0</v>
      </c>
      <c r="E217" s="256"/>
      <c r="F217" s="232"/>
      <c r="G217" s="231">
        <f>ROUND(E217*F217,2)</f>
        <v>0</v>
      </c>
      <c r="H217" s="232"/>
      <c r="I217" s="231">
        <f>ROUND(E217*H217,2)</f>
        <v>0</v>
      </c>
      <c r="J217" s="232"/>
      <c r="K217" s="231">
        <f>ROUND(E217*J217,2)</f>
        <v>0</v>
      </c>
      <c r="L217" s="231">
        <v>21</v>
      </c>
      <c r="M217" s="231">
        <f>G217*(1+L217/100)</f>
        <v>0</v>
      </c>
      <c r="N217" s="230">
        <v>0</v>
      </c>
      <c r="O217" s="230">
        <f>ROUND(E217*N217,2)</f>
        <v>0</v>
      </c>
      <c r="P217" s="230">
        <v>0</v>
      </c>
      <c r="Q217" s="230">
        <f>ROUND(E217*P217,2)</f>
        <v>0</v>
      </c>
      <c r="R217" s="231"/>
      <c r="S217" s="231" t="s">
        <v>165</v>
      </c>
      <c r="T217" s="231" t="s">
        <v>165</v>
      </c>
      <c r="U217" s="231">
        <v>0</v>
      </c>
      <c r="V217" s="231">
        <f>ROUND(E217*U217,2)</f>
        <v>0</v>
      </c>
      <c r="W217" s="231"/>
      <c r="X217" s="231" t="s">
        <v>295</v>
      </c>
      <c r="Y217" s="231" t="s">
        <v>167</v>
      </c>
      <c r="Z217" s="210"/>
      <c r="AA217" s="210"/>
      <c r="AB217" s="210"/>
      <c r="AC217" s="210"/>
      <c r="AD217" s="210"/>
      <c r="AE217" s="210"/>
      <c r="AF217" s="210"/>
      <c r="AG217" s="210" t="s">
        <v>296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x14ac:dyDescent="0.2">
      <c r="A218" s="237" t="s">
        <v>160</v>
      </c>
      <c r="B218" s="238" t="s">
        <v>122</v>
      </c>
      <c r="C218" s="257" t="s">
        <v>123</v>
      </c>
      <c r="D218" s="239"/>
      <c r="E218" s="240"/>
      <c r="F218" s="241"/>
      <c r="G218" s="242">
        <f>SUMIF(AG219:AG230,"&lt;&gt;NOR",G219:G230)</f>
        <v>0</v>
      </c>
      <c r="H218" s="236"/>
      <c r="I218" s="236">
        <f>SUM(I219:I230)</f>
        <v>0</v>
      </c>
      <c r="J218" s="236"/>
      <c r="K218" s="236">
        <f>SUM(K219:K230)</f>
        <v>0</v>
      </c>
      <c r="L218" s="236"/>
      <c r="M218" s="236">
        <f>SUM(M219:M230)</f>
        <v>0</v>
      </c>
      <c r="N218" s="235"/>
      <c r="O218" s="235">
        <f>SUM(O219:O230)</f>
        <v>0.11</v>
      </c>
      <c r="P218" s="235"/>
      <c r="Q218" s="235">
        <f>SUM(Q219:Q230)</f>
        <v>0</v>
      </c>
      <c r="R218" s="236"/>
      <c r="S218" s="236"/>
      <c r="T218" s="236"/>
      <c r="U218" s="236"/>
      <c r="V218" s="236">
        <f>SUM(V219:V230)</f>
        <v>18.64</v>
      </c>
      <c r="W218" s="236"/>
      <c r="X218" s="236"/>
      <c r="Y218" s="236"/>
      <c r="AG218" t="s">
        <v>161</v>
      </c>
    </row>
    <row r="219" spans="1:60" ht="22.5" outlineLevel="1" x14ac:dyDescent="0.2">
      <c r="A219" s="244">
        <v>70</v>
      </c>
      <c r="B219" s="245" t="s">
        <v>388</v>
      </c>
      <c r="C219" s="258" t="s">
        <v>389</v>
      </c>
      <c r="D219" s="246" t="s">
        <v>260</v>
      </c>
      <c r="E219" s="247">
        <v>46.06</v>
      </c>
      <c r="F219" s="248"/>
      <c r="G219" s="249">
        <f>ROUND(E219*F219,2)</f>
        <v>0</v>
      </c>
      <c r="H219" s="232"/>
      <c r="I219" s="231">
        <f>ROUND(E219*H219,2)</f>
        <v>0</v>
      </c>
      <c r="J219" s="232"/>
      <c r="K219" s="231">
        <f>ROUND(E219*J219,2)</f>
        <v>0</v>
      </c>
      <c r="L219" s="231">
        <v>21</v>
      </c>
      <c r="M219" s="231">
        <f>G219*(1+L219/100)</f>
        <v>0</v>
      </c>
      <c r="N219" s="230">
        <v>8.0000000000000007E-5</v>
      </c>
      <c r="O219" s="230">
        <f>ROUND(E219*N219,2)</f>
        <v>0</v>
      </c>
      <c r="P219" s="230">
        <v>0</v>
      </c>
      <c r="Q219" s="230">
        <f>ROUND(E219*P219,2)</f>
        <v>0</v>
      </c>
      <c r="R219" s="231"/>
      <c r="S219" s="231" t="s">
        <v>165</v>
      </c>
      <c r="T219" s="231" t="s">
        <v>165</v>
      </c>
      <c r="U219" s="231">
        <v>0.13719999999999999</v>
      </c>
      <c r="V219" s="231">
        <f>ROUND(E219*U219,2)</f>
        <v>6.32</v>
      </c>
      <c r="W219" s="231"/>
      <c r="X219" s="231" t="s">
        <v>166</v>
      </c>
      <c r="Y219" s="231" t="s">
        <v>167</v>
      </c>
      <c r="Z219" s="210"/>
      <c r="AA219" s="210"/>
      <c r="AB219" s="210"/>
      <c r="AC219" s="210"/>
      <c r="AD219" s="210"/>
      <c r="AE219" s="210"/>
      <c r="AF219" s="210"/>
      <c r="AG219" s="210" t="s">
        <v>168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27"/>
      <c r="B220" s="228"/>
      <c r="C220" s="259" t="s">
        <v>390</v>
      </c>
      <c r="D220" s="233"/>
      <c r="E220" s="234">
        <v>15.16</v>
      </c>
      <c r="F220" s="231"/>
      <c r="G220" s="231"/>
      <c r="H220" s="231"/>
      <c r="I220" s="231"/>
      <c r="J220" s="231"/>
      <c r="K220" s="231"/>
      <c r="L220" s="231"/>
      <c r="M220" s="231"/>
      <c r="N220" s="230"/>
      <c r="O220" s="230"/>
      <c r="P220" s="230"/>
      <c r="Q220" s="230"/>
      <c r="R220" s="231"/>
      <c r="S220" s="231"/>
      <c r="T220" s="231"/>
      <c r="U220" s="231"/>
      <c r="V220" s="231"/>
      <c r="W220" s="231"/>
      <c r="X220" s="231"/>
      <c r="Y220" s="231"/>
      <c r="Z220" s="210"/>
      <c r="AA220" s="210"/>
      <c r="AB220" s="210"/>
      <c r="AC220" s="210"/>
      <c r="AD220" s="210"/>
      <c r="AE220" s="210"/>
      <c r="AF220" s="210"/>
      <c r="AG220" s="210" t="s">
        <v>170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27"/>
      <c r="B221" s="228"/>
      <c r="C221" s="259" t="s">
        <v>391</v>
      </c>
      <c r="D221" s="233"/>
      <c r="E221" s="234">
        <v>9.2799999999999994</v>
      </c>
      <c r="F221" s="231"/>
      <c r="G221" s="231"/>
      <c r="H221" s="231"/>
      <c r="I221" s="231"/>
      <c r="J221" s="231"/>
      <c r="K221" s="231"/>
      <c r="L221" s="231"/>
      <c r="M221" s="231"/>
      <c r="N221" s="230"/>
      <c r="O221" s="230"/>
      <c r="P221" s="230"/>
      <c r="Q221" s="230"/>
      <c r="R221" s="231"/>
      <c r="S221" s="231"/>
      <c r="T221" s="231"/>
      <c r="U221" s="231"/>
      <c r="V221" s="231"/>
      <c r="W221" s="231"/>
      <c r="X221" s="231"/>
      <c r="Y221" s="231"/>
      <c r="Z221" s="210"/>
      <c r="AA221" s="210"/>
      <c r="AB221" s="210"/>
      <c r="AC221" s="210"/>
      <c r="AD221" s="210"/>
      <c r="AE221" s="210"/>
      <c r="AF221" s="210"/>
      <c r="AG221" s="210" t="s">
        <v>170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27"/>
      <c r="B222" s="228"/>
      <c r="C222" s="259" t="s">
        <v>392</v>
      </c>
      <c r="D222" s="233"/>
      <c r="E222" s="234">
        <v>9.9</v>
      </c>
      <c r="F222" s="231"/>
      <c r="G222" s="231"/>
      <c r="H222" s="231"/>
      <c r="I222" s="231"/>
      <c r="J222" s="231"/>
      <c r="K222" s="231"/>
      <c r="L222" s="231"/>
      <c r="M222" s="231"/>
      <c r="N222" s="230"/>
      <c r="O222" s="230"/>
      <c r="P222" s="230"/>
      <c r="Q222" s="230"/>
      <c r="R222" s="231"/>
      <c r="S222" s="231"/>
      <c r="T222" s="231"/>
      <c r="U222" s="231"/>
      <c r="V222" s="231"/>
      <c r="W222" s="231"/>
      <c r="X222" s="231"/>
      <c r="Y222" s="231"/>
      <c r="Z222" s="210"/>
      <c r="AA222" s="210"/>
      <c r="AB222" s="210"/>
      <c r="AC222" s="210"/>
      <c r="AD222" s="210"/>
      <c r="AE222" s="210"/>
      <c r="AF222" s="210"/>
      <c r="AG222" s="210" t="s">
        <v>170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27"/>
      <c r="B223" s="228"/>
      <c r="C223" s="259" t="s">
        <v>393</v>
      </c>
      <c r="D223" s="233"/>
      <c r="E223" s="234">
        <v>11.72</v>
      </c>
      <c r="F223" s="231"/>
      <c r="G223" s="231"/>
      <c r="H223" s="231"/>
      <c r="I223" s="231"/>
      <c r="J223" s="231"/>
      <c r="K223" s="231"/>
      <c r="L223" s="231"/>
      <c r="M223" s="231"/>
      <c r="N223" s="230"/>
      <c r="O223" s="230"/>
      <c r="P223" s="230"/>
      <c r="Q223" s="230"/>
      <c r="R223" s="231"/>
      <c r="S223" s="231"/>
      <c r="T223" s="231"/>
      <c r="U223" s="231"/>
      <c r="V223" s="231"/>
      <c r="W223" s="231"/>
      <c r="X223" s="231"/>
      <c r="Y223" s="231"/>
      <c r="Z223" s="210"/>
      <c r="AA223" s="210"/>
      <c r="AB223" s="210"/>
      <c r="AC223" s="210"/>
      <c r="AD223" s="210"/>
      <c r="AE223" s="210"/>
      <c r="AF223" s="210"/>
      <c r="AG223" s="210" t="s">
        <v>170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22.5" outlineLevel="1" x14ac:dyDescent="0.2">
      <c r="A224" s="244">
        <v>71</v>
      </c>
      <c r="B224" s="245" t="s">
        <v>394</v>
      </c>
      <c r="C224" s="258" t="s">
        <v>395</v>
      </c>
      <c r="D224" s="246" t="s">
        <v>183</v>
      </c>
      <c r="E224" s="247">
        <v>32.42</v>
      </c>
      <c r="F224" s="248"/>
      <c r="G224" s="249">
        <f>ROUND(E224*F224,2)</f>
        <v>0</v>
      </c>
      <c r="H224" s="232"/>
      <c r="I224" s="231">
        <f>ROUND(E224*H224,2)</f>
        <v>0</v>
      </c>
      <c r="J224" s="232"/>
      <c r="K224" s="231">
        <f>ROUND(E224*J224,2)</f>
        <v>0</v>
      </c>
      <c r="L224" s="231">
        <v>21</v>
      </c>
      <c r="M224" s="231">
        <f>G224*(1+L224/100)</f>
        <v>0</v>
      </c>
      <c r="N224" s="230">
        <v>3.48E-3</v>
      </c>
      <c r="O224" s="230">
        <f>ROUND(E224*N224,2)</f>
        <v>0.11</v>
      </c>
      <c r="P224" s="230">
        <v>0</v>
      </c>
      <c r="Q224" s="230">
        <f>ROUND(E224*P224,2)</f>
        <v>0</v>
      </c>
      <c r="R224" s="231"/>
      <c r="S224" s="231" t="s">
        <v>165</v>
      </c>
      <c r="T224" s="231" t="s">
        <v>165</v>
      </c>
      <c r="U224" s="231">
        <v>0.38</v>
      </c>
      <c r="V224" s="231">
        <f>ROUND(E224*U224,2)</f>
        <v>12.32</v>
      </c>
      <c r="W224" s="231"/>
      <c r="X224" s="231" t="s">
        <v>166</v>
      </c>
      <c r="Y224" s="231" t="s">
        <v>167</v>
      </c>
      <c r="Z224" s="210"/>
      <c r="AA224" s="210"/>
      <c r="AB224" s="210"/>
      <c r="AC224" s="210"/>
      <c r="AD224" s="210"/>
      <c r="AE224" s="210"/>
      <c r="AF224" s="210"/>
      <c r="AG224" s="210" t="s">
        <v>168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27"/>
      <c r="B225" s="228"/>
      <c r="C225" s="259" t="s">
        <v>396</v>
      </c>
      <c r="D225" s="233"/>
      <c r="E225" s="234"/>
      <c r="F225" s="231"/>
      <c r="G225" s="231"/>
      <c r="H225" s="231"/>
      <c r="I225" s="231"/>
      <c r="J225" s="231"/>
      <c r="K225" s="231"/>
      <c r="L225" s="231"/>
      <c r="M225" s="231"/>
      <c r="N225" s="230"/>
      <c r="O225" s="230"/>
      <c r="P225" s="230"/>
      <c r="Q225" s="230"/>
      <c r="R225" s="231"/>
      <c r="S225" s="231"/>
      <c r="T225" s="231"/>
      <c r="U225" s="231"/>
      <c r="V225" s="231"/>
      <c r="W225" s="231"/>
      <c r="X225" s="231"/>
      <c r="Y225" s="231"/>
      <c r="Z225" s="210"/>
      <c r="AA225" s="210"/>
      <c r="AB225" s="210"/>
      <c r="AC225" s="210"/>
      <c r="AD225" s="210"/>
      <c r="AE225" s="210"/>
      <c r="AF225" s="210"/>
      <c r="AG225" s="210" t="s">
        <v>170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27"/>
      <c r="B226" s="228"/>
      <c r="C226" s="259" t="s">
        <v>234</v>
      </c>
      <c r="D226" s="233"/>
      <c r="E226" s="234">
        <v>12.58</v>
      </c>
      <c r="F226" s="231"/>
      <c r="G226" s="231"/>
      <c r="H226" s="231"/>
      <c r="I226" s="231"/>
      <c r="J226" s="231"/>
      <c r="K226" s="231"/>
      <c r="L226" s="231"/>
      <c r="M226" s="231"/>
      <c r="N226" s="230"/>
      <c r="O226" s="230"/>
      <c r="P226" s="230"/>
      <c r="Q226" s="230"/>
      <c r="R226" s="231"/>
      <c r="S226" s="231"/>
      <c r="T226" s="231"/>
      <c r="U226" s="231"/>
      <c r="V226" s="231"/>
      <c r="W226" s="231"/>
      <c r="X226" s="231"/>
      <c r="Y226" s="231"/>
      <c r="Z226" s="210"/>
      <c r="AA226" s="210"/>
      <c r="AB226" s="210"/>
      <c r="AC226" s="210"/>
      <c r="AD226" s="210"/>
      <c r="AE226" s="210"/>
      <c r="AF226" s="210"/>
      <c r="AG226" s="210" t="s">
        <v>170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27"/>
      <c r="B227" s="228"/>
      <c r="C227" s="259" t="s">
        <v>235</v>
      </c>
      <c r="D227" s="233"/>
      <c r="E227" s="234">
        <v>5.36</v>
      </c>
      <c r="F227" s="231"/>
      <c r="G227" s="231"/>
      <c r="H227" s="231"/>
      <c r="I227" s="231"/>
      <c r="J227" s="231"/>
      <c r="K227" s="231"/>
      <c r="L227" s="231"/>
      <c r="M227" s="231"/>
      <c r="N227" s="230"/>
      <c r="O227" s="230"/>
      <c r="P227" s="230"/>
      <c r="Q227" s="230"/>
      <c r="R227" s="231"/>
      <c r="S227" s="231"/>
      <c r="T227" s="231"/>
      <c r="U227" s="231"/>
      <c r="V227" s="231"/>
      <c r="W227" s="231"/>
      <c r="X227" s="231"/>
      <c r="Y227" s="231"/>
      <c r="Z227" s="210"/>
      <c r="AA227" s="210"/>
      <c r="AB227" s="210"/>
      <c r="AC227" s="210"/>
      <c r="AD227" s="210"/>
      <c r="AE227" s="210"/>
      <c r="AF227" s="210"/>
      <c r="AG227" s="210" t="s">
        <v>170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27"/>
      <c r="B228" s="228"/>
      <c r="C228" s="259" t="s">
        <v>236</v>
      </c>
      <c r="D228" s="233"/>
      <c r="E228" s="234">
        <v>6.12</v>
      </c>
      <c r="F228" s="231"/>
      <c r="G228" s="231"/>
      <c r="H228" s="231"/>
      <c r="I228" s="231"/>
      <c r="J228" s="231"/>
      <c r="K228" s="231"/>
      <c r="L228" s="231"/>
      <c r="M228" s="231"/>
      <c r="N228" s="230"/>
      <c r="O228" s="230"/>
      <c r="P228" s="230"/>
      <c r="Q228" s="230"/>
      <c r="R228" s="231"/>
      <c r="S228" s="231"/>
      <c r="T228" s="231"/>
      <c r="U228" s="231"/>
      <c r="V228" s="231"/>
      <c r="W228" s="231"/>
      <c r="X228" s="231"/>
      <c r="Y228" s="231"/>
      <c r="Z228" s="210"/>
      <c r="AA228" s="210"/>
      <c r="AB228" s="210"/>
      <c r="AC228" s="210"/>
      <c r="AD228" s="210"/>
      <c r="AE228" s="210"/>
      <c r="AF228" s="210"/>
      <c r="AG228" s="210" t="s">
        <v>170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27"/>
      <c r="B229" s="228"/>
      <c r="C229" s="259" t="s">
        <v>237</v>
      </c>
      <c r="D229" s="233"/>
      <c r="E229" s="234">
        <v>8.36</v>
      </c>
      <c r="F229" s="231"/>
      <c r="G229" s="231"/>
      <c r="H229" s="231"/>
      <c r="I229" s="231"/>
      <c r="J229" s="231"/>
      <c r="K229" s="231"/>
      <c r="L229" s="231"/>
      <c r="M229" s="231"/>
      <c r="N229" s="230"/>
      <c r="O229" s="230"/>
      <c r="P229" s="230"/>
      <c r="Q229" s="230"/>
      <c r="R229" s="231"/>
      <c r="S229" s="231"/>
      <c r="T229" s="231"/>
      <c r="U229" s="231"/>
      <c r="V229" s="231"/>
      <c r="W229" s="231"/>
      <c r="X229" s="231"/>
      <c r="Y229" s="231"/>
      <c r="Z229" s="210"/>
      <c r="AA229" s="210"/>
      <c r="AB229" s="210"/>
      <c r="AC229" s="210"/>
      <c r="AD229" s="210"/>
      <c r="AE229" s="210"/>
      <c r="AF229" s="210"/>
      <c r="AG229" s="210" t="s">
        <v>170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27">
        <v>72</v>
      </c>
      <c r="B230" s="228" t="s">
        <v>397</v>
      </c>
      <c r="C230" s="261" t="s">
        <v>398</v>
      </c>
      <c r="D230" s="229" t="s">
        <v>0</v>
      </c>
      <c r="E230" s="256"/>
      <c r="F230" s="232"/>
      <c r="G230" s="231">
        <f>ROUND(E230*F230,2)</f>
        <v>0</v>
      </c>
      <c r="H230" s="232"/>
      <c r="I230" s="231">
        <f>ROUND(E230*H230,2)</f>
        <v>0</v>
      </c>
      <c r="J230" s="232"/>
      <c r="K230" s="231">
        <f>ROUND(E230*J230,2)</f>
        <v>0</v>
      </c>
      <c r="L230" s="231">
        <v>21</v>
      </c>
      <c r="M230" s="231">
        <f>G230*(1+L230/100)</f>
        <v>0</v>
      </c>
      <c r="N230" s="230">
        <v>0</v>
      </c>
      <c r="O230" s="230">
        <f>ROUND(E230*N230,2)</f>
        <v>0</v>
      </c>
      <c r="P230" s="230">
        <v>0</v>
      </c>
      <c r="Q230" s="230">
        <f>ROUND(E230*P230,2)</f>
        <v>0</v>
      </c>
      <c r="R230" s="231"/>
      <c r="S230" s="231" t="s">
        <v>165</v>
      </c>
      <c r="T230" s="231" t="s">
        <v>165</v>
      </c>
      <c r="U230" s="231">
        <v>0</v>
      </c>
      <c r="V230" s="231">
        <f>ROUND(E230*U230,2)</f>
        <v>0</v>
      </c>
      <c r="W230" s="231"/>
      <c r="X230" s="231" t="s">
        <v>295</v>
      </c>
      <c r="Y230" s="231" t="s">
        <v>167</v>
      </c>
      <c r="Z230" s="210"/>
      <c r="AA230" s="210"/>
      <c r="AB230" s="210"/>
      <c r="AC230" s="210"/>
      <c r="AD230" s="210"/>
      <c r="AE230" s="210"/>
      <c r="AF230" s="210"/>
      <c r="AG230" s="210" t="s">
        <v>296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x14ac:dyDescent="0.2">
      <c r="A231" s="237" t="s">
        <v>160</v>
      </c>
      <c r="B231" s="238" t="s">
        <v>124</v>
      </c>
      <c r="C231" s="257" t="s">
        <v>125</v>
      </c>
      <c r="D231" s="239"/>
      <c r="E231" s="240"/>
      <c r="F231" s="241"/>
      <c r="G231" s="242">
        <f>SUMIF(AG232:AG246,"&lt;&gt;NOR",G232:G246)</f>
        <v>0</v>
      </c>
      <c r="H231" s="236"/>
      <c r="I231" s="236">
        <f>SUM(I232:I246)</f>
        <v>0</v>
      </c>
      <c r="J231" s="236"/>
      <c r="K231" s="236">
        <f>SUM(K232:K246)</f>
        <v>0</v>
      </c>
      <c r="L231" s="236"/>
      <c r="M231" s="236">
        <f>SUM(M232:M246)</f>
        <v>0</v>
      </c>
      <c r="N231" s="235"/>
      <c r="O231" s="235">
        <f>SUM(O232:O246)</f>
        <v>0.24000000000000002</v>
      </c>
      <c r="P231" s="235"/>
      <c r="Q231" s="235">
        <f>SUM(Q232:Q246)</f>
        <v>0</v>
      </c>
      <c r="R231" s="236"/>
      <c r="S231" s="236"/>
      <c r="T231" s="236"/>
      <c r="U231" s="236"/>
      <c r="V231" s="236">
        <f>SUM(V232:V246)</f>
        <v>43.489999999999995</v>
      </c>
      <c r="W231" s="236"/>
      <c r="X231" s="236"/>
      <c r="Y231" s="236"/>
      <c r="AG231" t="s">
        <v>161</v>
      </c>
    </row>
    <row r="232" spans="1:60" ht="22.5" outlineLevel="1" x14ac:dyDescent="0.2">
      <c r="A232" s="244">
        <v>73</v>
      </c>
      <c r="B232" s="245" t="s">
        <v>399</v>
      </c>
      <c r="C232" s="258" t="s">
        <v>400</v>
      </c>
      <c r="D232" s="246" t="s">
        <v>183</v>
      </c>
      <c r="E232" s="247">
        <v>43.124000000000002</v>
      </c>
      <c r="F232" s="248"/>
      <c r="G232" s="249">
        <f>ROUND(E232*F232,2)</f>
        <v>0</v>
      </c>
      <c r="H232" s="232"/>
      <c r="I232" s="231">
        <f>ROUND(E232*H232,2)</f>
        <v>0</v>
      </c>
      <c r="J232" s="232"/>
      <c r="K232" s="231">
        <f>ROUND(E232*J232,2)</f>
        <v>0</v>
      </c>
      <c r="L232" s="231">
        <v>21</v>
      </c>
      <c r="M232" s="231">
        <f>G232*(1+L232/100)</f>
        <v>0</v>
      </c>
      <c r="N232" s="230">
        <v>1.6000000000000001E-4</v>
      </c>
      <c r="O232" s="230">
        <f>ROUND(E232*N232,2)</f>
        <v>0.01</v>
      </c>
      <c r="P232" s="230">
        <v>0</v>
      </c>
      <c r="Q232" s="230">
        <f>ROUND(E232*P232,2)</f>
        <v>0</v>
      </c>
      <c r="R232" s="231"/>
      <c r="S232" s="231" t="s">
        <v>165</v>
      </c>
      <c r="T232" s="231" t="s">
        <v>165</v>
      </c>
      <c r="U232" s="231">
        <v>0.05</v>
      </c>
      <c r="V232" s="231">
        <f>ROUND(E232*U232,2)</f>
        <v>2.16</v>
      </c>
      <c r="W232" s="231"/>
      <c r="X232" s="231" t="s">
        <v>166</v>
      </c>
      <c r="Y232" s="231" t="s">
        <v>167</v>
      </c>
      <c r="Z232" s="210"/>
      <c r="AA232" s="210"/>
      <c r="AB232" s="210"/>
      <c r="AC232" s="210"/>
      <c r="AD232" s="210"/>
      <c r="AE232" s="210"/>
      <c r="AF232" s="210"/>
      <c r="AG232" s="210" t="s">
        <v>168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27"/>
      <c r="B233" s="228"/>
      <c r="C233" s="259" t="s">
        <v>305</v>
      </c>
      <c r="D233" s="233"/>
      <c r="E233" s="234">
        <v>43.124000000000002</v>
      </c>
      <c r="F233" s="231"/>
      <c r="G233" s="231"/>
      <c r="H233" s="231"/>
      <c r="I233" s="231"/>
      <c r="J233" s="231"/>
      <c r="K233" s="231"/>
      <c r="L233" s="231"/>
      <c r="M233" s="231"/>
      <c r="N233" s="230"/>
      <c r="O233" s="230"/>
      <c r="P233" s="230"/>
      <c r="Q233" s="230"/>
      <c r="R233" s="231"/>
      <c r="S233" s="231"/>
      <c r="T233" s="231"/>
      <c r="U233" s="231"/>
      <c r="V233" s="231"/>
      <c r="W233" s="231"/>
      <c r="X233" s="231"/>
      <c r="Y233" s="231"/>
      <c r="Z233" s="210"/>
      <c r="AA233" s="210"/>
      <c r="AB233" s="210"/>
      <c r="AC233" s="210"/>
      <c r="AD233" s="210"/>
      <c r="AE233" s="210"/>
      <c r="AF233" s="210"/>
      <c r="AG233" s="210" t="s">
        <v>170</v>
      </c>
      <c r="AH233" s="210">
        <v>5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1" x14ac:dyDescent="0.2">
      <c r="A234" s="244">
        <v>74</v>
      </c>
      <c r="B234" s="245" t="s">
        <v>401</v>
      </c>
      <c r="C234" s="258" t="s">
        <v>402</v>
      </c>
      <c r="D234" s="246" t="s">
        <v>183</v>
      </c>
      <c r="E234" s="247">
        <v>43.124000000000002</v>
      </c>
      <c r="F234" s="248"/>
      <c r="G234" s="249">
        <f>ROUND(E234*F234,2)</f>
        <v>0</v>
      </c>
      <c r="H234" s="232"/>
      <c r="I234" s="231">
        <f>ROUND(E234*H234,2)</f>
        <v>0</v>
      </c>
      <c r="J234" s="232"/>
      <c r="K234" s="231">
        <f>ROUND(E234*J234,2)</f>
        <v>0</v>
      </c>
      <c r="L234" s="231">
        <v>21</v>
      </c>
      <c r="M234" s="231">
        <f>G234*(1+L234/100)</f>
        <v>0</v>
      </c>
      <c r="N234" s="230">
        <v>5.2399999999999999E-3</v>
      </c>
      <c r="O234" s="230">
        <f>ROUND(E234*N234,2)</f>
        <v>0.23</v>
      </c>
      <c r="P234" s="230">
        <v>0</v>
      </c>
      <c r="Q234" s="230">
        <f>ROUND(E234*P234,2)</f>
        <v>0</v>
      </c>
      <c r="R234" s="231"/>
      <c r="S234" s="231" t="s">
        <v>165</v>
      </c>
      <c r="T234" s="231" t="s">
        <v>165</v>
      </c>
      <c r="U234" s="231">
        <v>0.95840000000000003</v>
      </c>
      <c r="V234" s="231">
        <f>ROUND(E234*U234,2)</f>
        <v>41.33</v>
      </c>
      <c r="W234" s="231"/>
      <c r="X234" s="231" t="s">
        <v>166</v>
      </c>
      <c r="Y234" s="231" t="s">
        <v>167</v>
      </c>
      <c r="Z234" s="210"/>
      <c r="AA234" s="210"/>
      <c r="AB234" s="210"/>
      <c r="AC234" s="210"/>
      <c r="AD234" s="210"/>
      <c r="AE234" s="210"/>
      <c r="AF234" s="210"/>
      <c r="AG234" s="210" t="s">
        <v>168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27"/>
      <c r="B235" s="228"/>
      <c r="C235" s="259" t="s">
        <v>403</v>
      </c>
      <c r="D235" s="233"/>
      <c r="E235" s="234">
        <v>13.28</v>
      </c>
      <c r="F235" s="231"/>
      <c r="G235" s="231"/>
      <c r="H235" s="231"/>
      <c r="I235" s="231"/>
      <c r="J235" s="231"/>
      <c r="K235" s="231"/>
      <c r="L235" s="231"/>
      <c r="M235" s="231"/>
      <c r="N235" s="230"/>
      <c r="O235" s="230"/>
      <c r="P235" s="230"/>
      <c r="Q235" s="230"/>
      <c r="R235" s="231"/>
      <c r="S235" s="231"/>
      <c r="T235" s="231"/>
      <c r="U235" s="231"/>
      <c r="V235" s="231"/>
      <c r="W235" s="231"/>
      <c r="X235" s="231"/>
      <c r="Y235" s="231"/>
      <c r="Z235" s="210"/>
      <c r="AA235" s="210"/>
      <c r="AB235" s="210"/>
      <c r="AC235" s="210"/>
      <c r="AD235" s="210"/>
      <c r="AE235" s="210"/>
      <c r="AF235" s="210"/>
      <c r="AG235" s="210" t="s">
        <v>170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27"/>
      <c r="B236" s="228"/>
      <c r="C236" s="259" t="s">
        <v>404</v>
      </c>
      <c r="D236" s="233"/>
      <c r="E236" s="234">
        <v>-1.379</v>
      </c>
      <c r="F236" s="231"/>
      <c r="G236" s="231"/>
      <c r="H236" s="231"/>
      <c r="I236" s="231"/>
      <c r="J236" s="231"/>
      <c r="K236" s="231"/>
      <c r="L236" s="231"/>
      <c r="M236" s="231"/>
      <c r="N236" s="230"/>
      <c r="O236" s="230"/>
      <c r="P236" s="230"/>
      <c r="Q236" s="230"/>
      <c r="R236" s="231"/>
      <c r="S236" s="231"/>
      <c r="T236" s="231"/>
      <c r="U236" s="231"/>
      <c r="V236" s="231"/>
      <c r="W236" s="231"/>
      <c r="X236" s="231"/>
      <c r="Y236" s="231"/>
      <c r="Z236" s="210"/>
      <c r="AA236" s="210"/>
      <c r="AB236" s="210"/>
      <c r="AC236" s="210"/>
      <c r="AD236" s="210"/>
      <c r="AE236" s="210"/>
      <c r="AF236" s="210"/>
      <c r="AG236" s="210" t="s">
        <v>170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27"/>
      <c r="B237" s="228"/>
      <c r="C237" s="259" t="s">
        <v>405</v>
      </c>
      <c r="D237" s="233"/>
      <c r="E237" s="234">
        <v>13.44</v>
      </c>
      <c r="F237" s="231"/>
      <c r="G237" s="231"/>
      <c r="H237" s="231"/>
      <c r="I237" s="231"/>
      <c r="J237" s="231"/>
      <c r="K237" s="231"/>
      <c r="L237" s="231"/>
      <c r="M237" s="231"/>
      <c r="N237" s="230"/>
      <c r="O237" s="230"/>
      <c r="P237" s="230"/>
      <c r="Q237" s="230"/>
      <c r="R237" s="231"/>
      <c r="S237" s="231"/>
      <c r="T237" s="231"/>
      <c r="U237" s="231"/>
      <c r="V237" s="231"/>
      <c r="W237" s="231"/>
      <c r="X237" s="231"/>
      <c r="Y237" s="231"/>
      <c r="Z237" s="210"/>
      <c r="AA237" s="210"/>
      <c r="AB237" s="210"/>
      <c r="AC237" s="210"/>
      <c r="AD237" s="210"/>
      <c r="AE237" s="210"/>
      <c r="AF237" s="210"/>
      <c r="AG237" s="210" t="s">
        <v>170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27"/>
      <c r="B238" s="228"/>
      <c r="C238" s="259" t="s">
        <v>404</v>
      </c>
      <c r="D238" s="233"/>
      <c r="E238" s="234">
        <v>-1.379</v>
      </c>
      <c r="F238" s="231"/>
      <c r="G238" s="231"/>
      <c r="H238" s="231"/>
      <c r="I238" s="231"/>
      <c r="J238" s="231"/>
      <c r="K238" s="231"/>
      <c r="L238" s="231"/>
      <c r="M238" s="231"/>
      <c r="N238" s="230"/>
      <c r="O238" s="230"/>
      <c r="P238" s="230"/>
      <c r="Q238" s="230"/>
      <c r="R238" s="231"/>
      <c r="S238" s="231"/>
      <c r="T238" s="231"/>
      <c r="U238" s="231"/>
      <c r="V238" s="231"/>
      <c r="W238" s="231"/>
      <c r="X238" s="231"/>
      <c r="Y238" s="231"/>
      <c r="Z238" s="210"/>
      <c r="AA238" s="210"/>
      <c r="AB238" s="210"/>
      <c r="AC238" s="210"/>
      <c r="AD238" s="210"/>
      <c r="AE238" s="210"/>
      <c r="AF238" s="210"/>
      <c r="AG238" s="210" t="s">
        <v>170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27"/>
      <c r="B239" s="228"/>
      <c r="C239" s="259" t="s">
        <v>406</v>
      </c>
      <c r="D239" s="233"/>
      <c r="E239" s="234">
        <v>10.4</v>
      </c>
      <c r="F239" s="231"/>
      <c r="G239" s="231"/>
      <c r="H239" s="231"/>
      <c r="I239" s="231"/>
      <c r="J239" s="231"/>
      <c r="K239" s="231"/>
      <c r="L239" s="231"/>
      <c r="M239" s="231"/>
      <c r="N239" s="230"/>
      <c r="O239" s="230"/>
      <c r="P239" s="230"/>
      <c r="Q239" s="230"/>
      <c r="R239" s="231"/>
      <c r="S239" s="231"/>
      <c r="T239" s="231"/>
      <c r="U239" s="231"/>
      <c r="V239" s="231"/>
      <c r="W239" s="231"/>
      <c r="X239" s="231"/>
      <c r="Y239" s="231"/>
      <c r="Z239" s="210"/>
      <c r="AA239" s="210"/>
      <c r="AB239" s="210"/>
      <c r="AC239" s="210"/>
      <c r="AD239" s="210"/>
      <c r="AE239" s="210"/>
      <c r="AF239" s="210"/>
      <c r="AG239" s="210" t="s">
        <v>170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27"/>
      <c r="B240" s="228"/>
      <c r="C240" s="259" t="s">
        <v>404</v>
      </c>
      <c r="D240" s="233"/>
      <c r="E240" s="234">
        <v>-1.379</v>
      </c>
      <c r="F240" s="231"/>
      <c r="G240" s="231"/>
      <c r="H240" s="231"/>
      <c r="I240" s="231"/>
      <c r="J240" s="231"/>
      <c r="K240" s="231"/>
      <c r="L240" s="231"/>
      <c r="M240" s="231"/>
      <c r="N240" s="230"/>
      <c r="O240" s="230"/>
      <c r="P240" s="230"/>
      <c r="Q240" s="230"/>
      <c r="R240" s="231"/>
      <c r="S240" s="231"/>
      <c r="T240" s="231"/>
      <c r="U240" s="231"/>
      <c r="V240" s="231"/>
      <c r="W240" s="231"/>
      <c r="X240" s="231"/>
      <c r="Y240" s="231"/>
      <c r="Z240" s="210"/>
      <c r="AA240" s="210"/>
      <c r="AB240" s="210"/>
      <c r="AC240" s="210"/>
      <c r="AD240" s="210"/>
      <c r="AE240" s="210"/>
      <c r="AF240" s="210"/>
      <c r="AG240" s="210" t="s">
        <v>170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27"/>
      <c r="B241" s="228"/>
      <c r="C241" s="259" t="s">
        <v>407</v>
      </c>
      <c r="D241" s="233"/>
      <c r="E241" s="234">
        <v>11.52</v>
      </c>
      <c r="F241" s="231"/>
      <c r="G241" s="231"/>
      <c r="H241" s="231"/>
      <c r="I241" s="231"/>
      <c r="J241" s="231"/>
      <c r="K241" s="231"/>
      <c r="L241" s="231"/>
      <c r="M241" s="231"/>
      <c r="N241" s="230"/>
      <c r="O241" s="230"/>
      <c r="P241" s="230"/>
      <c r="Q241" s="230"/>
      <c r="R241" s="231"/>
      <c r="S241" s="231"/>
      <c r="T241" s="231"/>
      <c r="U241" s="231"/>
      <c r="V241" s="231"/>
      <c r="W241" s="231"/>
      <c r="X241" s="231"/>
      <c r="Y241" s="231"/>
      <c r="Z241" s="210"/>
      <c r="AA241" s="210"/>
      <c r="AB241" s="210"/>
      <c r="AC241" s="210"/>
      <c r="AD241" s="210"/>
      <c r="AE241" s="210"/>
      <c r="AF241" s="210"/>
      <c r="AG241" s="210" t="s">
        <v>170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27"/>
      <c r="B242" s="228"/>
      <c r="C242" s="259" t="s">
        <v>404</v>
      </c>
      <c r="D242" s="233"/>
      <c r="E242" s="234">
        <v>-1.379</v>
      </c>
      <c r="F242" s="231"/>
      <c r="G242" s="231"/>
      <c r="H242" s="231"/>
      <c r="I242" s="231"/>
      <c r="J242" s="231"/>
      <c r="K242" s="231"/>
      <c r="L242" s="231"/>
      <c r="M242" s="231"/>
      <c r="N242" s="230"/>
      <c r="O242" s="230"/>
      <c r="P242" s="230"/>
      <c r="Q242" s="230"/>
      <c r="R242" s="231"/>
      <c r="S242" s="231"/>
      <c r="T242" s="231"/>
      <c r="U242" s="231"/>
      <c r="V242" s="231"/>
      <c r="W242" s="231"/>
      <c r="X242" s="231"/>
      <c r="Y242" s="231"/>
      <c r="Z242" s="210"/>
      <c r="AA242" s="210"/>
      <c r="AB242" s="210"/>
      <c r="AC242" s="210"/>
      <c r="AD242" s="210"/>
      <c r="AE242" s="210"/>
      <c r="AF242" s="210"/>
      <c r="AG242" s="210" t="s">
        <v>170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44">
        <v>75</v>
      </c>
      <c r="B243" s="245" t="s">
        <v>408</v>
      </c>
      <c r="C243" s="258" t="s">
        <v>409</v>
      </c>
      <c r="D243" s="246" t="s">
        <v>183</v>
      </c>
      <c r="E243" s="247">
        <v>43.124000000000002</v>
      </c>
      <c r="F243" s="248"/>
      <c r="G243" s="249">
        <f>ROUND(E243*F243,2)</f>
        <v>0</v>
      </c>
      <c r="H243" s="232"/>
      <c r="I243" s="231">
        <f>ROUND(E243*H243,2)</f>
        <v>0</v>
      </c>
      <c r="J243" s="232"/>
      <c r="K243" s="231">
        <f>ROUND(E243*J243,2)</f>
        <v>0</v>
      </c>
      <c r="L243" s="231">
        <v>21</v>
      </c>
      <c r="M243" s="231">
        <f>G243*(1+L243/100)</f>
        <v>0</v>
      </c>
      <c r="N243" s="230">
        <v>0</v>
      </c>
      <c r="O243" s="230">
        <f>ROUND(E243*N243,2)</f>
        <v>0</v>
      </c>
      <c r="P243" s="230">
        <v>0</v>
      </c>
      <c r="Q243" s="230">
        <f>ROUND(E243*P243,2)</f>
        <v>0</v>
      </c>
      <c r="R243" s="231"/>
      <c r="S243" s="231" t="s">
        <v>184</v>
      </c>
      <c r="T243" s="231" t="s">
        <v>189</v>
      </c>
      <c r="U243" s="231">
        <v>0</v>
      </c>
      <c r="V243" s="231">
        <f>ROUND(E243*U243,2)</f>
        <v>0</v>
      </c>
      <c r="W243" s="231"/>
      <c r="X243" s="231" t="s">
        <v>288</v>
      </c>
      <c r="Y243" s="231" t="s">
        <v>167</v>
      </c>
      <c r="Z243" s="210"/>
      <c r="AA243" s="210"/>
      <c r="AB243" s="210"/>
      <c r="AC243" s="210"/>
      <c r="AD243" s="210"/>
      <c r="AE243" s="210"/>
      <c r="AF243" s="210"/>
      <c r="AG243" s="210" t="s">
        <v>289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27"/>
      <c r="B244" s="228"/>
      <c r="C244" s="259" t="s">
        <v>385</v>
      </c>
      <c r="D244" s="233"/>
      <c r="E244" s="234"/>
      <c r="F244" s="231"/>
      <c r="G244" s="231"/>
      <c r="H244" s="231"/>
      <c r="I244" s="231"/>
      <c r="J244" s="231"/>
      <c r="K244" s="231"/>
      <c r="L244" s="231"/>
      <c r="M244" s="231"/>
      <c r="N244" s="230"/>
      <c r="O244" s="230"/>
      <c r="P244" s="230"/>
      <c r="Q244" s="230"/>
      <c r="R244" s="231"/>
      <c r="S244" s="231"/>
      <c r="T244" s="231"/>
      <c r="U244" s="231"/>
      <c r="V244" s="231"/>
      <c r="W244" s="231"/>
      <c r="X244" s="231"/>
      <c r="Y244" s="231"/>
      <c r="Z244" s="210"/>
      <c r="AA244" s="210"/>
      <c r="AB244" s="210"/>
      <c r="AC244" s="210"/>
      <c r="AD244" s="210"/>
      <c r="AE244" s="210"/>
      <c r="AF244" s="210"/>
      <c r="AG244" s="210" t="s">
        <v>170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27"/>
      <c r="B245" s="228"/>
      <c r="C245" s="259" t="s">
        <v>305</v>
      </c>
      <c r="D245" s="233"/>
      <c r="E245" s="234">
        <v>43.124000000000002</v>
      </c>
      <c r="F245" s="231"/>
      <c r="G245" s="231"/>
      <c r="H245" s="231"/>
      <c r="I245" s="231"/>
      <c r="J245" s="231"/>
      <c r="K245" s="231"/>
      <c r="L245" s="231"/>
      <c r="M245" s="231"/>
      <c r="N245" s="230"/>
      <c r="O245" s="230"/>
      <c r="P245" s="230"/>
      <c r="Q245" s="230"/>
      <c r="R245" s="231"/>
      <c r="S245" s="231"/>
      <c r="T245" s="231"/>
      <c r="U245" s="231"/>
      <c r="V245" s="231"/>
      <c r="W245" s="231"/>
      <c r="X245" s="231"/>
      <c r="Y245" s="231"/>
      <c r="Z245" s="210"/>
      <c r="AA245" s="210"/>
      <c r="AB245" s="210"/>
      <c r="AC245" s="210"/>
      <c r="AD245" s="210"/>
      <c r="AE245" s="210"/>
      <c r="AF245" s="210"/>
      <c r="AG245" s="210" t="s">
        <v>170</v>
      </c>
      <c r="AH245" s="210">
        <v>5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27">
        <v>76</v>
      </c>
      <c r="B246" s="228" t="s">
        <v>410</v>
      </c>
      <c r="C246" s="261" t="s">
        <v>411</v>
      </c>
      <c r="D246" s="229" t="s">
        <v>0</v>
      </c>
      <c r="E246" s="256"/>
      <c r="F246" s="232"/>
      <c r="G246" s="231">
        <f>ROUND(E246*F246,2)</f>
        <v>0</v>
      </c>
      <c r="H246" s="232"/>
      <c r="I246" s="231">
        <f>ROUND(E246*H246,2)</f>
        <v>0</v>
      </c>
      <c r="J246" s="232"/>
      <c r="K246" s="231">
        <f>ROUND(E246*J246,2)</f>
        <v>0</v>
      </c>
      <c r="L246" s="231">
        <v>21</v>
      </c>
      <c r="M246" s="231">
        <f>G246*(1+L246/100)</f>
        <v>0</v>
      </c>
      <c r="N246" s="230">
        <v>0</v>
      </c>
      <c r="O246" s="230">
        <f>ROUND(E246*N246,2)</f>
        <v>0</v>
      </c>
      <c r="P246" s="230">
        <v>0</v>
      </c>
      <c r="Q246" s="230">
        <f>ROUND(E246*P246,2)</f>
        <v>0</v>
      </c>
      <c r="R246" s="231"/>
      <c r="S246" s="231" t="s">
        <v>165</v>
      </c>
      <c r="T246" s="231" t="s">
        <v>165</v>
      </c>
      <c r="U246" s="231">
        <v>0</v>
      </c>
      <c r="V246" s="231">
        <f>ROUND(E246*U246,2)</f>
        <v>0</v>
      </c>
      <c r="W246" s="231"/>
      <c r="X246" s="231" t="s">
        <v>295</v>
      </c>
      <c r="Y246" s="231" t="s">
        <v>167</v>
      </c>
      <c r="Z246" s="210"/>
      <c r="AA246" s="210"/>
      <c r="AB246" s="210"/>
      <c r="AC246" s="210"/>
      <c r="AD246" s="210"/>
      <c r="AE246" s="210"/>
      <c r="AF246" s="210"/>
      <c r="AG246" s="210" t="s">
        <v>296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x14ac:dyDescent="0.2">
      <c r="A247" s="237" t="s">
        <v>160</v>
      </c>
      <c r="B247" s="238" t="s">
        <v>126</v>
      </c>
      <c r="C247" s="257" t="s">
        <v>127</v>
      </c>
      <c r="D247" s="239"/>
      <c r="E247" s="240"/>
      <c r="F247" s="241"/>
      <c r="G247" s="242">
        <f>SUMIF(AG248:AG257,"&lt;&gt;NOR",G248:G257)</f>
        <v>0</v>
      </c>
      <c r="H247" s="236"/>
      <c r="I247" s="236">
        <f>SUM(I248:I257)</f>
        <v>0</v>
      </c>
      <c r="J247" s="236"/>
      <c r="K247" s="236">
        <f>SUM(K248:K257)</f>
        <v>0</v>
      </c>
      <c r="L247" s="236"/>
      <c r="M247" s="236">
        <f>SUM(M248:M257)</f>
        <v>0</v>
      </c>
      <c r="N247" s="235"/>
      <c r="O247" s="235">
        <f>SUM(O248:O257)</f>
        <v>0.04</v>
      </c>
      <c r="P247" s="235"/>
      <c r="Q247" s="235">
        <f>SUM(Q248:Q257)</f>
        <v>0</v>
      </c>
      <c r="R247" s="236"/>
      <c r="S247" s="236"/>
      <c r="T247" s="236"/>
      <c r="U247" s="236"/>
      <c r="V247" s="236">
        <f>SUM(V248:V257)</f>
        <v>24.37</v>
      </c>
      <c r="W247" s="236"/>
      <c r="X247" s="236"/>
      <c r="Y247" s="236"/>
      <c r="AG247" t="s">
        <v>161</v>
      </c>
    </row>
    <row r="248" spans="1:60" outlineLevel="1" x14ac:dyDescent="0.2">
      <c r="A248" s="244">
        <v>77</v>
      </c>
      <c r="B248" s="245" t="s">
        <v>412</v>
      </c>
      <c r="C248" s="258" t="s">
        <v>413</v>
      </c>
      <c r="D248" s="246" t="s">
        <v>183</v>
      </c>
      <c r="E248" s="247">
        <v>181.33699999999999</v>
      </c>
      <c r="F248" s="248"/>
      <c r="G248" s="249">
        <f>ROUND(E248*F248,2)</f>
        <v>0</v>
      </c>
      <c r="H248" s="232"/>
      <c r="I248" s="231">
        <f>ROUND(E248*H248,2)</f>
        <v>0</v>
      </c>
      <c r="J248" s="232"/>
      <c r="K248" s="231">
        <f>ROUND(E248*J248,2)</f>
        <v>0</v>
      </c>
      <c r="L248" s="231">
        <v>21</v>
      </c>
      <c r="M248" s="231">
        <f>G248*(1+L248/100)</f>
        <v>0</v>
      </c>
      <c r="N248" s="230">
        <v>6.9999999999999994E-5</v>
      </c>
      <c r="O248" s="230">
        <f>ROUND(E248*N248,2)</f>
        <v>0.01</v>
      </c>
      <c r="P248" s="230">
        <v>0</v>
      </c>
      <c r="Q248" s="230">
        <f>ROUND(E248*P248,2)</f>
        <v>0</v>
      </c>
      <c r="R248" s="231"/>
      <c r="S248" s="231" t="s">
        <v>165</v>
      </c>
      <c r="T248" s="231" t="s">
        <v>165</v>
      </c>
      <c r="U248" s="231">
        <v>3.2480000000000002E-2</v>
      </c>
      <c r="V248" s="231">
        <f>ROUND(E248*U248,2)</f>
        <v>5.89</v>
      </c>
      <c r="W248" s="231"/>
      <c r="X248" s="231" t="s">
        <v>166</v>
      </c>
      <c r="Y248" s="231" t="s">
        <v>167</v>
      </c>
      <c r="Z248" s="210"/>
      <c r="AA248" s="210"/>
      <c r="AB248" s="210"/>
      <c r="AC248" s="210"/>
      <c r="AD248" s="210"/>
      <c r="AE248" s="210"/>
      <c r="AF248" s="210"/>
      <c r="AG248" s="210" t="s">
        <v>168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27"/>
      <c r="B249" s="228"/>
      <c r="C249" s="259" t="s">
        <v>414</v>
      </c>
      <c r="D249" s="233"/>
      <c r="E249" s="234">
        <v>51.89</v>
      </c>
      <c r="F249" s="231"/>
      <c r="G249" s="231"/>
      <c r="H249" s="231"/>
      <c r="I249" s="231"/>
      <c r="J249" s="231"/>
      <c r="K249" s="231"/>
      <c r="L249" s="231"/>
      <c r="M249" s="231"/>
      <c r="N249" s="230"/>
      <c r="O249" s="230"/>
      <c r="P249" s="230"/>
      <c r="Q249" s="230"/>
      <c r="R249" s="231"/>
      <c r="S249" s="231"/>
      <c r="T249" s="231"/>
      <c r="U249" s="231"/>
      <c r="V249" s="231"/>
      <c r="W249" s="231"/>
      <c r="X249" s="231"/>
      <c r="Y249" s="231"/>
      <c r="Z249" s="210"/>
      <c r="AA249" s="210"/>
      <c r="AB249" s="210"/>
      <c r="AC249" s="210"/>
      <c r="AD249" s="210"/>
      <c r="AE249" s="210"/>
      <c r="AF249" s="210"/>
      <c r="AG249" s="210" t="s">
        <v>170</v>
      </c>
      <c r="AH249" s="210">
        <v>5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27"/>
      <c r="B250" s="228"/>
      <c r="C250" s="259" t="s">
        <v>415</v>
      </c>
      <c r="D250" s="233"/>
      <c r="E250" s="234">
        <v>50.56</v>
      </c>
      <c r="F250" s="231"/>
      <c r="G250" s="231"/>
      <c r="H250" s="231"/>
      <c r="I250" s="231"/>
      <c r="J250" s="231"/>
      <c r="K250" s="231"/>
      <c r="L250" s="231"/>
      <c r="M250" s="231"/>
      <c r="N250" s="230"/>
      <c r="O250" s="230"/>
      <c r="P250" s="230"/>
      <c r="Q250" s="230"/>
      <c r="R250" s="231"/>
      <c r="S250" s="231"/>
      <c r="T250" s="231"/>
      <c r="U250" s="231"/>
      <c r="V250" s="231"/>
      <c r="W250" s="231"/>
      <c r="X250" s="231"/>
      <c r="Y250" s="231"/>
      <c r="Z250" s="210"/>
      <c r="AA250" s="210"/>
      <c r="AB250" s="210"/>
      <c r="AC250" s="210"/>
      <c r="AD250" s="210"/>
      <c r="AE250" s="210"/>
      <c r="AF250" s="210"/>
      <c r="AG250" s="210" t="s">
        <v>170</v>
      </c>
      <c r="AH250" s="210">
        <v>5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27"/>
      <c r="B251" s="228"/>
      <c r="C251" s="259" t="s">
        <v>416</v>
      </c>
      <c r="D251" s="233"/>
      <c r="E251" s="234">
        <v>80.941000000000003</v>
      </c>
      <c r="F251" s="231"/>
      <c r="G251" s="231"/>
      <c r="H251" s="231"/>
      <c r="I251" s="231"/>
      <c r="J251" s="231"/>
      <c r="K251" s="231"/>
      <c r="L251" s="231"/>
      <c r="M251" s="231"/>
      <c r="N251" s="230"/>
      <c r="O251" s="230"/>
      <c r="P251" s="230"/>
      <c r="Q251" s="230"/>
      <c r="R251" s="231"/>
      <c r="S251" s="231"/>
      <c r="T251" s="231"/>
      <c r="U251" s="231"/>
      <c r="V251" s="231"/>
      <c r="W251" s="231"/>
      <c r="X251" s="231"/>
      <c r="Y251" s="231"/>
      <c r="Z251" s="210"/>
      <c r="AA251" s="210"/>
      <c r="AB251" s="210"/>
      <c r="AC251" s="210"/>
      <c r="AD251" s="210"/>
      <c r="AE251" s="210"/>
      <c r="AF251" s="210"/>
      <c r="AG251" s="210" t="s">
        <v>170</v>
      </c>
      <c r="AH251" s="210">
        <v>5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27"/>
      <c r="B252" s="228"/>
      <c r="C252" s="259" t="s">
        <v>417</v>
      </c>
      <c r="D252" s="233"/>
      <c r="E252" s="234">
        <v>32.42</v>
      </c>
      <c r="F252" s="231"/>
      <c r="G252" s="231"/>
      <c r="H252" s="231"/>
      <c r="I252" s="231"/>
      <c r="J252" s="231"/>
      <c r="K252" s="231"/>
      <c r="L252" s="231"/>
      <c r="M252" s="231"/>
      <c r="N252" s="230"/>
      <c r="O252" s="230"/>
      <c r="P252" s="230"/>
      <c r="Q252" s="230"/>
      <c r="R252" s="231"/>
      <c r="S252" s="231"/>
      <c r="T252" s="231"/>
      <c r="U252" s="231"/>
      <c r="V252" s="231"/>
      <c r="W252" s="231"/>
      <c r="X252" s="231"/>
      <c r="Y252" s="231"/>
      <c r="Z252" s="210"/>
      <c r="AA252" s="210"/>
      <c r="AB252" s="210"/>
      <c r="AC252" s="210"/>
      <c r="AD252" s="210"/>
      <c r="AE252" s="210"/>
      <c r="AF252" s="210"/>
      <c r="AG252" s="210" t="s">
        <v>170</v>
      </c>
      <c r="AH252" s="210">
        <v>5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27"/>
      <c r="B253" s="228"/>
      <c r="C253" s="259" t="s">
        <v>418</v>
      </c>
      <c r="D253" s="233"/>
      <c r="E253" s="234">
        <v>8.65</v>
      </c>
      <c r="F253" s="231"/>
      <c r="G253" s="231"/>
      <c r="H253" s="231"/>
      <c r="I253" s="231"/>
      <c r="J253" s="231"/>
      <c r="K253" s="231"/>
      <c r="L253" s="231"/>
      <c r="M253" s="231"/>
      <c r="N253" s="230"/>
      <c r="O253" s="230"/>
      <c r="P253" s="230"/>
      <c r="Q253" s="230"/>
      <c r="R253" s="231"/>
      <c r="S253" s="231"/>
      <c r="T253" s="231"/>
      <c r="U253" s="231"/>
      <c r="V253" s="231"/>
      <c r="W253" s="231"/>
      <c r="X253" s="231"/>
      <c r="Y253" s="231"/>
      <c r="Z253" s="210"/>
      <c r="AA253" s="210"/>
      <c r="AB253" s="210"/>
      <c r="AC253" s="210"/>
      <c r="AD253" s="210"/>
      <c r="AE253" s="210"/>
      <c r="AF253" s="210"/>
      <c r="AG253" s="210" t="s">
        <v>170</v>
      </c>
      <c r="AH253" s="210">
        <v>5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27"/>
      <c r="B254" s="228"/>
      <c r="C254" s="259" t="s">
        <v>419</v>
      </c>
      <c r="D254" s="233"/>
      <c r="E254" s="234"/>
      <c r="F254" s="231"/>
      <c r="G254" s="231"/>
      <c r="H254" s="231"/>
      <c r="I254" s="231"/>
      <c r="J254" s="231"/>
      <c r="K254" s="231"/>
      <c r="L254" s="231"/>
      <c r="M254" s="231"/>
      <c r="N254" s="230"/>
      <c r="O254" s="230"/>
      <c r="P254" s="230"/>
      <c r="Q254" s="230"/>
      <c r="R254" s="231"/>
      <c r="S254" s="231"/>
      <c r="T254" s="231"/>
      <c r="U254" s="231"/>
      <c r="V254" s="231"/>
      <c r="W254" s="231"/>
      <c r="X254" s="231"/>
      <c r="Y254" s="231"/>
      <c r="Z254" s="210"/>
      <c r="AA254" s="210"/>
      <c r="AB254" s="210"/>
      <c r="AC254" s="210"/>
      <c r="AD254" s="210"/>
      <c r="AE254" s="210"/>
      <c r="AF254" s="210"/>
      <c r="AG254" s="210" t="s">
        <v>170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27"/>
      <c r="B255" s="228"/>
      <c r="C255" s="259" t="s">
        <v>420</v>
      </c>
      <c r="D255" s="233"/>
      <c r="E255" s="234">
        <v>-43.124000000000002</v>
      </c>
      <c r="F255" s="231"/>
      <c r="G255" s="231"/>
      <c r="H255" s="231"/>
      <c r="I255" s="231"/>
      <c r="J255" s="231"/>
      <c r="K255" s="231"/>
      <c r="L255" s="231"/>
      <c r="M255" s="231"/>
      <c r="N255" s="230"/>
      <c r="O255" s="230"/>
      <c r="P255" s="230"/>
      <c r="Q255" s="230"/>
      <c r="R255" s="231"/>
      <c r="S255" s="231"/>
      <c r="T255" s="231"/>
      <c r="U255" s="231"/>
      <c r="V255" s="231"/>
      <c r="W255" s="231"/>
      <c r="X255" s="231"/>
      <c r="Y255" s="231"/>
      <c r="Z255" s="210"/>
      <c r="AA255" s="210"/>
      <c r="AB255" s="210"/>
      <c r="AC255" s="210"/>
      <c r="AD255" s="210"/>
      <c r="AE255" s="210"/>
      <c r="AF255" s="210"/>
      <c r="AG255" s="210" t="s">
        <v>170</v>
      </c>
      <c r="AH255" s="210">
        <v>5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44">
        <v>78</v>
      </c>
      <c r="B256" s="245" t="s">
        <v>421</v>
      </c>
      <c r="C256" s="258" t="s">
        <v>422</v>
      </c>
      <c r="D256" s="246" t="s">
        <v>183</v>
      </c>
      <c r="E256" s="247">
        <v>181.33699999999999</v>
      </c>
      <c r="F256" s="248"/>
      <c r="G256" s="249">
        <f>ROUND(E256*F256,2)</f>
        <v>0</v>
      </c>
      <c r="H256" s="232"/>
      <c r="I256" s="231">
        <f>ROUND(E256*H256,2)</f>
        <v>0</v>
      </c>
      <c r="J256" s="232"/>
      <c r="K256" s="231">
        <f>ROUND(E256*J256,2)</f>
        <v>0</v>
      </c>
      <c r="L256" s="231">
        <v>21</v>
      </c>
      <c r="M256" s="231">
        <f>G256*(1+L256/100)</f>
        <v>0</v>
      </c>
      <c r="N256" s="230">
        <v>1.4999999999999999E-4</v>
      </c>
      <c r="O256" s="230">
        <f>ROUND(E256*N256,2)</f>
        <v>0.03</v>
      </c>
      <c r="P256" s="230">
        <v>0</v>
      </c>
      <c r="Q256" s="230">
        <f>ROUND(E256*P256,2)</f>
        <v>0</v>
      </c>
      <c r="R256" s="231"/>
      <c r="S256" s="231" t="s">
        <v>165</v>
      </c>
      <c r="T256" s="231" t="s">
        <v>165</v>
      </c>
      <c r="U256" s="231">
        <v>0.10191</v>
      </c>
      <c r="V256" s="231">
        <f>ROUND(E256*U256,2)</f>
        <v>18.48</v>
      </c>
      <c r="W256" s="231"/>
      <c r="X256" s="231" t="s">
        <v>166</v>
      </c>
      <c r="Y256" s="231" t="s">
        <v>167</v>
      </c>
      <c r="Z256" s="210"/>
      <c r="AA256" s="210"/>
      <c r="AB256" s="210"/>
      <c r="AC256" s="210"/>
      <c r="AD256" s="210"/>
      <c r="AE256" s="210"/>
      <c r="AF256" s="210"/>
      <c r="AG256" s="210" t="s">
        <v>168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27"/>
      <c r="B257" s="228"/>
      <c r="C257" s="259" t="s">
        <v>423</v>
      </c>
      <c r="D257" s="233"/>
      <c r="E257" s="234">
        <v>181.33699999999999</v>
      </c>
      <c r="F257" s="231"/>
      <c r="G257" s="231"/>
      <c r="H257" s="231"/>
      <c r="I257" s="231"/>
      <c r="J257" s="231"/>
      <c r="K257" s="231"/>
      <c r="L257" s="231"/>
      <c r="M257" s="231"/>
      <c r="N257" s="230"/>
      <c r="O257" s="230"/>
      <c r="P257" s="230"/>
      <c r="Q257" s="230"/>
      <c r="R257" s="231"/>
      <c r="S257" s="231"/>
      <c r="T257" s="231"/>
      <c r="U257" s="231"/>
      <c r="V257" s="231"/>
      <c r="W257" s="231"/>
      <c r="X257" s="231"/>
      <c r="Y257" s="231"/>
      <c r="Z257" s="210"/>
      <c r="AA257" s="210"/>
      <c r="AB257" s="210"/>
      <c r="AC257" s="210"/>
      <c r="AD257" s="210"/>
      <c r="AE257" s="210"/>
      <c r="AF257" s="210"/>
      <c r="AG257" s="210" t="s">
        <v>170</v>
      </c>
      <c r="AH257" s="210">
        <v>5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x14ac:dyDescent="0.2">
      <c r="A258" s="3"/>
      <c r="B258" s="4"/>
      <c r="C258" s="262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AE258">
        <v>12</v>
      </c>
      <c r="AF258">
        <v>21</v>
      </c>
      <c r="AG258" t="s">
        <v>146</v>
      </c>
    </row>
    <row r="259" spans="1:60" x14ac:dyDescent="0.2">
      <c r="A259" s="213"/>
      <c r="B259" s="214" t="s">
        <v>31</v>
      </c>
      <c r="C259" s="263"/>
      <c r="D259" s="215"/>
      <c r="E259" s="216"/>
      <c r="F259" s="216"/>
      <c r="G259" s="243">
        <f>G8+G20+G37+G58+G69+G88+G95+G102+G105+G109+G123+G136+G138+G151+G173+G176+G181+G192+G204+G218+G231+G247</f>
        <v>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AE259">
        <f>SUMIF(L7:L257,AE258,G7:G257)</f>
        <v>0</v>
      </c>
      <c r="AF259">
        <f>SUMIF(L7:L257,AF258,G7:G257)</f>
        <v>0</v>
      </c>
      <c r="AG259" t="s">
        <v>424</v>
      </c>
    </row>
    <row r="260" spans="1:60" x14ac:dyDescent="0.2">
      <c r="A260" s="3"/>
      <c r="B260" s="4"/>
      <c r="C260" s="262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60" x14ac:dyDescent="0.2">
      <c r="A261" s="3"/>
      <c r="B261" s="4"/>
      <c r="C261" s="262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60" x14ac:dyDescent="0.2">
      <c r="A262" s="217" t="s">
        <v>425</v>
      </c>
      <c r="B262" s="217"/>
      <c r="C262" s="264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60" x14ac:dyDescent="0.2">
      <c r="A263" s="218"/>
      <c r="B263" s="219"/>
      <c r="C263" s="265"/>
      <c r="D263" s="219"/>
      <c r="E263" s="219"/>
      <c r="F263" s="219"/>
      <c r="G263" s="220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AG263" t="s">
        <v>426</v>
      </c>
    </row>
    <row r="264" spans="1:60" x14ac:dyDescent="0.2">
      <c r="A264" s="221"/>
      <c r="B264" s="222"/>
      <c r="C264" s="266"/>
      <c r="D264" s="222"/>
      <c r="E264" s="222"/>
      <c r="F264" s="222"/>
      <c r="G264" s="22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60" x14ac:dyDescent="0.2">
      <c r="A265" s="221"/>
      <c r="B265" s="222"/>
      <c r="C265" s="266"/>
      <c r="D265" s="222"/>
      <c r="E265" s="222"/>
      <c r="F265" s="222"/>
      <c r="G265" s="22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60" x14ac:dyDescent="0.2">
      <c r="A266" s="221"/>
      <c r="B266" s="222"/>
      <c r="C266" s="266"/>
      <c r="D266" s="222"/>
      <c r="E266" s="222"/>
      <c r="F266" s="222"/>
      <c r="G266" s="22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60" x14ac:dyDescent="0.2">
      <c r="A267" s="224"/>
      <c r="B267" s="225"/>
      <c r="C267" s="267"/>
      <c r="D267" s="225"/>
      <c r="E267" s="225"/>
      <c r="F267" s="225"/>
      <c r="G267" s="22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60" x14ac:dyDescent="0.2">
      <c r="A268" s="3"/>
      <c r="B268" s="4"/>
      <c r="C268" s="262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60" x14ac:dyDescent="0.2">
      <c r="C269" s="268"/>
      <c r="D269" s="10"/>
      <c r="AG269" t="s">
        <v>427</v>
      </c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62:C262"/>
    <mergeCell ref="A263:G26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134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135</v>
      </c>
    </row>
    <row r="3" spans="1:60" ht="24.95" customHeight="1" x14ac:dyDescent="0.2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4" t="s">
        <v>135</v>
      </c>
      <c r="AG3" t="s">
        <v>136</v>
      </c>
    </row>
    <row r="4" spans="1:60" ht="24.95" customHeight="1" x14ac:dyDescent="0.2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137</v>
      </c>
    </row>
    <row r="5" spans="1:60" x14ac:dyDescent="0.2">
      <c r="D5" s="10"/>
    </row>
    <row r="6" spans="1:60" ht="38.25" x14ac:dyDescent="0.2">
      <c r="A6" s="206" t="s">
        <v>138</v>
      </c>
      <c r="B6" s="208" t="s">
        <v>139</v>
      </c>
      <c r="C6" s="208" t="s">
        <v>140</v>
      </c>
      <c r="D6" s="207" t="s">
        <v>141</v>
      </c>
      <c r="E6" s="206" t="s">
        <v>142</v>
      </c>
      <c r="F6" s="205" t="s">
        <v>143</v>
      </c>
      <c r="G6" s="206" t="s">
        <v>31</v>
      </c>
      <c r="H6" s="209" t="s">
        <v>32</v>
      </c>
      <c r="I6" s="209" t="s">
        <v>144</v>
      </c>
      <c r="J6" s="209" t="s">
        <v>33</v>
      </c>
      <c r="K6" s="209" t="s">
        <v>145</v>
      </c>
      <c r="L6" s="209" t="s">
        <v>146</v>
      </c>
      <c r="M6" s="209" t="s">
        <v>147</v>
      </c>
      <c r="N6" s="209" t="s">
        <v>148</v>
      </c>
      <c r="O6" s="209" t="s">
        <v>149</v>
      </c>
      <c r="P6" s="209" t="s">
        <v>150</v>
      </c>
      <c r="Q6" s="209" t="s">
        <v>151</v>
      </c>
      <c r="R6" s="209" t="s">
        <v>152</v>
      </c>
      <c r="S6" s="209" t="s">
        <v>153</v>
      </c>
      <c r="T6" s="209" t="s">
        <v>154</v>
      </c>
      <c r="U6" s="209" t="s">
        <v>155</v>
      </c>
      <c r="V6" s="209" t="s">
        <v>156</v>
      </c>
      <c r="W6" s="209" t="s">
        <v>157</v>
      </c>
      <c r="X6" s="209" t="s">
        <v>158</v>
      </c>
      <c r="Y6" s="209" t="s">
        <v>159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160</v>
      </c>
      <c r="B8" s="238" t="s">
        <v>73</v>
      </c>
      <c r="C8" s="257" t="s">
        <v>74</v>
      </c>
      <c r="D8" s="239"/>
      <c r="E8" s="240"/>
      <c r="F8" s="241"/>
      <c r="G8" s="242">
        <f>SUMIF(AG9:AG26,"&lt;&gt;NOR",G9:G26)</f>
        <v>0</v>
      </c>
      <c r="H8" s="236"/>
      <c r="I8" s="236">
        <f>SUM(I9:I26)</f>
        <v>0</v>
      </c>
      <c r="J8" s="236"/>
      <c r="K8" s="236">
        <f>SUM(K9:K26)</f>
        <v>0</v>
      </c>
      <c r="L8" s="236"/>
      <c r="M8" s="236">
        <f>SUM(M9:M26)</f>
        <v>0</v>
      </c>
      <c r="N8" s="235"/>
      <c r="O8" s="235">
        <f>SUM(O9:O26)</f>
        <v>3.47</v>
      </c>
      <c r="P8" s="235"/>
      <c r="Q8" s="235">
        <f>SUM(Q9:Q26)</f>
        <v>0</v>
      </c>
      <c r="R8" s="236"/>
      <c r="S8" s="236"/>
      <c r="T8" s="236"/>
      <c r="U8" s="236"/>
      <c r="V8" s="236">
        <f>SUM(V9:V26)</f>
        <v>6.9399999999999995</v>
      </c>
      <c r="W8" s="236"/>
      <c r="X8" s="236"/>
      <c r="Y8" s="236"/>
      <c r="AG8" t="s">
        <v>161</v>
      </c>
    </row>
    <row r="9" spans="1:60" ht="22.5" outlineLevel="1" x14ac:dyDescent="0.2">
      <c r="A9" s="244">
        <v>1</v>
      </c>
      <c r="B9" s="245" t="s">
        <v>162</v>
      </c>
      <c r="C9" s="258" t="s">
        <v>163</v>
      </c>
      <c r="D9" s="246" t="s">
        <v>164</v>
      </c>
      <c r="E9" s="247">
        <v>5.0999999999999996</v>
      </c>
      <c r="F9" s="248"/>
      <c r="G9" s="249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165</v>
      </c>
      <c r="T9" s="231" t="s">
        <v>165</v>
      </c>
      <c r="U9" s="231">
        <v>0.214</v>
      </c>
      <c r="V9" s="231">
        <f>ROUND(E9*U9,2)</f>
        <v>1.0900000000000001</v>
      </c>
      <c r="W9" s="231"/>
      <c r="X9" s="231" t="s">
        <v>166</v>
      </c>
      <c r="Y9" s="231" t="s">
        <v>167</v>
      </c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9" t="s">
        <v>428</v>
      </c>
      <c r="D10" s="233"/>
      <c r="E10" s="234">
        <v>5.0999999999999996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0"/>
      <c r="AA10" s="210"/>
      <c r="AB10" s="210"/>
      <c r="AC10" s="210"/>
      <c r="AD10" s="210"/>
      <c r="AE10" s="210"/>
      <c r="AF10" s="210"/>
      <c r="AG10" s="210" t="s">
        <v>170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4">
        <v>2</v>
      </c>
      <c r="B11" s="245" t="s">
        <v>171</v>
      </c>
      <c r="C11" s="258" t="s">
        <v>172</v>
      </c>
      <c r="D11" s="246" t="s">
        <v>164</v>
      </c>
      <c r="E11" s="247">
        <v>5.0999999999999996</v>
      </c>
      <c r="F11" s="248"/>
      <c r="G11" s="249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165</v>
      </c>
      <c r="T11" s="231" t="s">
        <v>165</v>
      </c>
      <c r="U11" s="231">
        <v>0.38979999999999998</v>
      </c>
      <c r="V11" s="231">
        <f>ROUND(E11*U11,2)</f>
        <v>1.99</v>
      </c>
      <c r="W11" s="231"/>
      <c r="X11" s="231" t="s">
        <v>166</v>
      </c>
      <c r="Y11" s="231" t="s">
        <v>167</v>
      </c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59" t="s">
        <v>429</v>
      </c>
      <c r="D12" s="233"/>
      <c r="E12" s="234">
        <v>5.0999999999999996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0"/>
      <c r="AA12" s="210"/>
      <c r="AB12" s="210"/>
      <c r="AC12" s="210"/>
      <c r="AD12" s="210"/>
      <c r="AE12" s="210"/>
      <c r="AF12" s="210"/>
      <c r="AG12" s="210" t="s">
        <v>170</v>
      </c>
      <c r="AH12" s="210">
        <v>5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0">
        <v>3</v>
      </c>
      <c r="B13" s="251" t="s">
        <v>430</v>
      </c>
      <c r="C13" s="260" t="s">
        <v>431</v>
      </c>
      <c r="D13" s="252" t="s">
        <v>164</v>
      </c>
      <c r="E13" s="253">
        <v>2.04</v>
      </c>
      <c r="F13" s="254"/>
      <c r="G13" s="255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165</v>
      </c>
      <c r="T13" s="231" t="s">
        <v>165</v>
      </c>
      <c r="U13" s="231">
        <v>7.3999999999999996E-2</v>
      </c>
      <c r="V13" s="231">
        <f>ROUND(E13*U13,2)</f>
        <v>0.15</v>
      </c>
      <c r="W13" s="231"/>
      <c r="X13" s="231" t="s">
        <v>166</v>
      </c>
      <c r="Y13" s="231" t="s">
        <v>167</v>
      </c>
      <c r="Z13" s="210"/>
      <c r="AA13" s="210"/>
      <c r="AB13" s="210"/>
      <c r="AC13" s="210"/>
      <c r="AD13" s="210"/>
      <c r="AE13" s="210"/>
      <c r="AF13" s="210"/>
      <c r="AG13" s="210" t="s">
        <v>168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4">
        <v>4</v>
      </c>
      <c r="B14" s="245" t="s">
        <v>432</v>
      </c>
      <c r="C14" s="258" t="s">
        <v>433</v>
      </c>
      <c r="D14" s="246" t="s">
        <v>164</v>
      </c>
      <c r="E14" s="247">
        <v>3.06</v>
      </c>
      <c r="F14" s="248"/>
      <c r="G14" s="249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165</v>
      </c>
      <c r="T14" s="231" t="s">
        <v>165</v>
      </c>
      <c r="U14" s="231">
        <v>1.0999999999999999E-2</v>
      </c>
      <c r="V14" s="231">
        <f>ROUND(E14*U14,2)</f>
        <v>0.03</v>
      </c>
      <c r="W14" s="231"/>
      <c r="X14" s="231" t="s">
        <v>166</v>
      </c>
      <c r="Y14" s="231" t="s">
        <v>167</v>
      </c>
      <c r="Z14" s="210"/>
      <c r="AA14" s="210"/>
      <c r="AB14" s="210"/>
      <c r="AC14" s="210"/>
      <c r="AD14" s="210"/>
      <c r="AE14" s="210"/>
      <c r="AF14" s="210"/>
      <c r="AG14" s="210" t="s">
        <v>168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59" t="s">
        <v>434</v>
      </c>
      <c r="D15" s="233"/>
      <c r="E15" s="234">
        <v>3.06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0"/>
      <c r="AA15" s="210"/>
      <c r="AB15" s="210"/>
      <c r="AC15" s="210"/>
      <c r="AD15" s="210"/>
      <c r="AE15" s="210"/>
      <c r="AF15" s="210"/>
      <c r="AG15" s="210" t="s">
        <v>170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4">
        <v>5</v>
      </c>
      <c r="B16" s="245" t="s">
        <v>435</v>
      </c>
      <c r="C16" s="258" t="s">
        <v>436</v>
      </c>
      <c r="D16" s="246" t="s">
        <v>164</v>
      </c>
      <c r="E16" s="247">
        <v>30.6</v>
      </c>
      <c r="F16" s="248"/>
      <c r="G16" s="249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165</v>
      </c>
      <c r="T16" s="231" t="s">
        <v>165</v>
      </c>
      <c r="U16" s="231">
        <v>0</v>
      </c>
      <c r="V16" s="231">
        <f>ROUND(E16*U16,2)</f>
        <v>0</v>
      </c>
      <c r="W16" s="231"/>
      <c r="X16" s="231" t="s">
        <v>166</v>
      </c>
      <c r="Y16" s="231" t="s">
        <v>167</v>
      </c>
      <c r="Z16" s="210"/>
      <c r="AA16" s="210"/>
      <c r="AB16" s="210"/>
      <c r="AC16" s="210"/>
      <c r="AD16" s="210"/>
      <c r="AE16" s="210"/>
      <c r="AF16" s="210"/>
      <c r="AG16" s="210" t="s">
        <v>168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59" t="s">
        <v>437</v>
      </c>
      <c r="D17" s="233"/>
      <c r="E17" s="234">
        <v>30.6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170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0">
        <v>6</v>
      </c>
      <c r="B18" s="251" t="s">
        <v>438</v>
      </c>
      <c r="C18" s="260" t="s">
        <v>439</v>
      </c>
      <c r="D18" s="252" t="s">
        <v>164</v>
      </c>
      <c r="E18" s="253">
        <v>3.06</v>
      </c>
      <c r="F18" s="254"/>
      <c r="G18" s="255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165</v>
      </c>
      <c r="T18" s="231" t="s">
        <v>165</v>
      </c>
      <c r="U18" s="231">
        <v>8.9999999999999993E-3</v>
      </c>
      <c r="V18" s="231">
        <f>ROUND(E18*U18,2)</f>
        <v>0.03</v>
      </c>
      <c r="W18" s="231"/>
      <c r="X18" s="231" t="s">
        <v>166</v>
      </c>
      <c r="Y18" s="231" t="s">
        <v>167</v>
      </c>
      <c r="Z18" s="210"/>
      <c r="AA18" s="210"/>
      <c r="AB18" s="210"/>
      <c r="AC18" s="210"/>
      <c r="AD18" s="210"/>
      <c r="AE18" s="210"/>
      <c r="AF18" s="210"/>
      <c r="AG18" s="210" t="s">
        <v>168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4">
        <v>7</v>
      </c>
      <c r="B19" s="245" t="s">
        <v>179</v>
      </c>
      <c r="C19" s="258" t="s">
        <v>180</v>
      </c>
      <c r="D19" s="246" t="s">
        <v>164</v>
      </c>
      <c r="E19" s="247">
        <v>2.04</v>
      </c>
      <c r="F19" s="248"/>
      <c r="G19" s="249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165</v>
      </c>
      <c r="T19" s="231" t="s">
        <v>165</v>
      </c>
      <c r="U19" s="231">
        <v>0.20200000000000001</v>
      </c>
      <c r="V19" s="231">
        <f>ROUND(E19*U19,2)</f>
        <v>0.41</v>
      </c>
      <c r="W19" s="231"/>
      <c r="X19" s="231" t="s">
        <v>166</v>
      </c>
      <c r="Y19" s="231" t="s">
        <v>167</v>
      </c>
      <c r="Z19" s="210"/>
      <c r="AA19" s="210"/>
      <c r="AB19" s="210"/>
      <c r="AC19" s="210"/>
      <c r="AD19" s="210"/>
      <c r="AE19" s="210"/>
      <c r="AF19" s="210"/>
      <c r="AG19" s="210" t="s">
        <v>168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59" t="s">
        <v>429</v>
      </c>
      <c r="D20" s="233"/>
      <c r="E20" s="234">
        <v>5.0999999999999996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0"/>
      <c r="AA20" s="210"/>
      <c r="AB20" s="210"/>
      <c r="AC20" s="210"/>
      <c r="AD20" s="210"/>
      <c r="AE20" s="210"/>
      <c r="AF20" s="210"/>
      <c r="AG20" s="210" t="s">
        <v>170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59" t="s">
        <v>440</v>
      </c>
      <c r="D21" s="233"/>
      <c r="E21" s="234">
        <v>-2.04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0"/>
      <c r="AA21" s="210"/>
      <c r="AB21" s="210"/>
      <c r="AC21" s="210"/>
      <c r="AD21" s="210"/>
      <c r="AE21" s="210"/>
      <c r="AF21" s="210"/>
      <c r="AG21" s="210" t="s">
        <v>170</v>
      </c>
      <c r="AH21" s="210">
        <v>5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59" t="s">
        <v>441</v>
      </c>
      <c r="D22" s="233"/>
      <c r="E22" s="234">
        <v>-1.02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0"/>
      <c r="AA22" s="210"/>
      <c r="AB22" s="210"/>
      <c r="AC22" s="210"/>
      <c r="AD22" s="210"/>
      <c r="AE22" s="210"/>
      <c r="AF22" s="210"/>
      <c r="AG22" s="210" t="s">
        <v>170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4">
        <v>8</v>
      </c>
      <c r="B23" s="245" t="s">
        <v>442</v>
      </c>
      <c r="C23" s="258" t="s">
        <v>443</v>
      </c>
      <c r="D23" s="246" t="s">
        <v>164</v>
      </c>
      <c r="E23" s="247">
        <v>2.04</v>
      </c>
      <c r="F23" s="248"/>
      <c r="G23" s="249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1.7</v>
      </c>
      <c r="O23" s="230">
        <f>ROUND(E23*N23,2)</f>
        <v>3.47</v>
      </c>
      <c r="P23" s="230">
        <v>0</v>
      </c>
      <c r="Q23" s="230">
        <f>ROUND(E23*P23,2)</f>
        <v>0</v>
      </c>
      <c r="R23" s="231"/>
      <c r="S23" s="231" t="s">
        <v>165</v>
      </c>
      <c r="T23" s="231" t="s">
        <v>165</v>
      </c>
      <c r="U23" s="231">
        <v>1.587</v>
      </c>
      <c r="V23" s="231">
        <f>ROUND(E23*U23,2)</f>
        <v>3.24</v>
      </c>
      <c r="W23" s="231"/>
      <c r="X23" s="231" t="s">
        <v>166</v>
      </c>
      <c r="Y23" s="231" t="s">
        <v>167</v>
      </c>
      <c r="Z23" s="210"/>
      <c r="AA23" s="210"/>
      <c r="AB23" s="210"/>
      <c r="AC23" s="210"/>
      <c r="AD23" s="210"/>
      <c r="AE23" s="210"/>
      <c r="AF23" s="210"/>
      <c r="AG23" s="210" t="s">
        <v>168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59" t="s">
        <v>444</v>
      </c>
      <c r="D24" s="233"/>
      <c r="E24" s="234">
        <v>2.04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0"/>
      <c r="AA24" s="210"/>
      <c r="AB24" s="210"/>
      <c r="AC24" s="210"/>
      <c r="AD24" s="210"/>
      <c r="AE24" s="210"/>
      <c r="AF24" s="210"/>
      <c r="AG24" s="210" t="s">
        <v>170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4">
        <v>9</v>
      </c>
      <c r="B25" s="245" t="s">
        <v>445</v>
      </c>
      <c r="C25" s="258" t="s">
        <v>446</v>
      </c>
      <c r="D25" s="246" t="s">
        <v>294</v>
      </c>
      <c r="E25" s="247">
        <v>5.8140000000000001</v>
      </c>
      <c r="F25" s="248"/>
      <c r="G25" s="249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165</v>
      </c>
      <c r="T25" s="231" t="s">
        <v>165</v>
      </c>
      <c r="U25" s="231">
        <v>0</v>
      </c>
      <c r="V25" s="231">
        <f>ROUND(E25*U25,2)</f>
        <v>0</v>
      </c>
      <c r="W25" s="231"/>
      <c r="X25" s="231" t="s">
        <v>166</v>
      </c>
      <c r="Y25" s="231" t="s">
        <v>167</v>
      </c>
      <c r="Z25" s="210"/>
      <c r="AA25" s="210"/>
      <c r="AB25" s="210"/>
      <c r="AC25" s="210"/>
      <c r="AD25" s="210"/>
      <c r="AE25" s="210"/>
      <c r="AF25" s="210"/>
      <c r="AG25" s="210" t="s">
        <v>168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7"/>
      <c r="B26" s="228"/>
      <c r="C26" s="259" t="s">
        <v>447</v>
      </c>
      <c r="D26" s="233"/>
      <c r="E26" s="234">
        <v>5.8140000000000001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0"/>
      <c r="AA26" s="210"/>
      <c r="AB26" s="210"/>
      <c r="AC26" s="210"/>
      <c r="AD26" s="210"/>
      <c r="AE26" s="210"/>
      <c r="AF26" s="210"/>
      <c r="AG26" s="210" t="s">
        <v>170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37" t="s">
        <v>160</v>
      </c>
      <c r="B27" s="238" t="s">
        <v>81</v>
      </c>
      <c r="C27" s="257" t="s">
        <v>82</v>
      </c>
      <c r="D27" s="239"/>
      <c r="E27" s="240"/>
      <c r="F27" s="241"/>
      <c r="G27" s="242">
        <f>SUMIF(AG28:AG29,"&lt;&gt;NOR",G28:G29)</f>
        <v>0</v>
      </c>
      <c r="H27" s="236"/>
      <c r="I27" s="236">
        <f>SUM(I28:I29)</f>
        <v>0</v>
      </c>
      <c r="J27" s="236"/>
      <c r="K27" s="236">
        <f>SUM(K28:K29)</f>
        <v>0</v>
      </c>
      <c r="L27" s="236"/>
      <c r="M27" s="236">
        <f>SUM(M28:M29)</f>
        <v>0</v>
      </c>
      <c r="N27" s="235"/>
      <c r="O27" s="235">
        <f>SUM(O28:O29)</f>
        <v>1.93</v>
      </c>
      <c r="P27" s="235"/>
      <c r="Q27" s="235">
        <f>SUM(Q28:Q29)</f>
        <v>0</v>
      </c>
      <c r="R27" s="236"/>
      <c r="S27" s="236"/>
      <c r="T27" s="236"/>
      <c r="U27" s="236"/>
      <c r="V27" s="236">
        <f>SUM(V28:V29)</f>
        <v>1.34</v>
      </c>
      <c r="W27" s="236"/>
      <c r="X27" s="236"/>
      <c r="Y27" s="236"/>
      <c r="AG27" t="s">
        <v>161</v>
      </c>
    </row>
    <row r="28" spans="1:60" outlineLevel="1" x14ac:dyDescent="0.2">
      <c r="A28" s="244">
        <v>10</v>
      </c>
      <c r="B28" s="245" t="s">
        <v>448</v>
      </c>
      <c r="C28" s="258" t="s">
        <v>449</v>
      </c>
      <c r="D28" s="246" t="s">
        <v>164</v>
      </c>
      <c r="E28" s="247">
        <v>1.02</v>
      </c>
      <c r="F28" s="248"/>
      <c r="G28" s="249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1.8907700000000001</v>
      </c>
      <c r="O28" s="230">
        <f>ROUND(E28*N28,2)</f>
        <v>1.93</v>
      </c>
      <c r="P28" s="230">
        <v>0</v>
      </c>
      <c r="Q28" s="230">
        <f>ROUND(E28*P28,2)</f>
        <v>0</v>
      </c>
      <c r="R28" s="231"/>
      <c r="S28" s="231" t="s">
        <v>165</v>
      </c>
      <c r="T28" s="231" t="s">
        <v>165</v>
      </c>
      <c r="U28" s="231">
        <v>1.3169999999999999</v>
      </c>
      <c r="V28" s="231">
        <f>ROUND(E28*U28,2)</f>
        <v>1.34</v>
      </c>
      <c r="W28" s="231"/>
      <c r="X28" s="231" t="s">
        <v>166</v>
      </c>
      <c r="Y28" s="231" t="s">
        <v>167</v>
      </c>
      <c r="Z28" s="210"/>
      <c r="AA28" s="210"/>
      <c r="AB28" s="210"/>
      <c r="AC28" s="210"/>
      <c r="AD28" s="210"/>
      <c r="AE28" s="210"/>
      <c r="AF28" s="210"/>
      <c r="AG28" s="210" t="s">
        <v>168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59" t="s">
        <v>450</v>
      </c>
      <c r="D29" s="233"/>
      <c r="E29" s="234">
        <v>1.02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0"/>
      <c r="AA29" s="210"/>
      <c r="AB29" s="210"/>
      <c r="AC29" s="210"/>
      <c r="AD29" s="210"/>
      <c r="AE29" s="210"/>
      <c r="AF29" s="210"/>
      <c r="AG29" s="210" t="s">
        <v>170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37" t="s">
        <v>160</v>
      </c>
      <c r="B30" s="238" t="s">
        <v>103</v>
      </c>
      <c r="C30" s="257" t="s">
        <v>104</v>
      </c>
      <c r="D30" s="239"/>
      <c r="E30" s="240"/>
      <c r="F30" s="241"/>
      <c r="G30" s="242">
        <f>SUMIF(AG31:AG49,"&lt;&gt;NOR",G31:G49)</f>
        <v>0</v>
      </c>
      <c r="H30" s="236"/>
      <c r="I30" s="236">
        <f>SUM(I31:I49)</f>
        <v>0</v>
      </c>
      <c r="J30" s="236"/>
      <c r="K30" s="236">
        <f>SUM(K31:K49)</f>
        <v>0</v>
      </c>
      <c r="L30" s="236"/>
      <c r="M30" s="236">
        <f>SUM(M31:M49)</f>
        <v>0</v>
      </c>
      <c r="N30" s="235"/>
      <c r="O30" s="235">
        <f>SUM(O31:O49)</f>
        <v>6.9999999999999993E-2</v>
      </c>
      <c r="P30" s="235"/>
      <c r="Q30" s="235">
        <f>SUM(Q31:Q49)</f>
        <v>0</v>
      </c>
      <c r="R30" s="236"/>
      <c r="S30" s="236"/>
      <c r="T30" s="236"/>
      <c r="U30" s="236"/>
      <c r="V30" s="236">
        <f>SUM(V31:V49)</f>
        <v>21.76</v>
      </c>
      <c r="W30" s="236"/>
      <c r="X30" s="236"/>
      <c r="Y30" s="236"/>
      <c r="AG30" t="s">
        <v>161</v>
      </c>
    </row>
    <row r="31" spans="1:60" outlineLevel="1" x14ac:dyDescent="0.2">
      <c r="A31" s="244">
        <v>11</v>
      </c>
      <c r="B31" s="245" t="s">
        <v>451</v>
      </c>
      <c r="C31" s="258" t="s">
        <v>452</v>
      </c>
      <c r="D31" s="246" t="s">
        <v>260</v>
      </c>
      <c r="E31" s="247">
        <v>1</v>
      </c>
      <c r="F31" s="248"/>
      <c r="G31" s="249">
        <f>ROUND(E31*F31,2)</f>
        <v>0</v>
      </c>
      <c r="H31" s="232"/>
      <c r="I31" s="231">
        <f>ROUND(E31*H31,2)</f>
        <v>0</v>
      </c>
      <c r="J31" s="232"/>
      <c r="K31" s="231">
        <f>ROUND(E31*J31,2)</f>
        <v>0</v>
      </c>
      <c r="L31" s="231">
        <v>21</v>
      </c>
      <c r="M31" s="231">
        <f>G31*(1+L31/100)</f>
        <v>0</v>
      </c>
      <c r="N31" s="230">
        <v>3.8000000000000002E-4</v>
      </c>
      <c r="O31" s="230">
        <f>ROUND(E31*N31,2)</f>
        <v>0</v>
      </c>
      <c r="P31" s="230">
        <v>0</v>
      </c>
      <c r="Q31" s="230">
        <f>ROUND(E31*P31,2)</f>
        <v>0</v>
      </c>
      <c r="R31" s="231"/>
      <c r="S31" s="231" t="s">
        <v>165</v>
      </c>
      <c r="T31" s="231" t="s">
        <v>165</v>
      </c>
      <c r="U31" s="231">
        <v>0.32</v>
      </c>
      <c r="V31" s="231">
        <f>ROUND(E31*U31,2)</f>
        <v>0.32</v>
      </c>
      <c r="W31" s="231"/>
      <c r="X31" s="231" t="s">
        <v>166</v>
      </c>
      <c r="Y31" s="231" t="s">
        <v>167</v>
      </c>
      <c r="Z31" s="210"/>
      <c r="AA31" s="210"/>
      <c r="AB31" s="210"/>
      <c r="AC31" s="210"/>
      <c r="AD31" s="210"/>
      <c r="AE31" s="210"/>
      <c r="AF31" s="210"/>
      <c r="AG31" s="210" t="s">
        <v>168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59" t="s">
        <v>453</v>
      </c>
      <c r="D32" s="233"/>
      <c r="E32" s="234">
        <v>1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0"/>
      <c r="AA32" s="210"/>
      <c r="AB32" s="210"/>
      <c r="AC32" s="210"/>
      <c r="AD32" s="210"/>
      <c r="AE32" s="210"/>
      <c r="AF32" s="210"/>
      <c r="AG32" s="210" t="s">
        <v>170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4">
        <v>12</v>
      </c>
      <c r="B33" s="245" t="s">
        <v>454</v>
      </c>
      <c r="C33" s="258" t="s">
        <v>455</v>
      </c>
      <c r="D33" s="246" t="s">
        <v>260</v>
      </c>
      <c r="E33" s="247">
        <v>7</v>
      </c>
      <c r="F33" s="248"/>
      <c r="G33" s="249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4.6999999999999999E-4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165</v>
      </c>
      <c r="T33" s="231" t="s">
        <v>165</v>
      </c>
      <c r="U33" s="231">
        <v>0.35899999999999999</v>
      </c>
      <c r="V33" s="231">
        <f>ROUND(E33*U33,2)</f>
        <v>2.5099999999999998</v>
      </c>
      <c r="W33" s="231"/>
      <c r="X33" s="231" t="s">
        <v>166</v>
      </c>
      <c r="Y33" s="231" t="s">
        <v>167</v>
      </c>
      <c r="Z33" s="210"/>
      <c r="AA33" s="210"/>
      <c r="AB33" s="210"/>
      <c r="AC33" s="210"/>
      <c r="AD33" s="210"/>
      <c r="AE33" s="210"/>
      <c r="AF33" s="210"/>
      <c r="AG33" s="210" t="s">
        <v>168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59" t="s">
        <v>456</v>
      </c>
      <c r="D34" s="233"/>
      <c r="E34" s="234">
        <v>7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0"/>
      <c r="AA34" s="210"/>
      <c r="AB34" s="210"/>
      <c r="AC34" s="210"/>
      <c r="AD34" s="210"/>
      <c r="AE34" s="210"/>
      <c r="AF34" s="210"/>
      <c r="AG34" s="210" t="s">
        <v>170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4">
        <v>13</v>
      </c>
      <c r="B35" s="245" t="s">
        <v>457</v>
      </c>
      <c r="C35" s="258" t="s">
        <v>458</v>
      </c>
      <c r="D35" s="246" t="s">
        <v>260</v>
      </c>
      <c r="E35" s="247">
        <v>5</v>
      </c>
      <c r="F35" s="248"/>
      <c r="G35" s="249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1.31E-3</v>
      </c>
      <c r="O35" s="230">
        <f>ROUND(E35*N35,2)</f>
        <v>0.01</v>
      </c>
      <c r="P35" s="230">
        <v>0</v>
      </c>
      <c r="Q35" s="230">
        <f>ROUND(E35*P35,2)</f>
        <v>0</v>
      </c>
      <c r="R35" s="231"/>
      <c r="S35" s="231" t="s">
        <v>165</v>
      </c>
      <c r="T35" s="231" t="s">
        <v>165</v>
      </c>
      <c r="U35" s="231">
        <v>0.79700000000000004</v>
      </c>
      <c r="V35" s="231">
        <f>ROUND(E35*U35,2)</f>
        <v>3.99</v>
      </c>
      <c r="W35" s="231"/>
      <c r="X35" s="231" t="s">
        <v>166</v>
      </c>
      <c r="Y35" s="231" t="s">
        <v>167</v>
      </c>
      <c r="Z35" s="210"/>
      <c r="AA35" s="210"/>
      <c r="AB35" s="210"/>
      <c r="AC35" s="210"/>
      <c r="AD35" s="210"/>
      <c r="AE35" s="210"/>
      <c r="AF35" s="210"/>
      <c r="AG35" s="210" t="s">
        <v>168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59" t="s">
        <v>459</v>
      </c>
      <c r="D36" s="233"/>
      <c r="E36" s="234">
        <v>5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0"/>
      <c r="AA36" s="210"/>
      <c r="AB36" s="210"/>
      <c r="AC36" s="210"/>
      <c r="AD36" s="210"/>
      <c r="AE36" s="210"/>
      <c r="AF36" s="210"/>
      <c r="AG36" s="210" t="s">
        <v>170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4">
        <v>14</v>
      </c>
      <c r="B37" s="245" t="s">
        <v>460</v>
      </c>
      <c r="C37" s="258" t="s">
        <v>461</v>
      </c>
      <c r="D37" s="246" t="s">
        <v>260</v>
      </c>
      <c r="E37" s="247">
        <v>5</v>
      </c>
      <c r="F37" s="248"/>
      <c r="G37" s="249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2.5200000000000001E-3</v>
      </c>
      <c r="O37" s="230">
        <f>ROUND(E37*N37,2)</f>
        <v>0.01</v>
      </c>
      <c r="P37" s="230">
        <v>0</v>
      </c>
      <c r="Q37" s="230">
        <f>ROUND(E37*P37,2)</f>
        <v>0</v>
      </c>
      <c r="R37" s="231"/>
      <c r="S37" s="231" t="s">
        <v>165</v>
      </c>
      <c r="T37" s="231" t="s">
        <v>165</v>
      </c>
      <c r="U37" s="231">
        <v>0.8</v>
      </c>
      <c r="V37" s="231">
        <f>ROUND(E37*U37,2)</f>
        <v>4</v>
      </c>
      <c r="W37" s="231"/>
      <c r="X37" s="231" t="s">
        <v>166</v>
      </c>
      <c r="Y37" s="231" t="s">
        <v>167</v>
      </c>
      <c r="Z37" s="210"/>
      <c r="AA37" s="210"/>
      <c r="AB37" s="210"/>
      <c r="AC37" s="210"/>
      <c r="AD37" s="210"/>
      <c r="AE37" s="210"/>
      <c r="AF37" s="210"/>
      <c r="AG37" s="210" t="s">
        <v>168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59" t="s">
        <v>462</v>
      </c>
      <c r="D38" s="233"/>
      <c r="E38" s="234">
        <v>5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0"/>
      <c r="AA38" s="210"/>
      <c r="AB38" s="210"/>
      <c r="AC38" s="210"/>
      <c r="AD38" s="210"/>
      <c r="AE38" s="210"/>
      <c r="AF38" s="210"/>
      <c r="AG38" s="210" t="s">
        <v>170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4">
        <v>15</v>
      </c>
      <c r="B39" s="245" t="s">
        <v>463</v>
      </c>
      <c r="C39" s="258" t="s">
        <v>464</v>
      </c>
      <c r="D39" s="246" t="s">
        <v>260</v>
      </c>
      <c r="E39" s="247">
        <v>12</v>
      </c>
      <c r="F39" s="248"/>
      <c r="G39" s="249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3.5699999999999998E-3</v>
      </c>
      <c r="O39" s="230">
        <f>ROUND(E39*N39,2)</f>
        <v>0.04</v>
      </c>
      <c r="P39" s="230">
        <v>0</v>
      </c>
      <c r="Q39" s="230">
        <f>ROUND(E39*P39,2)</f>
        <v>0</v>
      </c>
      <c r="R39" s="231"/>
      <c r="S39" s="231" t="s">
        <v>165</v>
      </c>
      <c r="T39" s="231" t="s">
        <v>165</v>
      </c>
      <c r="U39" s="231">
        <v>0.55000000000000004</v>
      </c>
      <c r="V39" s="231">
        <f>ROUND(E39*U39,2)</f>
        <v>6.6</v>
      </c>
      <c r="W39" s="231"/>
      <c r="X39" s="231" t="s">
        <v>166</v>
      </c>
      <c r="Y39" s="231" t="s">
        <v>167</v>
      </c>
      <c r="Z39" s="210"/>
      <c r="AA39" s="210"/>
      <c r="AB39" s="210"/>
      <c r="AC39" s="210"/>
      <c r="AD39" s="210"/>
      <c r="AE39" s="210"/>
      <c r="AF39" s="210"/>
      <c r="AG39" s="210" t="s">
        <v>168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59" t="s">
        <v>465</v>
      </c>
      <c r="D40" s="233"/>
      <c r="E40" s="234">
        <v>12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0"/>
      <c r="AA40" s="210"/>
      <c r="AB40" s="210"/>
      <c r="AC40" s="210"/>
      <c r="AD40" s="210"/>
      <c r="AE40" s="210"/>
      <c r="AF40" s="210"/>
      <c r="AG40" s="210" t="s">
        <v>170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50">
        <v>16</v>
      </c>
      <c r="B41" s="251" t="s">
        <v>466</v>
      </c>
      <c r="C41" s="260" t="s">
        <v>467</v>
      </c>
      <c r="D41" s="252" t="s">
        <v>285</v>
      </c>
      <c r="E41" s="253">
        <v>1</v>
      </c>
      <c r="F41" s="254"/>
      <c r="G41" s="255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165</v>
      </c>
      <c r="T41" s="231" t="s">
        <v>165</v>
      </c>
      <c r="U41" s="231">
        <v>0.157</v>
      </c>
      <c r="V41" s="231">
        <f>ROUND(E41*U41,2)</f>
        <v>0.16</v>
      </c>
      <c r="W41" s="231"/>
      <c r="X41" s="231" t="s">
        <v>166</v>
      </c>
      <c r="Y41" s="231" t="s">
        <v>167</v>
      </c>
      <c r="Z41" s="210"/>
      <c r="AA41" s="210"/>
      <c r="AB41" s="210"/>
      <c r="AC41" s="210"/>
      <c r="AD41" s="210"/>
      <c r="AE41" s="210"/>
      <c r="AF41" s="210"/>
      <c r="AG41" s="210" t="s">
        <v>168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0">
        <v>17</v>
      </c>
      <c r="B42" s="251" t="s">
        <v>468</v>
      </c>
      <c r="C42" s="260" t="s">
        <v>469</v>
      </c>
      <c r="D42" s="252" t="s">
        <v>285</v>
      </c>
      <c r="E42" s="253">
        <v>4</v>
      </c>
      <c r="F42" s="254"/>
      <c r="G42" s="255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1"/>
      <c r="S42" s="231" t="s">
        <v>165</v>
      </c>
      <c r="T42" s="231" t="s">
        <v>165</v>
      </c>
      <c r="U42" s="231">
        <v>0.17399999999999999</v>
      </c>
      <c r="V42" s="231">
        <f>ROUND(E42*U42,2)</f>
        <v>0.7</v>
      </c>
      <c r="W42" s="231"/>
      <c r="X42" s="231" t="s">
        <v>166</v>
      </c>
      <c r="Y42" s="231" t="s">
        <v>167</v>
      </c>
      <c r="Z42" s="210"/>
      <c r="AA42" s="210"/>
      <c r="AB42" s="210"/>
      <c r="AC42" s="210"/>
      <c r="AD42" s="210"/>
      <c r="AE42" s="210"/>
      <c r="AF42" s="210"/>
      <c r="AG42" s="210" t="s">
        <v>168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0">
        <v>18</v>
      </c>
      <c r="B43" s="251" t="s">
        <v>470</v>
      </c>
      <c r="C43" s="260" t="s">
        <v>471</v>
      </c>
      <c r="D43" s="252" t="s">
        <v>285</v>
      </c>
      <c r="E43" s="253">
        <v>4</v>
      </c>
      <c r="F43" s="254"/>
      <c r="G43" s="255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1"/>
      <c r="S43" s="231" t="s">
        <v>165</v>
      </c>
      <c r="T43" s="231" t="s">
        <v>165</v>
      </c>
      <c r="U43" s="231">
        <v>0.25900000000000001</v>
      </c>
      <c r="V43" s="231">
        <f>ROUND(E43*U43,2)</f>
        <v>1.04</v>
      </c>
      <c r="W43" s="231"/>
      <c r="X43" s="231" t="s">
        <v>166</v>
      </c>
      <c r="Y43" s="231" t="s">
        <v>167</v>
      </c>
      <c r="Z43" s="210"/>
      <c r="AA43" s="210"/>
      <c r="AB43" s="210"/>
      <c r="AC43" s="210"/>
      <c r="AD43" s="210"/>
      <c r="AE43" s="210"/>
      <c r="AF43" s="210"/>
      <c r="AG43" s="210" t="s">
        <v>168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50">
        <v>19</v>
      </c>
      <c r="B44" s="251" t="s">
        <v>472</v>
      </c>
      <c r="C44" s="260" t="s">
        <v>473</v>
      </c>
      <c r="D44" s="252" t="s">
        <v>285</v>
      </c>
      <c r="E44" s="253">
        <v>2</v>
      </c>
      <c r="F44" s="254"/>
      <c r="G44" s="255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3.8E-3</v>
      </c>
      <c r="O44" s="230">
        <f>ROUND(E44*N44,2)</f>
        <v>0.01</v>
      </c>
      <c r="P44" s="230">
        <v>0</v>
      </c>
      <c r="Q44" s="230">
        <f>ROUND(E44*P44,2)</f>
        <v>0</v>
      </c>
      <c r="R44" s="231"/>
      <c r="S44" s="231" t="s">
        <v>165</v>
      </c>
      <c r="T44" s="231" t="s">
        <v>165</v>
      </c>
      <c r="U44" s="231">
        <v>0.33300000000000002</v>
      </c>
      <c r="V44" s="231">
        <f>ROUND(E44*U44,2)</f>
        <v>0.67</v>
      </c>
      <c r="W44" s="231"/>
      <c r="X44" s="231" t="s">
        <v>166</v>
      </c>
      <c r="Y44" s="231" t="s">
        <v>167</v>
      </c>
      <c r="Z44" s="210"/>
      <c r="AA44" s="210"/>
      <c r="AB44" s="210"/>
      <c r="AC44" s="210"/>
      <c r="AD44" s="210"/>
      <c r="AE44" s="210"/>
      <c r="AF44" s="210"/>
      <c r="AG44" s="210" t="s">
        <v>168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4">
        <v>20</v>
      </c>
      <c r="B45" s="245" t="s">
        <v>474</v>
      </c>
      <c r="C45" s="258" t="s">
        <v>475</v>
      </c>
      <c r="D45" s="246" t="s">
        <v>260</v>
      </c>
      <c r="E45" s="247">
        <v>30</v>
      </c>
      <c r="F45" s="248"/>
      <c r="G45" s="249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1"/>
      <c r="S45" s="231" t="s">
        <v>165</v>
      </c>
      <c r="T45" s="231" t="s">
        <v>165</v>
      </c>
      <c r="U45" s="231">
        <v>5.8999999999999997E-2</v>
      </c>
      <c r="V45" s="231">
        <f>ROUND(E45*U45,2)</f>
        <v>1.77</v>
      </c>
      <c r="W45" s="231"/>
      <c r="X45" s="231" t="s">
        <v>166</v>
      </c>
      <c r="Y45" s="231" t="s">
        <v>167</v>
      </c>
      <c r="Z45" s="210"/>
      <c r="AA45" s="210"/>
      <c r="AB45" s="210"/>
      <c r="AC45" s="210"/>
      <c r="AD45" s="210"/>
      <c r="AE45" s="210"/>
      <c r="AF45" s="210"/>
      <c r="AG45" s="210" t="s">
        <v>168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59" t="s">
        <v>476</v>
      </c>
      <c r="D46" s="233"/>
      <c r="E46" s="234">
        <v>30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0"/>
      <c r="AA46" s="210"/>
      <c r="AB46" s="210"/>
      <c r="AC46" s="210"/>
      <c r="AD46" s="210"/>
      <c r="AE46" s="210"/>
      <c r="AF46" s="210"/>
      <c r="AG46" s="210" t="s">
        <v>170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0">
        <v>21</v>
      </c>
      <c r="B47" s="251" t="s">
        <v>477</v>
      </c>
      <c r="C47" s="260" t="s">
        <v>478</v>
      </c>
      <c r="D47" s="252" t="s">
        <v>285</v>
      </c>
      <c r="E47" s="253">
        <v>1</v>
      </c>
      <c r="F47" s="254"/>
      <c r="G47" s="255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1"/>
      <c r="S47" s="231" t="s">
        <v>184</v>
      </c>
      <c r="T47" s="231" t="s">
        <v>204</v>
      </c>
      <c r="U47" s="231">
        <v>0</v>
      </c>
      <c r="V47" s="231">
        <f>ROUND(E47*U47,2)</f>
        <v>0</v>
      </c>
      <c r="W47" s="231"/>
      <c r="X47" s="231" t="s">
        <v>166</v>
      </c>
      <c r="Y47" s="231" t="s">
        <v>167</v>
      </c>
      <c r="Z47" s="210"/>
      <c r="AA47" s="210"/>
      <c r="AB47" s="210"/>
      <c r="AC47" s="210"/>
      <c r="AD47" s="210"/>
      <c r="AE47" s="210"/>
      <c r="AF47" s="210"/>
      <c r="AG47" s="210" t="s">
        <v>168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4">
        <v>22</v>
      </c>
      <c r="B48" s="245" t="s">
        <v>479</v>
      </c>
      <c r="C48" s="258" t="s">
        <v>480</v>
      </c>
      <c r="D48" s="246" t="s">
        <v>481</v>
      </c>
      <c r="E48" s="247">
        <v>10</v>
      </c>
      <c r="F48" s="248"/>
      <c r="G48" s="249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184</v>
      </c>
      <c r="T48" s="231" t="s">
        <v>189</v>
      </c>
      <c r="U48" s="231">
        <v>0</v>
      </c>
      <c r="V48" s="231">
        <f>ROUND(E48*U48,2)</f>
        <v>0</v>
      </c>
      <c r="W48" s="231"/>
      <c r="X48" s="231" t="s">
        <v>166</v>
      </c>
      <c r="Y48" s="231" t="s">
        <v>167</v>
      </c>
      <c r="Z48" s="210"/>
      <c r="AA48" s="210"/>
      <c r="AB48" s="210"/>
      <c r="AC48" s="210"/>
      <c r="AD48" s="210"/>
      <c r="AE48" s="210"/>
      <c r="AF48" s="210"/>
      <c r="AG48" s="210" t="s">
        <v>168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>
        <v>23</v>
      </c>
      <c r="B49" s="228" t="s">
        <v>335</v>
      </c>
      <c r="C49" s="261" t="s">
        <v>336</v>
      </c>
      <c r="D49" s="229" t="s">
        <v>0</v>
      </c>
      <c r="E49" s="256"/>
      <c r="F49" s="232"/>
      <c r="G49" s="231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1"/>
      <c r="S49" s="231" t="s">
        <v>165</v>
      </c>
      <c r="T49" s="231" t="s">
        <v>165</v>
      </c>
      <c r="U49" s="231">
        <v>0</v>
      </c>
      <c r="V49" s="231">
        <f>ROUND(E49*U49,2)</f>
        <v>0</v>
      </c>
      <c r="W49" s="231"/>
      <c r="X49" s="231" t="s">
        <v>295</v>
      </c>
      <c r="Y49" s="231" t="s">
        <v>167</v>
      </c>
      <c r="Z49" s="210"/>
      <c r="AA49" s="210"/>
      <c r="AB49" s="210"/>
      <c r="AC49" s="210"/>
      <c r="AD49" s="210"/>
      <c r="AE49" s="210"/>
      <c r="AF49" s="210"/>
      <c r="AG49" s="210" t="s">
        <v>296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37" t="s">
        <v>160</v>
      </c>
      <c r="B50" s="238" t="s">
        <v>105</v>
      </c>
      <c r="C50" s="257" t="s">
        <v>106</v>
      </c>
      <c r="D50" s="239"/>
      <c r="E50" s="240"/>
      <c r="F50" s="241"/>
      <c r="G50" s="242">
        <f>SUMIF(AG51:AG66,"&lt;&gt;NOR",G51:G66)</f>
        <v>0</v>
      </c>
      <c r="H50" s="236"/>
      <c r="I50" s="236">
        <f>SUM(I51:I66)</f>
        <v>0</v>
      </c>
      <c r="J50" s="236"/>
      <c r="K50" s="236">
        <f>SUM(K51:K66)</f>
        <v>0</v>
      </c>
      <c r="L50" s="236"/>
      <c r="M50" s="236">
        <f>SUM(M51:M66)</f>
        <v>0</v>
      </c>
      <c r="N50" s="235"/>
      <c r="O50" s="235">
        <f>SUM(O51:O66)</f>
        <v>0.02</v>
      </c>
      <c r="P50" s="235"/>
      <c r="Q50" s="235">
        <f>SUM(Q51:Q66)</f>
        <v>0</v>
      </c>
      <c r="R50" s="236"/>
      <c r="S50" s="236"/>
      <c r="T50" s="236"/>
      <c r="U50" s="236"/>
      <c r="V50" s="236">
        <f>SUM(V51:V66)</f>
        <v>20.69</v>
      </c>
      <c r="W50" s="236"/>
      <c r="X50" s="236"/>
      <c r="Y50" s="236"/>
      <c r="AG50" t="s">
        <v>161</v>
      </c>
    </row>
    <row r="51" spans="1:60" ht="22.5" outlineLevel="1" x14ac:dyDescent="0.2">
      <c r="A51" s="250">
        <v>24</v>
      </c>
      <c r="B51" s="251" t="s">
        <v>482</v>
      </c>
      <c r="C51" s="260" t="s">
        <v>483</v>
      </c>
      <c r="D51" s="252" t="s">
        <v>260</v>
      </c>
      <c r="E51" s="253">
        <v>2</v>
      </c>
      <c r="F51" s="254"/>
      <c r="G51" s="255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4.4000000000000002E-4</v>
      </c>
      <c r="O51" s="230">
        <f>ROUND(E51*N51,2)</f>
        <v>0</v>
      </c>
      <c r="P51" s="230">
        <v>0</v>
      </c>
      <c r="Q51" s="230">
        <f>ROUND(E51*P51,2)</f>
        <v>0</v>
      </c>
      <c r="R51" s="231"/>
      <c r="S51" s="231" t="s">
        <v>165</v>
      </c>
      <c r="T51" s="231" t="s">
        <v>165</v>
      </c>
      <c r="U51" s="231">
        <v>0.25800000000000001</v>
      </c>
      <c r="V51" s="231">
        <f>ROUND(E51*U51,2)</f>
        <v>0.52</v>
      </c>
      <c r="W51" s="231"/>
      <c r="X51" s="231" t="s">
        <v>166</v>
      </c>
      <c r="Y51" s="231" t="s">
        <v>167</v>
      </c>
      <c r="Z51" s="210"/>
      <c r="AA51" s="210"/>
      <c r="AB51" s="210"/>
      <c r="AC51" s="210"/>
      <c r="AD51" s="210"/>
      <c r="AE51" s="210"/>
      <c r="AF51" s="210"/>
      <c r="AG51" s="210" t="s">
        <v>168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50">
        <v>25</v>
      </c>
      <c r="B52" s="251" t="s">
        <v>484</v>
      </c>
      <c r="C52" s="260" t="s">
        <v>485</v>
      </c>
      <c r="D52" s="252" t="s">
        <v>260</v>
      </c>
      <c r="E52" s="253">
        <v>8</v>
      </c>
      <c r="F52" s="254"/>
      <c r="G52" s="255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5.5999999999999995E-4</v>
      </c>
      <c r="O52" s="230">
        <f>ROUND(E52*N52,2)</f>
        <v>0</v>
      </c>
      <c r="P52" s="230">
        <v>0</v>
      </c>
      <c r="Q52" s="230">
        <f>ROUND(E52*P52,2)</f>
        <v>0</v>
      </c>
      <c r="R52" s="231"/>
      <c r="S52" s="231" t="s">
        <v>165</v>
      </c>
      <c r="T52" s="231" t="s">
        <v>165</v>
      </c>
      <c r="U52" s="231">
        <v>0.27889999999999998</v>
      </c>
      <c r="V52" s="231">
        <f>ROUND(E52*U52,2)</f>
        <v>2.23</v>
      </c>
      <c r="W52" s="231"/>
      <c r="X52" s="231" t="s">
        <v>166</v>
      </c>
      <c r="Y52" s="231" t="s">
        <v>167</v>
      </c>
      <c r="Z52" s="210"/>
      <c r="AA52" s="210"/>
      <c r="AB52" s="210"/>
      <c r="AC52" s="210"/>
      <c r="AD52" s="210"/>
      <c r="AE52" s="210"/>
      <c r="AF52" s="210"/>
      <c r="AG52" s="210" t="s">
        <v>168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50">
        <v>26</v>
      </c>
      <c r="B53" s="251" t="s">
        <v>486</v>
      </c>
      <c r="C53" s="260" t="s">
        <v>487</v>
      </c>
      <c r="D53" s="252" t="s">
        <v>260</v>
      </c>
      <c r="E53" s="253">
        <v>8</v>
      </c>
      <c r="F53" s="254"/>
      <c r="G53" s="255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7.7999999999999999E-4</v>
      </c>
      <c r="O53" s="230">
        <f>ROUND(E53*N53,2)</f>
        <v>0.01</v>
      </c>
      <c r="P53" s="230">
        <v>0</v>
      </c>
      <c r="Q53" s="230">
        <f>ROUND(E53*P53,2)</f>
        <v>0</v>
      </c>
      <c r="R53" s="231"/>
      <c r="S53" s="231" t="s">
        <v>165</v>
      </c>
      <c r="T53" s="231" t="s">
        <v>165</v>
      </c>
      <c r="U53" s="231">
        <v>0.33279999999999998</v>
      </c>
      <c r="V53" s="231">
        <f>ROUND(E53*U53,2)</f>
        <v>2.66</v>
      </c>
      <c r="W53" s="231"/>
      <c r="X53" s="231" t="s">
        <v>166</v>
      </c>
      <c r="Y53" s="231" t="s">
        <v>167</v>
      </c>
      <c r="Z53" s="210"/>
      <c r="AA53" s="210"/>
      <c r="AB53" s="210"/>
      <c r="AC53" s="210"/>
      <c r="AD53" s="210"/>
      <c r="AE53" s="210"/>
      <c r="AF53" s="210"/>
      <c r="AG53" s="210" t="s">
        <v>168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50">
        <v>27</v>
      </c>
      <c r="B54" s="251" t="s">
        <v>488</v>
      </c>
      <c r="C54" s="260" t="s">
        <v>489</v>
      </c>
      <c r="D54" s="252" t="s">
        <v>260</v>
      </c>
      <c r="E54" s="253">
        <v>12</v>
      </c>
      <c r="F54" s="254"/>
      <c r="G54" s="255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1.1299999999999999E-3</v>
      </c>
      <c r="O54" s="230">
        <f>ROUND(E54*N54,2)</f>
        <v>0.01</v>
      </c>
      <c r="P54" s="230">
        <v>0</v>
      </c>
      <c r="Q54" s="230">
        <f>ROUND(E54*P54,2)</f>
        <v>0</v>
      </c>
      <c r="R54" s="231"/>
      <c r="S54" s="231" t="s">
        <v>165</v>
      </c>
      <c r="T54" s="231" t="s">
        <v>165</v>
      </c>
      <c r="U54" s="231">
        <v>0.38469999999999999</v>
      </c>
      <c r="V54" s="231">
        <f>ROUND(E54*U54,2)</f>
        <v>4.62</v>
      </c>
      <c r="W54" s="231"/>
      <c r="X54" s="231" t="s">
        <v>166</v>
      </c>
      <c r="Y54" s="231" t="s">
        <v>167</v>
      </c>
      <c r="Z54" s="210"/>
      <c r="AA54" s="210"/>
      <c r="AB54" s="210"/>
      <c r="AC54" s="210"/>
      <c r="AD54" s="210"/>
      <c r="AE54" s="210"/>
      <c r="AF54" s="210"/>
      <c r="AG54" s="210" t="s">
        <v>168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50">
        <v>28</v>
      </c>
      <c r="B55" s="251" t="s">
        <v>490</v>
      </c>
      <c r="C55" s="260" t="s">
        <v>491</v>
      </c>
      <c r="D55" s="252" t="s">
        <v>260</v>
      </c>
      <c r="E55" s="253">
        <v>2</v>
      </c>
      <c r="F55" s="254"/>
      <c r="G55" s="255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2.0000000000000002E-5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165</v>
      </c>
      <c r="T55" s="231" t="s">
        <v>165</v>
      </c>
      <c r="U55" s="231">
        <v>0.13500000000000001</v>
      </c>
      <c r="V55" s="231">
        <f>ROUND(E55*U55,2)</f>
        <v>0.27</v>
      </c>
      <c r="W55" s="231"/>
      <c r="X55" s="231" t="s">
        <v>166</v>
      </c>
      <c r="Y55" s="231" t="s">
        <v>167</v>
      </c>
      <c r="Z55" s="210"/>
      <c r="AA55" s="210"/>
      <c r="AB55" s="210"/>
      <c r="AC55" s="210"/>
      <c r="AD55" s="210"/>
      <c r="AE55" s="210"/>
      <c r="AF55" s="210"/>
      <c r="AG55" s="210" t="s">
        <v>168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50">
        <v>29</v>
      </c>
      <c r="B56" s="251" t="s">
        <v>492</v>
      </c>
      <c r="C56" s="260" t="s">
        <v>493</v>
      </c>
      <c r="D56" s="252" t="s">
        <v>260</v>
      </c>
      <c r="E56" s="253">
        <v>8</v>
      </c>
      <c r="F56" s="254"/>
      <c r="G56" s="255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6.0000000000000002E-5</v>
      </c>
      <c r="O56" s="230">
        <f>ROUND(E56*N56,2)</f>
        <v>0</v>
      </c>
      <c r="P56" s="230">
        <v>0</v>
      </c>
      <c r="Q56" s="230">
        <f>ROUND(E56*P56,2)</f>
        <v>0</v>
      </c>
      <c r="R56" s="231"/>
      <c r="S56" s="231" t="s">
        <v>165</v>
      </c>
      <c r="T56" s="231" t="s">
        <v>165</v>
      </c>
      <c r="U56" s="231">
        <v>0.129</v>
      </c>
      <c r="V56" s="231">
        <f>ROUND(E56*U56,2)</f>
        <v>1.03</v>
      </c>
      <c r="W56" s="231"/>
      <c r="X56" s="231" t="s">
        <v>166</v>
      </c>
      <c r="Y56" s="231" t="s">
        <v>167</v>
      </c>
      <c r="Z56" s="210"/>
      <c r="AA56" s="210"/>
      <c r="AB56" s="210"/>
      <c r="AC56" s="210"/>
      <c r="AD56" s="210"/>
      <c r="AE56" s="210"/>
      <c r="AF56" s="210"/>
      <c r="AG56" s="210" t="s">
        <v>168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50">
        <v>30</v>
      </c>
      <c r="B57" s="251" t="s">
        <v>494</v>
      </c>
      <c r="C57" s="260" t="s">
        <v>495</v>
      </c>
      <c r="D57" s="252" t="s">
        <v>260</v>
      </c>
      <c r="E57" s="253">
        <v>8</v>
      </c>
      <c r="F57" s="254"/>
      <c r="G57" s="255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0">
        <v>6.0000000000000002E-5</v>
      </c>
      <c r="O57" s="230">
        <f>ROUND(E57*N57,2)</f>
        <v>0</v>
      </c>
      <c r="P57" s="230">
        <v>0</v>
      </c>
      <c r="Q57" s="230">
        <f>ROUND(E57*P57,2)</f>
        <v>0</v>
      </c>
      <c r="R57" s="231"/>
      <c r="S57" s="231" t="s">
        <v>165</v>
      </c>
      <c r="T57" s="231" t="s">
        <v>165</v>
      </c>
      <c r="U57" s="231">
        <v>0.14199999999999999</v>
      </c>
      <c r="V57" s="231">
        <f>ROUND(E57*U57,2)</f>
        <v>1.1399999999999999</v>
      </c>
      <c r="W57" s="231"/>
      <c r="X57" s="231" t="s">
        <v>166</v>
      </c>
      <c r="Y57" s="231" t="s">
        <v>167</v>
      </c>
      <c r="Z57" s="210"/>
      <c r="AA57" s="210"/>
      <c r="AB57" s="210"/>
      <c r="AC57" s="210"/>
      <c r="AD57" s="210"/>
      <c r="AE57" s="210"/>
      <c r="AF57" s="210"/>
      <c r="AG57" s="210" t="s">
        <v>168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50">
        <v>31</v>
      </c>
      <c r="B58" s="251" t="s">
        <v>496</v>
      </c>
      <c r="C58" s="260" t="s">
        <v>497</v>
      </c>
      <c r="D58" s="252" t="s">
        <v>260</v>
      </c>
      <c r="E58" s="253">
        <v>12</v>
      </c>
      <c r="F58" s="254"/>
      <c r="G58" s="255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1.1E-4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165</v>
      </c>
      <c r="T58" s="231" t="s">
        <v>165</v>
      </c>
      <c r="U58" s="231">
        <v>0.157</v>
      </c>
      <c r="V58" s="231">
        <f>ROUND(E58*U58,2)</f>
        <v>1.88</v>
      </c>
      <c r="W58" s="231"/>
      <c r="X58" s="231" t="s">
        <v>166</v>
      </c>
      <c r="Y58" s="231" t="s">
        <v>167</v>
      </c>
      <c r="Z58" s="210"/>
      <c r="AA58" s="210"/>
      <c r="AB58" s="210"/>
      <c r="AC58" s="210"/>
      <c r="AD58" s="210"/>
      <c r="AE58" s="210"/>
      <c r="AF58" s="210"/>
      <c r="AG58" s="210" t="s">
        <v>168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50">
        <v>32</v>
      </c>
      <c r="B59" s="251" t="s">
        <v>498</v>
      </c>
      <c r="C59" s="260" t="s">
        <v>499</v>
      </c>
      <c r="D59" s="252" t="s">
        <v>285</v>
      </c>
      <c r="E59" s="253">
        <v>9</v>
      </c>
      <c r="F59" s="254"/>
      <c r="G59" s="255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1.8000000000000001E-4</v>
      </c>
      <c r="O59" s="230">
        <f>ROUND(E59*N59,2)</f>
        <v>0</v>
      </c>
      <c r="P59" s="230">
        <v>0</v>
      </c>
      <c r="Q59" s="230">
        <f>ROUND(E59*P59,2)</f>
        <v>0</v>
      </c>
      <c r="R59" s="231"/>
      <c r="S59" s="231" t="s">
        <v>165</v>
      </c>
      <c r="T59" s="231" t="s">
        <v>165</v>
      </c>
      <c r="U59" s="231">
        <v>0.254</v>
      </c>
      <c r="V59" s="231">
        <f>ROUND(E59*U59,2)</f>
        <v>2.29</v>
      </c>
      <c r="W59" s="231"/>
      <c r="X59" s="231" t="s">
        <v>166</v>
      </c>
      <c r="Y59" s="231" t="s">
        <v>167</v>
      </c>
      <c r="Z59" s="210"/>
      <c r="AA59" s="210"/>
      <c r="AB59" s="210"/>
      <c r="AC59" s="210"/>
      <c r="AD59" s="210"/>
      <c r="AE59" s="210"/>
      <c r="AF59" s="210"/>
      <c r="AG59" s="210" t="s">
        <v>168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50">
        <v>33</v>
      </c>
      <c r="B60" s="251" t="s">
        <v>500</v>
      </c>
      <c r="C60" s="260" t="s">
        <v>501</v>
      </c>
      <c r="D60" s="252" t="s">
        <v>285</v>
      </c>
      <c r="E60" s="253">
        <v>1</v>
      </c>
      <c r="F60" s="254"/>
      <c r="G60" s="255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1.6000000000000001E-3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165</v>
      </c>
      <c r="T60" s="231" t="s">
        <v>165</v>
      </c>
      <c r="U60" s="231">
        <v>0.20699999999999999</v>
      </c>
      <c r="V60" s="231">
        <f>ROUND(E60*U60,2)</f>
        <v>0.21</v>
      </c>
      <c r="W60" s="231"/>
      <c r="X60" s="231" t="s">
        <v>166</v>
      </c>
      <c r="Y60" s="231" t="s">
        <v>167</v>
      </c>
      <c r="Z60" s="210"/>
      <c r="AA60" s="210"/>
      <c r="AB60" s="210"/>
      <c r="AC60" s="210"/>
      <c r="AD60" s="210"/>
      <c r="AE60" s="210"/>
      <c r="AF60" s="210"/>
      <c r="AG60" s="210" t="s">
        <v>168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50">
        <v>34</v>
      </c>
      <c r="B61" s="251" t="s">
        <v>502</v>
      </c>
      <c r="C61" s="260" t="s">
        <v>503</v>
      </c>
      <c r="D61" s="252" t="s">
        <v>285</v>
      </c>
      <c r="E61" s="253">
        <v>1</v>
      </c>
      <c r="F61" s="254"/>
      <c r="G61" s="255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1.3799999999999999E-3</v>
      </c>
      <c r="O61" s="230">
        <f>ROUND(E61*N61,2)</f>
        <v>0</v>
      </c>
      <c r="P61" s="230">
        <v>0</v>
      </c>
      <c r="Q61" s="230">
        <f>ROUND(E61*P61,2)</f>
        <v>0</v>
      </c>
      <c r="R61" s="231"/>
      <c r="S61" s="231" t="s">
        <v>165</v>
      </c>
      <c r="T61" s="231" t="s">
        <v>165</v>
      </c>
      <c r="U61" s="231">
        <v>0.47599999999999998</v>
      </c>
      <c r="V61" s="231">
        <f>ROUND(E61*U61,2)</f>
        <v>0.48</v>
      </c>
      <c r="W61" s="231"/>
      <c r="X61" s="231" t="s">
        <v>166</v>
      </c>
      <c r="Y61" s="231" t="s">
        <v>167</v>
      </c>
      <c r="Z61" s="210"/>
      <c r="AA61" s="210"/>
      <c r="AB61" s="210"/>
      <c r="AC61" s="210"/>
      <c r="AD61" s="210"/>
      <c r="AE61" s="210"/>
      <c r="AF61" s="210"/>
      <c r="AG61" s="210" t="s">
        <v>168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50">
        <v>35</v>
      </c>
      <c r="B62" s="251" t="s">
        <v>504</v>
      </c>
      <c r="C62" s="260" t="s">
        <v>505</v>
      </c>
      <c r="D62" s="252" t="s">
        <v>260</v>
      </c>
      <c r="E62" s="253">
        <v>30</v>
      </c>
      <c r="F62" s="254"/>
      <c r="G62" s="255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1"/>
      <c r="S62" s="231" t="s">
        <v>165</v>
      </c>
      <c r="T62" s="231" t="s">
        <v>165</v>
      </c>
      <c r="U62" s="231">
        <v>0.05</v>
      </c>
      <c r="V62" s="231">
        <f>ROUND(E62*U62,2)</f>
        <v>1.5</v>
      </c>
      <c r="W62" s="231"/>
      <c r="X62" s="231" t="s">
        <v>166</v>
      </c>
      <c r="Y62" s="231" t="s">
        <v>167</v>
      </c>
      <c r="Z62" s="210"/>
      <c r="AA62" s="210"/>
      <c r="AB62" s="210"/>
      <c r="AC62" s="210"/>
      <c r="AD62" s="210"/>
      <c r="AE62" s="210"/>
      <c r="AF62" s="210"/>
      <c r="AG62" s="210" t="s">
        <v>168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50">
        <v>36</v>
      </c>
      <c r="B63" s="251" t="s">
        <v>506</v>
      </c>
      <c r="C63" s="260" t="s">
        <v>507</v>
      </c>
      <c r="D63" s="252" t="s">
        <v>260</v>
      </c>
      <c r="E63" s="253">
        <v>30</v>
      </c>
      <c r="F63" s="254"/>
      <c r="G63" s="255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1.0000000000000001E-5</v>
      </c>
      <c r="O63" s="230">
        <f>ROUND(E63*N63,2)</f>
        <v>0</v>
      </c>
      <c r="P63" s="230">
        <v>0</v>
      </c>
      <c r="Q63" s="230">
        <f>ROUND(E63*P63,2)</f>
        <v>0</v>
      </c>
      <c r="R63" s="231"/>
      <c r="S63" s="231" t="s">
        <v>165</v>
      </c>
      <c r="T63" s="231" t="s">
        <v>165</v>
      </c>
      <c r="U63" s="231">
        <v>6.2E-2</v>
      </c>
      <c r="V63" s="231">
        <f>ROUND(E63*U63,2)</f>
        <v>1.86</v>
      </c>
      <c r="W63" s="231"/>
      <c r="X63" s="231" t="s">
        <v>166</v>
      </c>
      <c r="Y63" s="231" t="s">
        <v>167</v>
      </c>
      <c r="Z63" s="210"/>
      <c r="AA63" s="210"/>
      <c r="AB63" s="210"/>
      <c r="AC63" s="210"/>
      <c r="AD63" s="210"/>
      <c r="AE63" s="210"/>
      <c r="AF63" s="210"/>
      <c r="AG63" s="210" t="s">
        <v>168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50">
        <v>37</v>
      </c>
      <c r="B64" s="251" t="s">
        <v>508</v>
      </c>
      <c r="C64" s="260" t="s">
        <v>509</v>
      </c>
      <c r="D64" s="252" t="s">
        <v>285</v>
      </c>
      <c r="E64" s="253">
        <v>1</v>
      </c>
      <c r="F64" s="254"/>
      <c r="G64" s="255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1"/>
      <c r="S64" s="231" t="s">
        <v>184</v>
      </c>
      <c r="T64" s="231" t="s">
        <v>189</v>
      </c>
      <c r="U64" s="231">
        <v>0</v>
      </c>
      <c r="V64" s="231">
        <f>ROUND(E64*U64,2)</f>
        <v>0</v>
      </c>
      <c r="W64" s="231"/>
      <c r="X64" s="231" t="s">
        <v>166</v>
      </c>
      <c r="Y64" s="231" t="s">
        <v>167</v>
      </c>
      <c r="Z64" s="210"/>
      <c r="AA64" s="210"/>
      <c r="AB64" s="210"/>
      <c r="AC64" s="210"/>
      <c r="AD64" s="210"/>
      <c r="AE64" s="210"/>
      <c r="AF64" s="210"/>
      <c r="AG64" s="210" t="s">
        <v>168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4">
        <v>38</v>
      </c>
      <c r="B65" s="245" t="s">
        <v>510</v>
      </c>
      <c r="C65" s="258" t="s">
        <v>480</v>
      </c>
      <c r="D65" s="246" t="s">
        <v>481</v>
      </c>
      <c r="E65" s="247">
        <v>10</v>
      </c>
      <c r="F65" s="248"/>
      <c r="G65" s="249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184</v>
      </c>
      <c r="T65" s="231" t="s">
        <v>189</v>
      </c>
      <c r="U65" s="231">
        <v>0</v>
      </c>
      <c r="V65" s="231">
        <f>ROUND(E65*U65,2)</f>
        <v>0</v>
      </c>
      <c r="W65" s="231"/>
      <c r="X65" s="231" t="s">
        <v>166</v>
      </c>
      <c r="Y65" s="231" t="s">
        <v>167</v>
      </c>
      <c r="Z65" s="210"/>
      <c r="AA65" s="210"/>
      <c r="AB65" s="210"/>
      <c r="AC65" s="210"/>
      <c r="AD65" s="210"/>
      <c r="AE65" s="210"/>
      <c r="AF65" s="210"/>
      <c r="AG65" s="210" t="s">
        <v>168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27">
        <v>39</v>
      </c>
      <c r="B66" s="228" t="s">
        <v>511</v>
      </c>
      <c r="C66" s="261" t="s">
        <v>512</v>
      </c>
      <c r="D66" s="229" t="s">
        <v>0</v>
      </c>
      <c r="E66" s="256"/>
      <c r="F66" s="232"/>
      <c r="G66" s="231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1"/>
      <c r="S66" s="231" t="s">
        <v>165</v>
      </c>
      <c r="T66" s="231" t="s">
        <v>165</v>
      </c>
      <c r="U66" s="231">
        <v>0</v>
      </c>
      <c r="V66" s="231">
        <f>ROUND(E66*U66,2)</f>
        <v>0</v>
      </c>
      <c r="W66" s="231"/>
      <c r="X66" s="231" t="s">
        <v>295</v>
      </c>
      <c r="Y66" s="231" t="s">
        <v>167</v>
      </c>
      <c r="Z66" s="210"/>
      <c r="AA66" s="210"/>
      <c r="AB66" s="210"/>
      <c r="AC66" s="210"/>
      <c r="AD66" s="210"/>
      <c r="AE66" s="210"/>
      <c r="AF66" s="210"/>
      <c r="AG66" s="210" t="s">
        <v>296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37" t="s">
        <v>160</v>
      </c>
      <c r="B67" s="238" t="s">
        <v>107</v>
      </c>
      <c r="C67" s="257" t="s">
        <v>108</v>
      </c>
      <c r="D67" s="239"/>
      <c r="E67" s="240"/>
      <c r="F67" s="241"/>
      <c r="G67" s="242">
        <f>SUMIF(AG68:AG88,"&lt;&gt;NOR",G68:G88)</f>
        <v>0</v>
      </c>
      <c r="H67" s="236"/>
      <c r="I67" s="236">
        <f>SUM(I68:I88)</f>
        <v>0</v>
      </c>
      <c r="J67" s="236"/>
      <c r="K67" s="236">
        <f>SUM(K68:K88)</f>
        <v>0</v>
      </c>
      <c r="L67" s="236"/>
      <c r="M67" s="236">
        <f>SUM(M68:M88)</f>
        <v>0</v>
      </c>
      <c r="N67" s="235"/>
      <c r="O67" s="235">
        <f>SUM(O68:O88)</f>
        <v>0.15000000000000002</v>
      </c>
      <c r="P67" s="235"/>
      <c r="Q67" s="235">
        <f>SUM(Q68:Q88)</f>
        <v>0</v>
      </c>
      <c r="R67" s="236"/>
      <c r="S67" s="236"/>
      <c r="T67" s="236"/>
      <c r="U67" s="236"/>
      <c r="V67" s="236">
        <f>SUM(V68:V88)</f>
        <v>33.639999999999993</v>
      </c>
      <c r="W67" s="236"/>
      <c r="X67" s="236"/>
      <c r="Y67" s="236"/>
      <c r="AG67" t="s">
        <v>161</v>
      </c>
    </row>
    <row r="68" spans="1:60" outlineLevel="1" x14ac:dyDescent="0.2">
      <c r="A68" s="250">
        <v>40</v>
      </c>
      <c r="B68" s="251" t="s">
        <v>513</v>
      </c>
      <c r="C68" s="260" t="s">
        <v>514</v>
      </c>
      <c r="D68" s="252" t="s">
        <v>188</v>
      </c>
      <c r="E68" s="253">
        <v>4</v>
      </c>
      <c r="F68" s="254"/>
      <c r="G68" s="255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0">
        <v>1.77E-2</v>
      </c>
      <c r="O68" s="230">
        <f>ROUND(E68*N68,2)</f>
        <v>7.0000000000000007E-2</v>
      </c>
      <c r="P68" s="230">
        <v>0</v>
      </c>
      <c r="Q68" s="230">
        <f>ROUND(E68*P68,2)</f>
        <v>0</v>
      </c>
      <c r="R68" s="231"/>
      <c r="S68" s="231" t="s">
        <v>165</v>
      </c>
      <c r="T68" s="231" t="s">
        <v>165</v>
      </c>
      <c r="U68" s="231">
        <v>0.97299999999999998</v>
      </c>
      <c r="V68" s="231">
        <f>ROUND(E68*U68,2)</f>
        <v>3.89</v>
      </c>
      <c r="W68" s="231"/>
      <c r="X68" s="231" t="s">
        <v>166</v>
      </c>
      <c r="Y68" s="231" t="s">
        <v>167</v>
      </c>
      <c r="Z68" s="210"/>
      <c r="AA68" s="210"/>
      <c r="AB68" s="210"/>
      <c r="AC68" s="210"/>
      <c r="AD68" s="210"/>
      <c r="AE68" s="210"/>
      <c r="AF68" s="210"/>
      <c r="AG68" s="210" t="s">
        <v>168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50">
        <v>41</v>
      </c>
      <c r="B69" s="251" t="s">
        <v>515</v>
      </c>
      <c r="C69" s="260" t="s">
        <v>516</v>
      </c>
      <c r="D69" s="252" t="s">
        <v>188</v>
      </c>
      <c r="E69" s="253">
        <v>4</v>
      </c>
      <c r="F69" s="254"/>
      <c r="G69" s="255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8.7000000000000001E-4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165</v>
      </c>
      <c r="T69" s="231" t="s">
        <v>165</v>
      </c>
      <c r="U69" s="231">
        <v>1.1200000000000001</v>
      </c>
      <c r="V69" s="231">
        <f>ROUND(E69*U69,2)</f>
        <v>4.4800000000000004</v>
      </c>
      <c r="W69" s="231"/>
      <c r="X69" s="231" t="s">
        <v>166</v>
      </c>
      <c r="Y69" s="231" t="s">
        <v>167</v>
      </c>
      <c r="Z69" s="210"/>
      <c r="AA69" s="210"/>
      <c r="AB69" s="210"/>
      <c r="AC69" s="210"/>
      <c r="AD69" s="210"/>
      <c r="AE69" s="210"/>
      <c r="AF69" s="210"/>
      <c r="AG69" s="210" t="s">
        <v>168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50">
        <v>42</v>
      </c>
      <c r="B70" s="251" t="s">
        <v>517</v>
      </c>
      <c r="C70" s="260" t="s">
        <v>518</v>
      </c>
      <c r="D70" s="252" t="s">
        <v>188</v>
      </c>
      <c r="E70" s="253">
        <v>4</v>
      </c>
      <c r="F70" s="254"/>
      <c r="G70" s="255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165</v>
      </c>
      <c r="T70" s="231" t="s">
        <v>165</v>
      </c>
      <c r="U70" s="231">
        <v>1.9</v>
      </c>
      <c r="V70" s="231">
        <f>ROUND(E70*U70,2)</f>
        <v>7.6</v>
      </c>
      <c r="W70" s="231"/>
      <c r="X70" s="231" t="s">
        <v>166</v>
      </c>
      <c r="Y70" s="231" t="s">
        <v>167</v>
      </c>
      <c r="Z70" s="210"/>
      <c r="AA70" s="210"/>
      <c r="AB70" s="210"/>
      <c r="AC70" s="210"/>
      <c r="AD70" s="210"/>
      <c r="AE70" s="210"/>
      <c r="AF70" s="210"/>
      <c r="AG70" s="210" t="s">
        <v>168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50">
        <v>43</v>
      </c>
      <c r="B71" s="251" t="s">
        <v>519</v>
      </c>
      <c r="C71" s="260" t="s">
        <v>520</v>
      </c>
      <c r="D71" s="252" t="s">
        <v>188</v>
      </c>
      <c r="E71" s="253">
        <v>1</v>
      </c>
      <c r="F71" s="254"/>
      <c r="G71" s="255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2.4070000000000001E-2</v>
      </c>
      <c r="O71" s="230">
        <f>ROUND(E71*N71,2)</f>
        <v>0.02</v>
      </c>
      <c r="P71" s="230">
        <v>0</v>
      </c>
      <c r="Q71" s="230">
        <f>ROUND(E71*P71,2)</f>
        <v>0</v>
      </c>
      <c r="R71" s="231"/>
      <c r="S71" s="231" t="s">
        <v>165</v>
      </c>
      <c r="T71" s="231" t="s">
        <v>165</v>
      </c>
      <c r="U71" s="231">
        <v>0.95499999999999996</v>
      </c>
      <c r="V71" s="231">
        <f>ROUND(E71*U71,2)</f>
        <v>0.96</v>
      </c>
      <c r="W71" s="231"/>
      <c r="X71" s="231" t="s">
        <v>166</v>
      </c>
      <c r="Y71" s="231" t="s">
        <v>167</v>
      </c>
      <c r="Z71" s="210"/>
      <c r="AA71" s="210"/>
      <c r="AB71" s="210"/>
      <c r="AC71" s="210"/>
      <c r="AD71" s="210"/>
      <c r="AE71" s="210"/>
      <c r="AF71" s="210"/>
      <c r="AG71" s="210" t="s">
        <v>168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50">
        <v>44</v>
      </c>
      <c r="B72" s="251" t="s">
        <v>521</v>
      </c>
      <c r="C72" s="260" t="s">
        <v>522</v>
      </c>
      <c r="D72" s="252" t="s">
        <v>188</v>
      </c>
      <c r="E72" s="253">
        <v>4</v>
      </c>
      <c r="F72" s="254"/>
      <c r="G72" s="255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0">
        <v>1.401E-2</v>
      </c>
      <c r="O72" s="230">
        <f>ROUND(E72*N72,2)</f>
        <v>0.06</v>
      </c>
      <c r="P72" s="230">
        <v>0</v>
      </c>
      <c r="Q72" s="230">
        <f>ROUND(E72*P72,2)</f>
        <v>0</v>
      </c>
      <c r="R72" s="231"/>
      <c r="S72" s="231" t="s">
        <v>165</v>
      </c>
      <c r="T72" s="231" t="s">
        <v>165</v>
      </c>
      <c r="U72" s="231">
        <v>1.1890000000000001</v>
      </c>
      <c r="V72" s="231">
        <f>ROUND(E72*U72,2)</f>
        <v>4.76</v>
      </c>
      <c r="W72" s="231"/>
      <c r="X72" s="231" t="s">
        <v>166</v>
      </c>
      <c r="Y72" s="231" t="s">
        <v>167</v>
      </c>
      <c r="Z72" s="210"/>
      <c r="AA72" s="210"/>
      <c r="AB72" s="210"/>
      <c r="AC72" s="210"/>
      <c r="AD72" s="210"/>
      <c r="AE72" s="210"/>
      <c r="AF72" s="210"/>
      <c r="AG72" s="210" t="s">
        <v>168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50">
        <v>45</v>
      </c>
      <c r="B73" s="251" t="s">
        <v>523</v>
      </c>
      <c r="C73" s="260" t="s">
        <v>524</v>
      </c>
      <c r="D73" s="252" t="s">
        <v>188</v>
      </c>
      <c r="E73" s="253">
        <v>2</v>
      </c>
      <c r="F73" s="254"/>
      <c r="G73" s="255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6.2E-4</v>
      </c>
      <c r="O73" s="230">
        <f>ROUND(E73*N73,2)</f>
        <v>0</v>
      </c>
      <c r="P73" s="230">
        <v>0</v>
      </c>
      <c r="Q73" s="230">
        <f>ROUND(E73*P73,2)</f>
        <v>0</v>
      </c>
      <c r="R73" s="231"/>
      <c r="S73" s="231" t="s">
        <v>165</v>
      </c>
      <c r="T73" s="231" t="s">
        <v>165</v>
      </c>
      <c r="U73" s="231">
        <v>2.6</v>
      </c>
      <c r="V73" s="231">
        <f>ROUND(E73*U73,2)</f>
        <v>5.2</v>
      </c>
      <c r="W73" s="231"/>
      <c r="X73" s="231" t="s">
        <v>166</v>
      </c>
      <c r="Y73" s="231" t="s">
        <v>167</v>
      </c>
      <c r="Z73" s="210"/>
      <c r="AA73" s="210"/>
      <c r="AB73" s="210"/>
      <c r="AC73" s="210"/>
      <c r="AD73" s="210"/>
      <c r="AE73" s="210"/>
      <c r="AF73" s="210"/>
      <c r="AG73" s="210" t="s">
        <v>168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50">
        <v>46</v>
      </c>
      <c r="B74" s="251" t="s">
        <v>525</v>
      </c>
      <c r="C74" s="260" t="s">
        <v>526</v>
      </c>
      <c r="D74" s="252" t="s">
        <v>188</v>
      </c>
      <c r="E74" s="253">
        <v>9</v>
      </c>
      <c r="F74" s="254"/>
      <c r="G74" s="255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0">
        <v>2.4000000000000001E-4</v>
      </c>
      <c r="O74" s="230">
        <f>ROUND(E74*N74,2)</f>
        <v>0</v>
      </c>
      <c r="P74" s="230">
        <v>0</v>
      </c>
      <c r="Q74" s="230">
        <f>ROUND(E74*P74,2)</f>
        <v>0</v>
      </c>
      <c r="R74" s="231"/>
      <c r="S74" s="231" t="s">
        <v>165</v>
      </c>
      <c r="T74" s="231" t="s">
        <v>165</v>
      </c>
      <c r="U74" s="231">
        <v>0.124</v>
      </c>
      <c r="V74" s="231">
        <f>ROUND(E74*U74,2)</f>
        <v>1.1200000000000001</v>
      </c>
      <c r="W74" s="231"/>
      <c r="X74" s="231" t="s">
        <v>166</v>
      </c>
      <c r="Y74" s="231" t="s">
        <v>167</v>
      </c>
      <c r="Z74" s="210"/>
      <c r="AA74" s="210"/>
      <c r="AB74" s="210"/>
      <c r="AC74" s="210"/>
      <c r="AD74" s="210"/>
      <c r="AE74" s="210"/>
      <c r="AF74" s="210"/>
      <c r="AG74" s="210" t="s">
        <v>168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50">
        <v>47</v>
      </c>
      <c r="B75" s="251" t="s">
        <v>527</v>
      </c>
      <c r="C75" s="260" t="s">
        <v>528</v>
      </c>
      <c r="D75" s="252" t="s">
        <v>285</v>
      </c>
      <c r="E75" s="253">
        <v>4</v>
      </c>
      <c r="F75" s="254"/>
      <c r="G75" s="255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0">
        <v>8.4999999999999995E-4</v>
      </c>
      <c r="O75" s="230">
        <f>ROUND(E75*N75,2)</f>
        <v>0</v>
      </c>
      <c r="P75" s="230">
        <v>0</v>
      </c>
      <c r="Q75" s="230">
        <f>ROUND(E75*P75,2)</f>
        <v>0</v>
      </c>
      <c r="R75" s="231"/>
      <c r="S75" s="231" t="s">
        <v>165</v>
      </c>
      <c r="T75" s="231" t="s">
        <v>165</v>
      </c>
      <c r="U75" s="231">
        <v>0.48499999999999999</v>
      </c>
      <c r="V75" s="231">
        <f>ROUND(E75*U75,2)</f>
        <v>1.94</v>
      </c>
      <c r="W75" s="231"/>
      <c r="X75" s="231" t="s">
        <v>166</v>
      </c>
      <c r="Y75" s="231" t="s">
        <v>167</v>
      </c>
      <c r="Z75" s="210"/>
      <c r="AA75" s="210"/>
      <c r="AB75" s="210"/>
      <c r="AC75" s="210"/>
      <c r="AD75" s="210"/>
      <c r="AE75" s="210"/>
      <c r="AF75" s="210"/>
      <c r="AG75" s="210" t="s">
        <v>168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50">
        <v>48</v>
      </c>
      <c r="B76" s="251" t="s">
        <v>529</v>
      </c>
      <c r="C76" s="260" t="s">
        <v>530</v>
      </c>
      <c r="D76" s="252" t="s">
        <v>285</v>
      </c>
      <c r="E76" s="253">
        <v>2</v>
      </c>
      <c r="F76" s="254"/>
      <c r="G76" s="255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1.5200000000000001E-3</v>
      </c>
      <c r="O76" s="230">
        <f>ROUND(E76*N76,2)</f>
        <v>0</v>
      </c>
      <c r="P76" s="230">
        <v>0</v>
      </c>
      <c r="Q76" s="230">
        <f>ROUND(E76*P76,2)</f>
        <v>0</v>
      </c>
      <c r="R76" s="231"/>
      <c r="S76" s="231" t="s">
        <v>165</v>
      </c>
      <c r="T76" s="231" t="s">
        <v>165</v>
      </c>
      <c r="U76" s="231">
        <v>0.58699999999999997</v>
      </c>
      <c r="V76" s="231">
        <f>ROUND(E76*U76,2)</f>
        <v>1.17</v>
      </c>
      <c r="W76" s="231"/>
      <c r="X76" s="231" t="s">
        <v>166</v>
      </c>
      <c r="Y76" s="231" t="s">
        <v>167</v>
      </c>
      <c r="Z76" s="210"/>
      <c r="AA76" s="210"/>
      <c r="AB76" s="210"/>
      <c r="AC76" s="210"/>
      <c r="AD76" s="210"/>
      <c r="AE76" s="210"/>
      <c r="AF76" s="210"/>
      <c r="AG76" s="210" t="s">
        <v>168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4">
        <v>49</v>
      </c>
      <c r="B77" s="245" t="s">
        <v>531</v>
      </c>
      <c r="C77" s="258" t="s">
        <v>532</v>
      </c>
      <c r="D77" s="246" t="s">
        <v>285</v>
      </c>
      <c r="E77" s="247">
        <v>2</v>
      </c>
      <c r="F77" s="248"/>
      <c r="G77" s="249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0">
        <v>6.7000000000000002E-4</v>
      </c>
      <c r="O77" s="230">
        <f>ROUND(E77*N77,2)</f>
        <v>0</v>
      </c>
      <c r="P77" s="230">
        <v>0</v>
      </c>
      <c r="Q77" s="230">
        <f>ROUND(E77*P77,2)</f>
        <v>0</v>
      </c>
      <c r="R77" s="231"/>
      <c r="S77" s="231" t="s">
        <v>165</v>
      </c>
      <c r="T77" s="231" t="s">
        <v>165</v>
      </c>
      <c r="U77" s="231">
        <v>0.246</v>
      </c>
      <c r="V77" s="231">
        <f>ROUND(E77*U77,2)</f>
        <v>0.49</v>
      </c>
      <c r="W77" s="231"/>
      <c r="X77" s="231" t="s">
        <v>166</v>
      </c>
      <c r="Y77" s="231" t="s">
        <v>167</v>
      </c>
      <c r="Z77" s="210"/>
      <c r="AA77" s="210"/>
      <c r="AB77" s="210"/>
      <c r="AC77" s="210"/>
      <c r="AD77" s="210"/>
      <c r="AE77" s="210"/>
      <c r="AF77" s="210"/>
      <c r="AG77" s="210" t="s">
        <v>168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27"/>
      <c r="B78" s="228"/>
      <c r="C78" s="259" t="s">
        <v>533</v>
      </c>
      <c r="D78" s="233"/>
      <c r="E78" s="234">
        <v>2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0"/>
      <c r="AA78" s="210"/>
      <c r="AB78" s="210"/>
      <c r="AC78" s="210"/>
      <c r="AD78" s="210"/>
      <c r="AE78" s="210"/>
      <c r="AF78" s="210"/>
      <c r="AG78" s="210" t="s">
        <v>170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50">
        <v>50</v>
      </c>
      <c r="B79" s="251" t="s">
        <v>534</v>
      </c>
      <c r="C79" s="260" t="s">
        <v>535</v>
      </c>
      <c r="D79" s="252" t="s">
        <v>285</v>
      </c>
      <c r="E79" s="253">
        <v>1</v>
      </c>
      <c r="F79" s="254"/>
      <c r="G79" s="255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1.8000000000000001E-4</v>
      </c>
      <c r="O79" s="230">
        <f>ROUND(E79*N79,2)</f>
        <v>0</v>
      </c>
      <c r="P79" s="230">
        <v>0</v>
      </c>
      <c r="Q79" s="230">
        <f>ROUND(E79*P79,2)</f>
        <v>0</v>
      </c>
      <c r="R79" s="231"/>
      <c r="S79" s="231" t="s">
        <v>165</v>
      </c>
      <c r="T79" s="231" t="s">
        <v>165</v>
      </c>
      <c r="U79" s="231">
        <v>0.246</v>
      </c>
      <c r="V79" s="231">
        <f>ROUND(E79*U79,2)</f>
        <v>0.25</v>
      </c>
      <c r="W79" s="231"/>
      <c r="X79" s="231" t="s">
        <v>166</v>
      </c>
      <c r="Y79" s="231" t="s">
        <v>167</v>
      </c>
      <c r="Z79" s="210"/>
      <c r="AA79" s="210"/>
      <c r="AB79" s="210"/>
      <c r="AC79" s="210"/>
      <c r="AD79" s="210"/>
      <c r="AE79" s="210"/>
      <c r="AF79" s="210"/>
      <c r="AG79" s="210" t="s">
        <v>168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50">
        <v>51</v>
      </c>
      <c r="B80" s="251" t="s">
        <v>536</v>
      </c>
      <c r="C80" s="260" t="s">
        <v>537</v>
      </c>
      <c r="D80" s="252" t="s">
        <v>285</v>
      </c>
      <c r="E80" s="253">
        <v>4</v>
      </c>
      <c r="F80" s="254"/>
      <c r="G80" s="255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0">
        <v>2.0000000000000001E-4</v>
      </c>
      <c r="O80" s="230">
        <f>ROUND(E80*N80,2)</f>
        <v>0</v>
      </c>
      <c r="P80" s="230">
        <v>0</v>
      </c>
      <c r="Q80" s="230">
        <f>ROUND(E80*P80,2)</f>
        <v>0</v>
      </c>
      <c r="R80" s="231"/>
      <c r="S80" s="231" t="s">
        <v>165</v>
      </c>
      <c r="T80" s="231" t="s">
        <v>165</v>
      </c>
      <c r="U80" s="231">
        <v>0.246</v>
      </c>
      <c r="V80" s="231">
        <f>ROUND(E80*U80,2)</f>
        <v>0.98</v>
      </c>
      <c r="W80" s="231"/>
      <c r="X80" s="231" t="s">
        <v>166</v>
      </c>
      <c r="Y80" s="231" t="s">
        <v>167</v>
      </c>
      <c r="Z80" s="210"/>
      <c r="AA80" s="210"/>
      <c r="AB80" s="210"/>
      <c r="AC80" s="210"/>
      <c r="AD80" s="210"/>
      <c r="AE80" s="210"/>
      <c r="AF80" s="210"/>
      <c r="AG80" s="210" t="s">
        <v>168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50">
        <v>52</v>
      </c>
      <c r="B81" s="251" t="s">
        <v>538</v>
      </c>
      <c r="C81" s="260" t="s">
        <v>539</v>
      </c>
      <c r="D81" s="252" t="s">
        <v>285</v>
      </c>
      <c r="E81" s="253">
        <v>4</v>
      </c>
      <c r="F81" s="254"/>
      <c r="G81" s="255">
        <f>ROUND(E81*F81,2)</f>
        <v>0</v>
      </c>
      <c r="H81" s="232"/>
      <c r="I81" s="231">
        <f>ROUND(E81*H81,2)</f>
        <v>0</v>
      </c>
      <c r="J81" s="232"/>
      <c r="K81" s="231">
        <f>ROUND(E81*J81,2)</f>
        <v>0</v>
      </c>
      <c r="L81" s="231">
        <v>21</v>
      </c>
      <c r="M81" s="231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1"/>
      <c r="S81" s="231" t="s">
        <v>165</v>
      </c>
      <c r="T81" s="231" t="s">
        <v>165</v>
      </c>
      <c r="U81" s="231">
        <v>0.2</v>
      </c>
      <c r="V81" s="231">
        <f>ROUND(E81*U81,2)</f>
        <v>0.8</v>
      </c>
      <c r="W81" s="231"/>
      <c r="X81" s="231" t="s">
        <v>166</v>
      </c>
      <c r="Y81" s="231" t="s">
        <v>167</v>
      </c>
      <c r="Z81" s="210"/>
      <c r="AA81" s="210"/>
      <c r="AB81" s="210"/>
      <c r="AC81" s="210"/>
      <c r="AD81" s="210"/>
      <c r="AE81" s="210"/>
      <c r="AF81" s="210"/>
      <c r="AG81" s="210" t="s">
        <v>168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50">
        <v>53</v>
      </c>
      <c r="B82" s="251" t="s">
        <v>329</v>
      </c>
      <c r="C82" s="260" t="s">
        <v>540</v>
      </c>
      <c r="D82" s="252" t="s">
        <v>285</v>
      </c>
      <c r="E82" s="253">
        <v>2</v>
      </c>
      <c r="F82" s="254"/>
      <c r="G82" s="255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0</v>
      </c>
      <c r="O82" s="230">
        <f>ROUND(E82*N82,2)</f>
        <v>0</v>
      </c>
      <c r="P82" s="230">
        <v>0</v>
      </c>
      <c r="Q82" s="230">
        <f>ROUND(E82*P82,2)</f>
        <v>0</v>
      </c>
      <c r="R82" s="231"/>
      <c r="S82" s="231" t="s">
        <v>184</v>
      </c>
      <c r="T82" s="231" t="s">
        <v>189</v>
      </c>
      <c r="U82" s="231">
        <v>0</v>
      </c>
      <c r="V82" s="231">
        <f>ROUND(E82*U82,2)</f>
        <v>0</v>
      </c>
      <c r="W82" s="231"/>
      <c r="X82" s="231" t="s">
        <v>166</v>
      </c>
      <c r="Y82" s="231" t="s">
        <v>167</v>
      </c>
      <c r="Z82" s="210"/>
      <c r="AA82" s="210"/>
      <c r="AB82" s="210"/>
      <c r="AC82" s="210"/>
      <c r="AD82" s="210"/>
      <c r="AE82" s="210"/>
      <c r="AF82" s="210"/>
      <c r="AG82" s="210" t="s">
        <v>168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50">
        <v>54</v>
      </c>
      <c r="B83" s="251" t="s">
        <v>541</v>
      </c>
      <c r="C83" s="260" t="s">
        <v>542</v>
      </c>
      <c r="D83" s="252" t="s">
        <v>285</v>
      </c>
      <c r="E83" s="253">
        <v>4</v>
      </c>
      <c r="F83" s="254"/>
      <c r="G83" s="255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1"/>
      <c r="S83" s="231" t="s">
        <v>184</v>
      </c>
      <c r="T83" s="231" t="s">
        <v>204</v>
      </c>
      <c r="U83" s="231">
        <v>0</v>
      </c>
      <c r="V83" s="231">
        <f>ROUND(E83*U83,2)</f>
        <v>0</v>
      </c>
      <c r="W83" s="231"/>
      <c r="X83" s="231" t="s">
        <v>166</v>
      </c>
      <c r="Y83" s="231" t="s">
        <v>167</v>
      </c>
      <c r="Z83" s="210"/>
      <c r="AA83" s="210"/>
      <c r="AB83" s="210"/>
      <c r="AC83" s="210"/>
      <c r="AD83" s="210"/>
      <c r="AE83" s="210"/>
      <c r="AF83" s="210"/>
      <c r="AG83" s="210" t="s">
        <v>168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50">
        <v>55</v>
      </c>
      <c r="B84" s="251" t="s">
        <v>543</v>
      </c>
      <c r="C84" s="260" t="s">
        <v>544</v>
      </c>
      <c r="D84" s="252" t="s">
        <v>188</v>
      </c>
      <c r="E84" s="253">
        <v>1</v>
      </c>
      <c r="F84" s="254"/>
      <c r="G84" s="255">
        <f>ROUND(E84*F84,2)</f>
        <v>0</v>
      </c>
      <c r="H84" s="232"/>
      <c r="I84" s="231">
        <f>ROUND(E84*H84,2)</f>
        <v>0</v>
      </c>
      <c r="J84" s="232"/>
      <c r="K84" s="231">
        <f>ROUND(E84*J84,2)</f>
        <v>0</v>
      </c>
      <c r="L84" s="231">
        <v>21</v>
      </c>
      <c r="M84" s="231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1"/>
      <c r="S84" s="231" t="s">
        <v>184</v>
      </c>
      <c r="T84" s="231" t="s">
        <v>204</v>
      </c>
      <c r="U84" s="231">
        <v>0</v>
      </c>
      <c r="V84" s="231">
        <f>ROUND(E84*U84,2)</f>
        <v>0</v>
      </c>
      <c r="W84" s="231"/>
      <c r="X84" s="231" t="s">
        <v>166</v>
      </c>
      <c r="Y84" s="231" t="s">
        <v>167</v>
      </c>
      <c r="Z84" s="210"/>
      <c r="AA84" s="210"/>
      <c r="AB84" s="210"/>
      <c r="AC84" s="210"/>
      <c r="AD84" s="210"/>
      <c r="AE84" s="210"/>
      <c r="AF84" s="210"/>
      <c r="AG84" s="210" t="s">
        <v>168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50">
        <v>56</v>
      </c>
      <c r="B85" s="251" t="s">
        <v>545</v>
      </c>
      <c r="C85" s="260" t="s">
        <v>546</v>
      </c>
      <c r="D85" s="252" t="s">
        <v>285</v>
      </c>
      <c r="E85" s="253">
        <v>4</v>
      </c>
      <c r="F85" s="254"/>
      <c r="G85" s="255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0">
        <v>3.2000000000000003E-4</v>
      </c>
      <c r="O85" s="230">
        <f>ROUND(E85*N85,2)</f>
        <v>0</v>
      </c>
      <c r="P85" s="230">
        <v>0</v>
      </c>
      <c r="Q85" s="230">
        <f>ROUND(E85*P85,2)</f>
        <v>0</v>
      </c>
      <c r="R85" s="231" t="s">
        <v>309</v>
      </c>
      <c r="S85" s="231" t="s">
        <v>165</v>
      </c>
      <c r="T85" s="231" t="s">
        <v>165</v>
      </c>
      <c r="U85" s="231">
        <v>0</v>
      </c>
      <c r="V85" s="231">
        <f>ROUND(E85*U85,2)</f>
        <v>0</v>
      </c>
      <c r="W85" s="231"/>
      <c r="X85" s="231" t="s">
        <v>288</v>
      </c>
      <c r="Y85" s="231" t="s">
        <v>167</v>
      </c>
      <c r="Z85" s="210"/>
      <c r="AA85" s="210"/>
      <c r="AB85" s="210"/>
      <c r="AC85" s="210"/>
      <c r="AD85" s="210"/>
      <c r="AE85" s="210"/>
      <c r="AF85" s="210"/>
      <c r="AG85" s="210" t="s">
        <v>289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50">
        <v>57</v>
      </c>
      <c r="B86" s="251" t="s">
        <v>547</v>
      </c>
      <c r="C86" s="260" t="s">
        <v>548</v>
      </c>
      <c r="D86" s="252" t="s">
        <v>285</v>
      </c>
      <c r="E86" s="253">
        <v>4</v>
      </c>
      <c r="F86" s="254"/>
      <c r="G86" s="255">
        <f>ROUND(E86*F86,2)</f>
        <v>0</v>
      </c>
      <c r="H86" s="232"/>
      <c r="I86" s="231">
        <f>ROUND(E86*H86,2)</f>
        <v>0</v>
      </c>
      <c r="J86" s="232"/>
      <c r="K86" s="231">
        <f>ROUND(E86*J86,2)</f>
        <v>0</v>
      </c>
      <c r="L86" s="231">
        <v>21</v>
      </c>
      <c r="M86" s="231">
        <f>G86*(1+L86/100)</f>
        <v>0</v>
      </c>
      <c r="N86" s="230">
        <v>9.1E-4</v>
      </c>
      <c r="O86" s="230">
        <f>ROUND(E86*N86,2)</f>
        <v>0</v>
      </c>
      <c r="P86" s="230">
        <v>0</v>
      </c>
      <c r="Q86" s="230">
        <f>ROUND(E86*P86,2)</f>
        <v>0</v>
      </c>
      <c r="R86" s="231" t="s">
        <v>309</v>
      </c>
      <c r="S86" s="231" t="s">
        <v>165</v>
      </c>
      <c r="T86" s="231" t="s">
        <v>165</v>
      </c>
      <c r="U86" s="231">
        <v>0</v>
      </c>
      <c r="V86" s="231">
        <f>ROUND(E86*U86,2)</f>
        <v>0</v>
      </c>
      <c r="W86" s="231"/>
      <c r="X86" s="231" t="s">
        <v>288</v>
      </c>
      <c r="Y86" s="231" t="s">
        <v>167</v>
      </c>
      <c r="Z86" s="210"/>
      <c r="AA86" s="210"/>
      <c r="AB86" s="210"/>
      <c r="AC86" s="210"/>
      <c r="AD86" s="210"/>
      <c r="AE86" s="210"/>
      <c r="AF86" s="210"/>
      <c r="AG86" s="210" t="s">
        <v>289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4">
        <v>58</v>
      </c>
      <c r="B87" s="245" t="s">
        <v>549</v>
      </c>
      <c r="C87" s="258" t="s">
        <v>550</v>
      </c>
      <c r="D87" s="246" t="s">
        <v>285</v>
      </c>
      <c r="E87" s="247">
        <v>2</v>
      </c>
      <c r="F87" s="248"/>
      <c r="G87" s="249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1"/>
      <c r="S87" s="231" t="s">
        <v>184</v>
      </c>
      <c r="T87" s="231" t="s">
        <v>204</v>
      </c>
      <c r="U87" s="231">
        <v>0</v>
      </c>
      <c r="V87" s="231">
        <f>ROUND(E87*U87,2)</f>
        <v>0</v>
      </c>
      <c r="W87" s="231"/>
      <c r="X87" s="231" t="s">
        <v>288</v>
      </c>
      <c r="Y87" s="231" t="s">
        <v>167</v>
      </c>
      <c r="Z87" s="210"/>
      <c r="AA87" s="210"/>
      <c r="AB87" s="210"/>
      <c r="AC87" s="210"/>
      <c r="AD87" s="210"/>
      <c r="AE87" s="210"/>
      <c r="AF87" s="210"/>
      <c r="AG87" s="210" t="s">
        <v>289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7">
        <v>59</v>
      </c>
      <c r="B88" s="228" t="s">
        <v>551</v>
      </c>
      <c r="C88" s="261" t="s">
        <v>552</v>
      </c>
      <c r="D88" s="229" t="s">
        <v>0</v>
      </c>
      <c r="E88" s="256"/>
      <c r="F88" s="232"/>
      <c r="G88" s="231">
        <f>ROUND(E88*F88,2)</f>
        <v>0</v>
      </c>
      <c r="H88" s="232"/>
      <c r="I88" s="231">
        <f>ROUND(E88*H88,2)</f>
        <v>0</v>
      </c>
      <c r="J88" s="232"/>
      <c r="K88" s="231">
        <f>ROUND(E88*J88,2)</f>
        <v>0</v>
      </c>
      <c r="L88" s="231">
        <v>21</v>
      </c>
      <c r="M88" s="231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1"/>
      <c r="S88" s="231" t="s">
        <v>165</v>
      </c>
      <c r="T88" s="231" t="s">
        <v>165</v>
      </c>
      <c r="U88" s="231">
        <v>0</v>
      </c>
      <c r="V88" s="231">
        <f>ROUND(E88*U88,2)</f>
        <v>0</v>
      </c>
      <c r="W88" s="231"/>
      <c r="X88" s="231" t="s">
        <v>295</v>
      </c>
      <c r="Y88" s="231" t="s">
        <v>167</v>
      </c>
      <c r="Z88" s="210"/>
      <c r="AA88" s="210"/>
      <c r="AB88" s="210"/>
      <c r="AC88" s="210"/>
      <c r="AD88" s="210"/>
      <c r="AE88" s="210"/>
      <c r="AF88" s="210"/>
      <c r="AG88" s="210" t="s">
        <v>296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37" t="s">
        <v>160</v>
      </c>
      <c r="B89" s="238" t="s">
        <v>109</v>
      </c>
      <c r="C89" s="257" t="s">
        <v>110</v>
      </c>
      <c r="D89" s="239"/>
      <c r="E89" s="240"/>
      <c r="F89" s="241"/>
      <c r="G89" s="242">
        <f>SUMIF(AG90:AG92,"&lt;&gt;NOR",G90:G92)</f>
        <v>0</v>
      </c>
      <c r="H89" s="236"/>
      <c r="I89" s="236">
        <f>SUM(I90:I92)</f>
        <v>0</v>
      </c>
      <c r="J89" s="236"/>
      <c r="K89" s="236">
        <f>SUM(K90:K92)</f>
        <v>0</v>
      </c>
      <c r="L89" s="236"/>
      <c r="M89" s="236">
        <f>SUM(M90:M92)</f>
        <v>0</v>
      </c>
      <c r="N89" s="235"/>
      <c r="O89" s="235">
        <f>SUM(O90:O92)</f>
        <v>6.0000000000000005E-2</v>
      </c>
      <c r="P89" s="235"/>
      <c r="Q89" s="235">
        <f>SUM(Q90:Q92)</f>
        <v>0</v>
      </c>
      <c r="R89" s="236"/>
      <c r="S89" s="236"/>
      <c r="T89" s="236"/>
      <c r="U89" s="236"/>
      <c r="V89" s="236">
        <f>SUM(V90:V92)</f>
        <v>9.17</v>
      </c>
      <c r="W89" s="236"/>
      <c r="X89" s="236"/>
      <c r="Y89" s="236"/>
      <c r="AG89" t="s">
        <v>161</v>
      </c>
    </row>
    <row r="90" spans="1:60" outlineLevel="1" x14ac:dyDescent="0.2">
      <c r="A90" s="250">
        <v>60</v>
      </c>
      <c r="B90" s="251" t="s">
        <v>553</v>
      </c>
      <c r="C90" s="260" t="s">
        <v>554</v>
      </c>
      <c r="D90" s="252" t="s">
        <v>188</v>
      </c>
      <c r="E90" s="253">
        <v>4</v>
      </c>
      <c r="F90" s="254"/>
      <c r="G90" s="255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1.2970000000000001E-2</v>
      </c>
      <c r="O90" s="230">
        <f>ROUND(E90*N90,2)</f>
        <v>0.05</v>
      </c>
      <c r="P90" s="230">
        <v>0</v>
      </c>
      <c r="Q90" s="230">
        <f>ROUND(E90*P90,2)</f>
        <v>0</v>
      </c>
      <c r="R90" s="231"/>
      <c r="S90" s="231" t="s">
        <v>165</v>
      </c>
      <c r="T90" s="231" t="s">
        <v>165</v>
      </c>
      <c r="U90" s="231">
        <v>1.9</v>
      </c>
      <c r="V90" s="231">
        <f>ROUND(E90*U90,2)</f>
        <v>7.6</v>
      </c>
      <c r="W90" s="231"/>
      <c r="X90" s="231" t="s">
        <v>166</v>
      </c>
      <c r="Y90" s="231" t="s">
        <v>167</v>
      </c>
      <c r="Z90" s="210"/>
      <c r="AA90" s="210"/>
      <c r="AB90" s="210"/>
      <c r="AC90" s="210"/>
      <c r="AD90" s="210"/>
      <c r="AE90" s="210"/>
      <c r="AF90" s="210"/>
      <c r="AG90" s="210" t="s">
        <v>168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50">
        <v>61</v>
      </c>
      <c r="B91" s="251" t="s">
        <v>555</v>
      </c>
      <c r="C91" s="260" t="s">
        <v>556</v>
      </c>
      <c r="D91" s="252" t="s">
        <v>188</v>
      </c>
      <c r="E91" s="253">
        <v>1</v>
      </c>
      <c r="F91" s="254"/>
      <c r="G91" s="255">
        <f>ROUND(E91*F91,2)</f>
        <v>0</v>
      </c>
      <c r="H91" s="232"/>
      <c r="I91" s="231">
        <f>ROUND(E91*H91,2)</f>
        <v>0</v>
      </c>
      <c r="J91" s="232"/>
      <c r="K91" s="231">
        <f>ROUND(E91*J91,2)</f>
        <v>0</v>
      </c>
      <c r="L91" s="231">
        <v>21</v>
      </c>
      <c r="M91" s="231">
        <f>G91*(1+L91/100)</f>
        <v>0</v>
      </c>
      <c r="N91" s="230">
        <v>5.7499999999999999E-3</v>
      </c>
      <c r="O91" s="230">
        <f>ROUND(E91*N91,2)</f>
        <v>0.01</v>
      </c>
      <c r="P91" s="230">
        <v>0</v>
      </c>
      <c r="Q91" s="230">
        <f>ROUND(E91*P91,2)</f>
        <v>0</v>
      </c>
      <c r="R91" s="231"/>
      <c r="S91" s="231" t="s">
        <v>165</v>
      </c>
      <c r="T91" s="231" t="s">
        <v>165</v>
      </c>
      <c r="U91" s="231">
        <v>1.47</v>
      </c>
      <c r="V91" s="231">
        <f>ROUND(E91*U91,2)</f>
        <v>1.47</v>
      </c>
      <c r="W91" s="231"/>
      <c r="X91" s="231" t="s">
        <v>166</v>
      </c>
      <c r="Y91" s="231" t="s">
        <v>167</v>
      </c>
      <c r="Z91" s="210"/>
      <c r="AA91" s="210"/>
      <c r="AB91" s="210"/>
      <c r="AC91" s="210"/>
      <c r="AD91" s="210"/>
      <c r="AE91" s="210"/>
      <c r="AF91" s="210"/>
      <c r="AG91" s="210" t="s">
        <v>168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44">
        <v>62</v>
      </c>
      <c r="B92" s="245" t="s">
        <v>557</v>
      </c>
      <c r="C92" s="258" t="s">
        <v>558</v>
      </c>
      <c r="D92" s="246" t="s">
        <v>294</v>
      </c>
      <c r="E92" s="247">
        <v>5.7630000000000001E-2</v>
      </c>
      <c r="F92" s="248"/>
      <c r="G92" s="249">
        <f>ROUND(E92*F92,2)</f>
        <v>0</v>
      </c>
      <c r="H92" s="232"/>
      <c r="I92" s="231">
        <f>ROUND(E92*H92,2)</f>
        <v>0</v>
      </c>
      <c r="J92" s="232"/>
      <c r="K92" s="231">
        <f>ROUND(E92*J92,2)</f>
        <v>0</v>
      </c>
      <c r="L92" s="231">
        <v>21</v>
      </c>
      <c r="M92" s="231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1"/>
      <c r="S92" s="231" t="s">
        <v>165</v>
      </c>
      <c r="T92" s="231" t="s">
        <v>165</v>
      </c>
      <c r="U92" s="231">
        <v>1.667</v>
      </c>
      <c r="V92" s="231">
        <f>ROUND(E92*U92,2)</f>
        <v>0.1</v>
      </c>
      <c r="W92" s="231"/>
      <c r="X92" s="231" t="s">
        <v>295</v>
      </c>
      <c r="Y92" s="231" t="s">
        <v>167</v>
      </c>
      <c r="Z92" s="210"/>
      <c r="AA92" s="210"/>
      <c r="AB92" s="210"/>
      <c r="AC92" s="210"/>
      <c r="AD92" s="210"/>
      <c r="AE92" s="210"/>
      <c r="AF92" s="210"/>
      <c r="AG92" s="210" t="s">
        <v>296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3"/>
      <c r="B93" s="4"/>
      <c r="C93" s="262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E93">
        <v>12</v>
      </c>
      <c r="AF93">
        <v>21</v>
      </c>
      <c r="AG93" t="s">
        <v>146</v>
      </c>
    </row>
    <row r="94" spans="1:60" x14ac:dyDescent="0.2">
      <c r="A94" s="213"/>
      <c r="B94" s="214" t="s">
        <v>31</v>
      </c>
      <c r="C94" s="263"/>
      <c r="D94" s="215"/>
      <c r="E94" s="216"/>
      <c r="F94" s="216"/>
      <c r="G94" s="243">
        <f>G8+G27+G30+G50+G67+G89</f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E94">
        <f>SUMIF(L7:L92,AE93,G7:G92)</f>
        <v>0</v>
      </c>
      <c r="AF94">
        <f>SUMIF(L7:L92,AF93,G7:G92)</f>
        <v>0</v>
      </c>
      <c r="AG94" t="s">
        <v>424</v>
      </c>
    </row>
    <row r="95" spans="1:60" x14ac:dyDescent="0.2">
      <c r="A95" s="3"/>
      <c r="B95" s="4"/>
      <c r="C95" s="262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"/>
      <c r="B96" s="4"/>
      <c r="C96" s="262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217" t="s">
        <v>425</v>
      </c>
      <c r="B97" s="217"/>
      <c r="C97" s="264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">
      <c r="A98" s="218"/>
      <c r="B98" s="219"/>
      <c r="C98" s="265"/>
      <c r="D98" s="219"/>
      <c r="E98" s="219"/>
      <c r="F98" s="219"/>
      <c r="G98" s="22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G98" t="s">
        <v>426</v>
      </c>
    </row>
    <row r="99" spans="1:33" x14ac:dyDescent="0.2">
      <c r="A99" s="221"/>
      <c r="B99" s="222"/>
      <c r="C99" s="266"/>
      <c r="D99" s="222"/>
      <c r="E99" s="222"/>
      <c r="F99" s="222"/>
      <c r="G99" s="22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221"/>
      <c r="B100" s="222"/>
      <c r="C100" s="266"/>
      <c r="D100" s="222"/>
      <c r="E100" s="222"/>
      <c r="F100" s="222"/>
      <c r="G100" s="22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221"/>
      <c r="B101" s="222"/>
      <c r="C101" s="266"/>
      <c r="D101" s="222"/>
      <c r="E101" s="222"/>
      <c r="F101" s="222"/>
      <c r="G101" s="22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A102" s="224"/>
      <c r="B102" s="225"/>
      <c r="C102" s="267"/>
      <c r="D102" s="225"/>
      <c r="E102" s="225"/>
      <c r="F102" s="225"/>
      <c r="G102" s="22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">
      <c r="A103" s="3"/>
      <c r="B103" s="4"/>
      <c r="C103" s="262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">
      <c r="C104" s="268"/>
      <c r="D104" s="10"/>
      <c r="AG104" t="s">
        <v>427</v>
      </c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97:C97"/>
    <mergeCell ref="A98:G10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134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135</v>
      </c>
    </row>
    <row r="3" spans="1:60" ht="24.95" customHeight="1" x14ac:dyDescent="0.2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4" t="s">
        <v>135</v>
      </c>
      <c r="AG3" t="s">
        <v>136</v>
      </c>
    </row>
    <row r="4" spans="1:60" ht="24.95" customHeight="1" x14ac:dyDescent="0.2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137</v>
      </c>
    </row>
    <row r="5" spans="1:60" x14ac:dyDescent="0.2">
      <c r="D5" s="10"/>
    </row>
    <row r="6" spans="1:60" ht="38.25" x14ac:dyDescent="0.2">
      <c r="A6" s="206" t="s">
        <v>138</v>
      </c>
      <c r="B6" s="208" t="s">
        <v>139</v>
      </c>
      <c r="C6" s="208" t="s">
        <v>140</v>
      </c>
      <c r="D6" s="207" t="s">
        <v>141</v>
      </c>
      <c r="E6" s="206" t="s">
        <v>142</v>
      </c>
      <c r="F6" s="205" t="s">
        <v>143</v>
      </c>
      <c r="G6" s="206" t="s">
        <v>31</v>
      </c>
      <c r="H6" s="209" t="s">
        <v>32</v>
      </c>
      <c r="I6" s="209" t="s">
        <v>144</v>
      </c>
      <c r="J6" s="209" t="s">
        <v>33</v>
      </c>
      <c r="K6" s="209" t="s">
        <v>145</v>
      </c>
      <c r="L6" s="209" t="s">
        <v>146</v>
      </c>
      <c r="M6" s="209" t="s">
        <v>147</v>
      </c>
      <c r="N6" s="209" t="s">
        <v>148</v>
      </c>
      <c r="O6" s="209" t="s">
        <v>149</v>
      </c>
      <c r="P6" s="209" t="s">
        <v>150</v>
      </c>
      <c r="Q6" s="209" t="s">
        <v>151</v>
      </c>
      <c r="R6" s="209" t="s">
        <v>152</v>
      </c>
      <c r="S6" s="209" t="s">
        <v>153</v>
      </c>
      <c r="T6" s="209" t="s">
        <v>154</v>
      </c>
      <c r="U6" s="209" t="s">
        <v>155</v>
      </c>
      <c r="V6" s="209" t="s">
        <v>156</v>
      </c>
      <c r="W6" s="209" t="s">
        <v>157</v>
      </c>
      <c r="X6" s="209" t="s">
        <v>158</v>
      </c>
      <c r="Y6" s="209" t="s">
        <v>159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160</v>
      </c>
      <c r="B8" s="238" t="s">
        <v>128</v>
      </c>
      <c r="C8" s="257" t="s">
        <v>129</v>
      </c>
      <c r="D8" s="239"/>
      <c r="E8" s="240"/>
      <c r="F8" s="241"/>
      <c r="G8" s="242">
        <f>SUMIF(AG9:AG13,"&lt;&gt;NOR",G9:G13)</f>
        <v>0</v>
      </c>
      <c r="H8" s="236"/>
      <c r="I8" s="236">
        <f>SUM(I9:I13)</f>
        <v>0</v>
      </c>
      <c r="J8" s="236"/>
      <c r="K8" s="236">
        <f>SUM(K9:K13)</f>
        <v>0</v>
      </c>
      <c r="L8" s="236"/>
      <c r="M8" s="236">
        <f>SUM(M9:M13)</f>
        <v>0</v>
      </c>
      <c r="N8" s="235"/>
      <c r="O8" s="235">
        <f>SUM(O9:O13)</f>
        <v>0</v>
      </c>
      <c r="P8" s="235"/>
      <c r="Q8" s="235">
        <f>SUM(Q9:Q13)</f>
        <v>0</v>
      </c>
      <c r="R8" s="236"/>
      <c r="S8" s="236"/>
      <c r="T8" s="236"/>
      <c r="U8" s="236"/>
      <c r="V8" s="236">
        <f>SUM(V9:V13)</f>
        <v>0</v>
      </c>
      <c r="W8" s="236"/>
      <c r="X8" s="236"/>
      <c r="Y8" s="236"/>
      <c r="AG8" t="s">
        <v>161</v>
      </c>
    </row>
    <row r="9" spans="1:60" ht="33.75" outlineLevel="1" x14ac:dyDescent="0.2">
      <c r="A9" s="250">
        <v>1</v>
      </c>
      <c r="B9" s="251" t="s">
        <v>559</v>
      </c>
      <c r="C9" s="260" t="s">
        <v>560</v>
      </c>
      <c r="D9" s="252" t="s">
        <v>561</v>
      </c>
      <c r="E9" s="253">
        <v>1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184</v>
      </c>
      <c r="T9" s="231" t="s">
        <v>204</v>
      </c>
      <c r="U9" s="231">
        <v>0</v>
      </c>
      <c r="V9" s="231">
        <f>ROUND(E9*U9,2)</f>
        <v>0</v>
      </c>
      <c r="W9" s="231"/>
      <c r="X9" s="231" t="s">
        <v>166</v>
      </c>
      <c r="Y9" s="231" t="s">
        <v>167</v>
      </c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0">
        <v>2</v>
      </c>
      <c r="B10" s="251" t="s">
        <v>562</v>
      </c>
      <c r="C10" s="260" t="s">
        <v>563</v>
      </c>
      <c r="D10" s="252" t="s">
        <v>285</v>
      </c>
      <c r="E10" s="253">
        <v>8</v>
      </c>
      <c r="F10" s="254"/>
      <c r="G10" s="255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184</v>
      </c>
      <c r="T10" s="231" t="s">
        <v>204</v>
      </c>
      <c r="U10" s="231">
        <v>0</v>
      </c>
      <c r="V10" s="231">
        <f>ROUND(E10*U10,2)</f>
        <v>0</v>
      </c>
      <c r="W10" s="231"/>
      <c r="X10" s="231" t="s">
        <v>166</v>
      </c>
      <c r="Y10" s="231" t="s">
        <v>167</v>
      </c>
      <c r="Z10" s="210"/>
      <c r="AA10" s="210"/>
      <c r="AB10" s="210"/>
      <c r="AC10" s="210"/>
      <c r="AD10" s="210"/>
      <c r="AE10" s="210"/>
      <c r="AF10" s="210"/>
      <c r="AG10" s="210" t="s">
        <v>168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0">
        <v>3</v>
      </c>
      <c r="B11" s="251" t="s">
        <v>564</v>
      </c>
      <c r="C11" s="260" t="s">
        <v>565</v>
      </c>
      <c r="D11" s="252" t="s">
        <v>285</v>
      </c>
      <c r="E11" s="253">
        <v>9</v>
      </c>
      <c r="F11" s="254"/>
      <c r="G11" s="255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184</v>
      </c>
      <c r="T11" s="231" t="s">
        <v>204</v>
      </c>
      <c r="U11" s="231">
        <v>0</v>
      </c>
      <c r="V11" s="231">
        <f>ROUND(E11*U11,2)</f>
        <v>0</v>
      </c>
      <c r="W11" s="231"/>
      <c r="X11" s="231" t="s">
        <v>166</v>
      </c>
      <c r="Y11" s="231" t="s">
        <v>167</v>
      </c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0">
        <v>4</v>
      </c>
      <c r="B12" s="251" t="s">
        <v>566</v>
      </c>
      <c r="C12" s="260" t="s">
        <v>567</v>
      </c>
      <c r="D12" s="252" t="s">
        <v>285</v>
      </c>
      <c r="E12" s="253">
        <v>4</v>
      </c>
      <c r="F12" s="254"/>
      <c r="G12" s="255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184</v>
      </c>
      <c r="T12" s="231" t="s">
        <v>204</v>
      </c>
      <c r="U12" s="231">
        <v>0</v>
      </c>
      <c r="V12" s="231">
        <f>ROUND(E12*U12,2)</f>
        <v>0</v>
      </c>
      <c r="W12" s="231"/>
      <c r="X12" s="231" t="s">
        <v>166</v>
      </c>
      <c r="Y12" s="231" t="s">
        <v>167</v>
      </c>
      <c r="Z12" s="210"/>
      <c r="AA12" s="210"/>
      <c r="AB12" s="210"/>
      <c r="AC12" s="210"/>
      <c r="AD12" s="210"/>
      <c r="AE12" s="210"/>
      <c r="AF12" s="210"/>
      <c r="AG12" s="210" t="s">
        <v>168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0">
        <v>5</v>
      </c>
      <c r="B13" s="251" t="s">
        <v>568</v>
      </c>
      <c r="C13" s="260" t="s">
        <v>569</v>
      </c>
      <c r="D13" s="252" t="s">
        <v>285</v>
      </c>
      <c r="E13" s="253">
        <v>9</v>
      </c>
      <c r="F13" s="254"/>
      <c r="G13" s="255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184</v>
      </c>
      <c r="T13" s="231" t="s">
        <v>204</v>
      </c>
      <c r="U13" s="231">
        <v>0</v>
      </c>
      <c r="V13" s="231">
        <f>ROUND(E13*U13,2)</f>
        <v>0</v>
      </c>
      <c r="W13" s="231"/>
      <c r="X13" s="231" t="s">
        <v>166</v>
      </c>
      <c r="Y13" s="231" t="s">
        <v>167</v>
      </c>
      <c r="Z13" s="210"/>
      <c r="AA13" s="210"/>
      <c r="AB13" s="210"/>
      <c r="AC13" s="210"/>
      <c r="AD13" s="210"/>
      <c r="AE13" s="210"/>
      <c r="AF13" s="210"/>
      <c r="AG13" s="210" t="s">
        <v>168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37" t="s">
        <v>160</v>
      </c>
      <c r="B14" s="238" t="s">
        <v>130</v>
      </c>
      <c r="C14" s="257" t="s">
        <v>131</v>
      </c>
      <c r="D14" s="239"/>
      <c r="E14" s="240"/>
      <c r="F14" s="241"/>
      <c r="G14" s="242">
        <f>SUMIF(AG15:AG20,"&lt;&gt;NOR",G15:G20)</f>
        <v>0</v>
      </c>
      <c r="H14" s="236"/>
      <c r="I14" s="236">
        <f>SUM(I15:I20)</f>
        <v>0</v>
      </c>
      <c r="J14" s="236"/>
      <c r="K14" s="236">
        <f>SUM(K15:K20)</f>
        <v>0</v>
      </c>
      <c r="L14" s="236"/>
      <c r="M14" s="236">
        <f>SUM(M15:M20)</f>
        <v>0</v>
      </c>
      <c r="N14" s="235"/>
      <c r="O14" s="235">
        <f>SUM(O15:O20)</f>
        <v>0.04</v>
      </c>
      <c r="P14" s="235"/>
      <c r="Q14" s="235">
        <f>SUM(Q15:Q20)</f>
        <v>0</v>
      </c>
      <c r="R14" s="236"/>
      <c r="S14" s="236"/>
      <c r="T14" s="236"/>
      <c r="U14" s="236"/>
      <c r="V14" s="236">
        <f>SUM(V15:V20)</f>
        <v>4.2300000000000004</v>
      </c>
      <c r="W14" s="236"/>
      <c r="X14" s="236"/>
      <c r="Y14" s="236"/>
      <c r="AG14" t="s">
        <v>161</v>
      </c>
    </row>
    <row r="15" spans="1:60" outlineLevel="1" x14ac:dyDescent="0.2">
      <c r="A15" s="244">
        <v>6</v>
      </c>
      <c r="B15" s="245" t="s">
        <v>570</v>
      </c>
      <c r="C15" s="258" t="s">
        <v>571</v>
      </c>
      <c r="D15" s="246" t="s">
        <v>285</v>
      </c>
      <c r="E15" s="247">
        <v>9</v>
      </c>
      <c r="F15" s="248"/>
      <c r="G15" s="249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165</v>
      </c>
      <c r="T15" s="231" t="s">
        <v>165</v>
      </c>
      <c r="U15" s="231">
        <v>0.47</v>
      </c>
      <c r="V15" s="231">
        <f>ROUND(E15*U15,2)</f>
        <v>4.2300000000000004</v>
      </c>
      <c r="W15" s="231"/>
      <c r="X15" s="231" t="s">
        <v>166</v>
      </c>
      <c r="Y15" s="231" t="s">
        <v>167</v>
      </c>
      <c r="Z15" s="210"/>
      <c r="AA15" s="210"/>
      <c r="AB15" s="210"/>
      <c r="AC15" s="210"/>
      <c r="AD15" s="210"/>
      <c r="AE15" s="210"/>
      <c r="AF15" s="210"/>
      <c r="AG15" s="210" t="s">
        <v>168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59" t="s">
        <v>572</v>
      </c>
      <c r="D16" s="233"/>
      <c r="E16" s="234">
        <v>5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0"/>
      <c r="AA16" s="210"/>
      <c r="AB16" s="210"/>
      <c r="AC16" s="210"/>
      <c r="AD16" s="210"/>
      <c r="AE16" s="210"/>
      <c r="AF16" s="210"/>
      <c r="AG16" s="210" t="s">
        <v>170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59" t="s">
        <v>81</v>
      </c>
      <c r="D17" s="233"/>
      <c r="E17" s="234">
        <v>4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0"/>
      <c r="AA17" s="210"/>
      <c r="AB17" s="210"/>
      <c r="AC17" s="210"/>
      <c r="AD17" s="210"/>
      <c r="AE17" s="210"/>
      <c r="AF17" s="210"/>
      <c r="AG17" s="210" t="s">
        <v>170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0">
        <v>7</v>
      </c>
      <c r="B18" s="251" t="s">
        <v>573</v>
      </c>
      <c r="C18" s="260" t="s">
        <v>574</v>
      </c>
      <c r="D18" s="252" t="s">
        <v>481</v>
      </c>
      <c r="E18" s="253">
        <v>8</v>
      </c>
      <c r="F18" s="254"/>
      <c r="G18" s="255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184</v>
      </c>
      <c r="T18" s="231" t="s">
        <v>189</v>
      </c>
      <c r="U18" s="231">
        <v>0</v>
      </c>
      <c r="V18" s="231">
        <f>ROUND(E18*U18,2)</f>
        <v>0</v>
      </c>
      <c r="W18" s="231"/>
      <c r="X18" s="231" t="s">
        <v>575</v>
      </c>
      <c r="Y18" s="231" t="s">
        <v>167</v>
      </c>
      <c r="Z18" s="210"/>
      <c r="AA18" s="210"/>
      <c r="AB18" s="210"/>
      <c r="AC18" s="210"/>
      <c r="AD18" s="210"/>
      <c r="AE18" s="210"/>
      <c r="AF18" s="210"/>
      <c r="AG18" s="210" t="s">
        <v>576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50">
        <v>8</v>
      </c>
      <c r="B19" s="251" t="s">
        <v>577</v>
      </c>
      <c r="C19" s="260" t="s">
        <v>578</v>
      </c>
      <c r="D19" s="252" t="s">
        <v>285</v>
      </c>
      <c r="E19" s="253">
        <v>5</v>
      </c>
      <c r="F19" s="254"/>
      <c r="G19" s="255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6.0000000000000001E-3</v>
      </c>
      <c r="O19" s="230">
        <f>ROUND(E19*N19,2)</f>
        <v>0.03</v>
      </c>
      <c r="P19" s="230">
        <v>0</v>
      </c>
      <c r="Q19" s="230">
        <f>ROUND(E19*P19,2)</f>
        <v>0</v>
      </c>
      <c r="R19" s="231"/>
      <c r="S19" s="231" t="s">
        <v>184</v>
      </c>
      <c r="T19" s="231" t="s">
        <v>189</v>
      </c>
      <c r="U19" s="231">
        <v>0</v>
      </c>
      <c r="V19" s="231">
        <f>ROUND(E19*U19,2)</f>
        <v>0</v>
      </c>
      <c r="W19" s="231"/>
      <c r="X19" s="231" t="s">
        <v>288</v>
      </c>
      <c r="Y19" s="231" t="s">
        <v>167</v>
      </c>
      <c r="Z19" s="210"/>
      <c r="AA19" s="210"/>
      <c r="AB19" s="210"/>
      <c r="AC19" s="210"/>
      <c r="AD19" s="210"/>
      <c r="AE19" s="210"/>
      <c r="AF19" s="210"/>
      <c r="AG19" s="210" t="s">
        <v>289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4">
        <v>9</v>
      </c>
      <c r="B20" s="245" t="s">
        <v>579</v>
      </c>
      <c r="C20" s="258" t="s">
        <v>580</v>
      </c>
      <c r="D20" s="246" t="s">
        <v>285</v>
      </c>
      <c r="E20" s="247">
        <v>4</v>
      </c>
      <c r="F20" s="248"/>
      <c r="G20" s="249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1.8E-3</v>
      </c>
      <c r="O20" s="230">
        <f>ROUND(E20*N20,2)</f>
        <v>0.01</v>
      </c>
      <c r="P20" s="230">
        <v>0</v>
      </c>
      <c r="Q20" s="230">
        <f>ROUND(E20*P20,2)</f>
        <v>0</v>
      </c>
      <c r="R20" s="231"/>
      <c r="S20" s="231" t="s">
        <v>184</v>
      </c>
      <c r="T20" s="231" t="s">
        <v>189</v>
      </c>
      <c r="U20" s="231">
        <v>0</v>
      </c>
      <c r="V20" s="231">
        <f>ROUND(E20*U20,2)</f>
        <v>0</v>
      </c>
      <c r="W20" s="231"/>
      <c r="X20" s="231" t="s">
        <v>288</v>
      </c>
      <c r="Y20" s="231" t="s">
        <v>167</v>
      </c>
      <c r="Z20" s="210"/>
      <c r="AA20" s="210"/>
      <c r="AB20" s="210"/>
      <c r="AC20" s="210"/>
      <c r="AD20" s="210"/>
      <c r="AE20" s="210"/>
      <c r="AF20" s="210"/>
      <c r="AG20" s="210" t="s">
        <v>289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3"/>
      <c r="B21" s="4"/>
      <c r="C21" s="26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v>12</v>
      </c>
      <c r="AF21">
        <v>21</v>
      </c>
      <c r="AG21" t="s">
        <v>146</v>
      </c>
    </row>
    <row r="22" spans="1:60" x14ac:dyDescent="0.2">
      <c r="A22" s="213"/>
      <c r="B22" s="214" t="s">
        <v>31</v>
      </c>
      <c r="C22" s="263"/>
      <c r="D22" s="215"/>
      <c r="E22" s="216"/>
      <c r="F22" s="216"/>
      <c r="G22" s="243">
        <f>G8+G14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f>SUMIF(L7:L20,AE21,G7:G20)</f>
        <v>0</v>
      </c>
      <c r="AF22">
        <f>SUMIF(L7:L20,AF21,G7:G20)</f>
        <v>0</v>
      </c>
      <c r="AG22" t="s">
        <v>424</v>
      </c>
    </row>
    <row r="23" spans="1:60" x14ac:dyDescent="0.2">
      <c r="A23" s="3"/>
      <c r="B23" s="4"/>
      <c r="C23" s="262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3"/>
      <c r="B24" s="4"/>
      <c r="C24" s="262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17" t="s">
        <v>425</v>
      </c>
      <c r="B25" s="217"/>
      <c r="C25" s="264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18"/>
      <c r="B26" s="219"/>
      <c r="C26" s="265"/>
      <c r="D26" s="219"/>
      <c r="E26" s="219"/>
      <c r="F26" s="219"/>
      <c r="G26" s="22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G26" t="s">
        <v>426</v>
      </c>
    </row>
    <row r="27" spans="1:60" x14ac:dyDescent="0.2">
      <c r="A27" s="221"/>
      <c r="B27" s="222"/>
      <c r="C27" s="266"/>
      <c r="D27" s="222"/>
      <c r="E27" s="222"/>
      <c r="F27" s="222"/>
      <c r="G27" s="2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21"/>
      <c r="B28" s="222"/>
      <c r="C28" s="266"/>
      <c r="D28" s="222"/>
      <c r="E28" s="222"/>
      <c r="F28" s="222"/>
      <c r="G28" s="2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21"/>
      <c r="B29" s="222"/>
      <c r="C29" s="266"/>
      <c r="D29" s="222"/>
      <c r="E29" s="222"/>
      <c r="F29" s="222"/>
      <c r="G29" s="2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24"/>
      <c r="B30" s="225"/>
      <c r="C30" s="267"/>
      <c r="D30" s="225"/>
      <c r="E30" s="225"/>
      <c r="F30" s="225"/>
      <c r="G30" s="22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262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C32" s="268"/>
      <c r="D32" s="10"/>
      <c r="AG32" t="s">
        <v>427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5:C25"/>
    <mergeCell ref="A26:G3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134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135</v>
      </c>
    </row>
    <row r="3" spans="1:60" ht="24.95" customHeight="1" x14ac:dyDescent="0.2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4" t="s">
        <v>135</v>
      </c>
      <c r="AG3" t="s">
        <v>136</v>
      </c>
    </row>
    <row r="4" spans="1:60" ht="24.95" customHeight="1" x14ac:dyDescent="0.2">
      <c r="A4" s="200" t="s">
        <v>10</v>
      </c>
      <c r="B4" s="201" t="s">
        <v>52</v>
      </c>
      <c r="C4" s="202" t="s">
        <v>53</v>
      </c>
      <c r="D4" s="203"/>
      <c r="E4" s="203"/>
      <c r="F4" s="203"/>
      <c r="G4" s="204"/>
      <c r="AG4" t="s">
        <v>137</v>
      </c>
    </row>
    <row r="5" spans="1:60" x14ac:dyDescent="0.2">
      <c r="D5" s="10"/>
    </row>
    <row r="6" spans="1:60" ht="38.25" x14ac:dyDescent="0.2">
      <c r="A6" s="206" t="s">
        <v>138</v>
      </c>
      <c r="B6" s="208" t="s">
        <v>139</v>
      </c>
      <c r="C6" s="208" t="s">
        <v>140</v>
      </c>
      <c r="D6" s="207" t="s">
        <v>141</v>
      </c>
      <c r="E6" s="206" t="s">
        <v>142</v>
      </c>
      <c r="F6" s="205" t="s">
        <v>143</v>
      </c>
      <c r="G6" s="206" t="s">
        <v>31</v>
      </c>
      <c r="H6" s="209" t="s">
        <v>32</v>
      </c>
      <c r="I6" s="209" t="s">
        <v>144</v>
      </c>
      <c r="J6" s="209" t="s">
        <v>33</v>
      </c>
      <c r="K6" s="209" t="s">
        <v>145</v>
      </c>
      <c r="L6" s="209" t="s">
        <v>146</v>
      </c>
      <c r="M6" s="209" t="s">
        <v>147</v>
      </c>
      <c r="N6" s="209" t="s">
        <v>148</v>
      </c>
      <c r="O6" s="209" t="s">
        <v>149</v>
      </c>
      <c r="P6" s="209" t="s">
        <v>150</v>
      </c>
      <c r="Q6" s="209" t="s">
        <v>151</v>
      </c>
      <c r="R6" s="209" t="s">
        <v>152</v>
      </c>
      <c r="S6" s="209" t="s">
        <v>153</v>
      </c>
      <c r="T6" s="209" t="s">
        <v>154</v>
      </c>
      <c r="U6" s="209" t="s">
        <v>155</v>
      </c>
      <c r="V6" s="209" t="s">
        <v>156</v>
      </c>
      <c r="W6" s="209" t="s">
        <v>157</v>
      </c>
      <c r="X6" s="209" t="s">
        <v>158</v>
      </c>
      <c r="Y6" s="209" t="s">
        <v>159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160</v>
      </c>
      <c r="B8" s="238" t="s">
        <v>112</v>
      </c>
      <c r="C8" s="257" t="s">
        <v>113</v>
      </c>
      <c r="D8" s="239"/>
      <c r="E8" s="240"/>
      <c r="F8" s="241"/>
      <c r="G8" s="242">
        <f>SUMIF(AG9:AG12,"&lt;&gt;NOR",G9:G12)</f>
        <v>0</v>
      </c>
      <c r="H8" s="236"/>
      <c r="I8" s="236">
        <f>SUM(I9:I12)</f>
        <v>0</v>
      </c>
      <c r="J8" s="236"/>
      <c r="K8" s="236">
        <f>SUM(K9:K12)</f>
        <v>0</v>
      </c>
      <c r="L8" s="236"/>
      <c r="M8" s="236">
        <f>SUM(M9:M12)</f>
        <v>0</v>
      </c>
      <c r="N8" s="235"/>
      <c r="O8" s="235">
        <f>SUM(O9:O12)</f>
        <v>0</v>
      </c>
      <c r="P8" s="235"/>
      <c r="Q8" s="235">
        <f>SUM(Q9:Q12)</f>
        <v>0</v>
      </c>
      <c r="R8" s="236"/>
      <c r="S8" s="236"/>
      <c r="T8" s="236"/>
      <c r="U8" s="236"/>
      <c r="V8" s="236">
        <f>SUM(V9:V12)</f>
        <v>0</v>
      </c>
      <c r="W8" s="236"/>
      <c r="X8" s="236"/>
      <c r="Y8" s="236"/>
      <c r="AG8" t="s">
        <v>161</v>
      </c>
    </row>
    <row r="9" spans="1:60" ht="33.75" outlineLevel="1" x14ac:dyDescent="0.2">
      <c r="A9" s="250">
        <v>1</v>
      </c>
      <c r="B9" s="251" t="s">
        <v>581</v>
      </c>
      <c r="C9" s="260" t="s">
        <v>582</v>
      </c>
      <c r="D9" s="252" t="s">
        <v>188</v>
      </c>
      <c r="E9" s="253">
        <v>3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184</v>
      </c>
      <c r="T9" s="231" t="s">
        <v>189</v>
      </c>
      <c r="U9" s="231">
        <v>0</v>
      </c>
      <c r="V9" s="231">
        <f>ROUND(E9*U9,2)</f>
        <v>0</v>
      </c>
      <c r="W9" s="231"/>
      <c r="X9" s="231" t="s">
        <v>166</v>
      </c>
      <c r="Y9" s="231" t="s">
        <v>167</v>
      </c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1" x14ac:dyDescent="0.2">
      <c r="A10" s="250">
        <v>2</v>
      </c>
      <c r="B10" s="251" t="s">
        <v>583</v>
      </c>
      <c r="C10" s="260" t="s">
        <v>584</v>
      </c>
      <c r="D10" s="252" t="s">
        <v>188</v>
      </c>
      <c r="E10" s="253">
        <v>3</v>
      </c>
      <c r="F10" s="254"/>
      <c r="G10" s="255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184</v>
      </c>
      <c r="T10" s="231" t="s">
        <v>189</v>
      </c>
      <c r="U10" s="231">
        <v>0</v>
      </c>
      <c r="V10" s="231">
        <f>ROUND(E10*U10,2)</f>
        <v>0</v>
      </c>
      <c r="W10" s="231"/>
      <c r="X10" s="231" t="s">
        <v>166</v>
      </c>
      <c r="Y10" s="231" t="s">
        <v>167</v>
      </c>
      <c r="Z10" s="210"/>
      <c r="AA10" s="210"/>
      <c r="AB10" s="210"/>
      <c r="AC10" s="210"/>
      <c r="AD10" s="210"/>
      <c r="AE10" s="210"/>
      <c r="AF10" s="210"/>
      <c r="AG10" s="210" t="s">
        <v>168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44">
        <v>3</v>
      </c>
      <c r="B11" s="245" t="s">
        <v>585</v>
      </c>
      <c r="C11" s="258" t="s">
        <v>586</v>
      </c>
      <c r="D11" s="246" t="s">
        <v>188</v>
      </c>
      <c r="E11" s="247">
        <v>2</v>
      </c>
      <c r="F11" s="248"/>
      <c r="G11" s="249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184</v>
      </c>
      <c r="T11" s="231" t="s">
        <v>189</v>
      </c>
      <c r="U11" s="231">
        <v>0</v>
      </c>
      <c r="V11" s="231">
        <f>ROUND(E11*U11,2)</f>
        <v>0</v>
      </c>
      <c r="W11" s="231"/>
      <c r="X11" s="231" t="s">
        <v>166</v>
      </c>
      <c r="Y11" s="231" t="s">
        <v>167</v>
      </c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7">
        <v>4</v>
      </c>
      <c r="B12" s="228" t="s">
        <v>587</v>
      </c>
      <c r="C12" s="261" t="s">
        <v>588</v>
      </c>
      <c r="D12" s="229" t="s">
        <v>0</v>
      </c>
      <c r="E12" s="256"/>
      <c r="F12" s="232"/>
      <c r="G12" s="231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165</v>
      </c>
      <c r="T12" s="231" t="s">
        <v>165</v>
      </c>
      <c r="U12" s="231">
        <v>0</v>
      </c>
      <c r="V12" s="231">
        <f>ROUND(E12*U12,2)</f>
        <v>0</v>
      </c>
      <c r="W12" s="231"/>
      <c r="X12" s="231" t="s">
        <v>295</v>
      </c>
      <c r="Y12" s="231" t="s">
        <v>167</v>
      </c>
      <c r="Z12" s="210"/>
      <c r="AA12" s="210"/>
      <c r="AB12" s="210"/>
      <c r="AC12" s="210"/>
      <c r="AD12" s="210"/>
      <c r="AE12" s="210"/>
      <c r="AF12" s="210"/>
      <c r="AG12" s="210" t="s">
        <v>296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3"/>
      <c r="B13" s="4"/>
      <c r="C13" s="262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v>12</v>
      </c>
      <c r="AF13">
        <v>21</v>
      </c>
      <c r="AG13" t="s">
        <v>146</v>
      </c>
    </row>
    <row r="14" spans="1:60" x14ac:dyDescent="0.2">
      <c r="A14" s="213"/>
      <c r="B14" s="214" t="s">
        <v>31</v>
      </c>
      <c r="C14" s="263"/>
      <c r="D14" s="215"/>
      <c r="E14" s="216"/>
      <c r="F14" s="216"/>
      <c r="G14" s="243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f>SUMIF(L7:L12,AE13,G7:G12)</f>
        <v>0</v>
      </c>
      <c r="AF14">
        <f>SUMIF(L7:L12,AF13,G7:G12)</f>
        <v>0</v>
      </c>
      <c r="AG14" t="s">
        <v>424</v>
      </c>
    </row>
    <row r="15" spans="1:60" x14ac:dyDescent="0.2">
      <c r="A15" s="3"/>
      <c r="B15" s="4"/>
      <c r="C15" s="262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">
      <c r="A16" s="3"/>
      <c r="B16" s="4"/>
      <c r="C16" s="262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17" t="s">
        <v>425</v>
      </c>
      <c r="B17" s="217"/>
      <c r="C17" s="264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18"/>
      <c r="B18" s="219"/>
      <c r="C18" s="265"/>
      <c r="D18" s="219"/>
      <c r="E18" s="219"/>
      <c r="F18" s="219"/>
      <c r="G18" s="22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G18" t="s">
        <v>426</v>
      </c>
    </row>
    <row r="19" spans="1:33" x14ac:dyDescent="0.2">
      <c r="A19" s="221"/>
      <c r="B19" s="222"/>
      <c r="C19" s="266"/>
      <c r="D19" s="222"/>
      <c r="E19" s="222"/>
      <c r="F19" s="222"/>
      <c r="G19" s="22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21"/>
      <c r="B20" s="222"/>
      <c r="C20" s="266"/>
      <c r="D20" s="222"/>
      <c r="E20" s="222"/>
      <c r="F20" s="222"/>
      <c r="G20" s="22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21"/>
      <c r="B21" s="222"/>
      <c r="C21" s="266"/>
      <c r="D21" s="222"/>
      <c r="E21" s="222"/>
      <c r="F21" s="222"/>
      <c r="G21" s="22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24"/>
      <c r="B22" s="225"/>
      <c r="C22" s="267"/>
      <c r="D22" s="225"/>
      <c r="E22" s="225"/>
      <c r="F22" s="225"/>
      <c r="G22" s="22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3"/>
      <c r="B23" s="4"/>
      <c r="C23" s="262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C24" s="268"/>
      <c r="D24" s="10"/>
      <c r="AG24" t="s">
        <v>427</v>
      </c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7:C17"/>
    <mergeCell ref="A18:G2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134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135</v>
      </c>
    </row>
    <row r="3" spans="1:60" ht="24.95" customHeight="1" x14ac:dyDescent="0.2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4" t="s">
        <v>135</v>
      </c>
      <c r="AG3" t="s">
        <v>136</v>
      </c>
    </row>
    <row r="4" spans="1:60" ht="24.95" customHeight="1" x14ac:dyDescent="0.2">
      <c r="A4" s="200" t="s">
        <v>10</v>
      </c>
      <c r="B4" s="201" t="s">
        <v>54</v>
      </c>
      <c r="C4" s="202" t="s">
        <v>55</v>
      </c>
      <c r="D4" s="203"/>
      <c r="E4" s="203"/>
      <c r="F4" s="203"/>
      <c r="G4" s="204"/>
      <c r="AG4" t="s">
        <v>137</v>
      </c>
    </row>
    <row r="5" spans="1:60" x14ac:dyDescent="0.2">
      <c r="D5" s="10"/>
    </row>
    <row r="6" spans="1:60" ht="38.25" x14ac:dyDescent="0.2">
      <c r="A6" s="206" t="s">
        <v>138</v>
      </c>
      <c r="B6" s="208" t="s">
        <v>139</v>
      </c>
      <c r="C6" s="208" t="s">
        <v>140</v>
      </c>
      <c r="D6" s="207" t="s">
        <v>141</v>
      </c>
      <c r="E6" s="206" t="s">
        <v>142</v>
      </c>
      <c r="F6" s="205" t="s">
        <v>143</v>
      </c>
      <c r="G6" s="206" t="s">
        <v>31</v>
      </c>
      <c r="H6" s="209" t="s">
        <v>32</v>
      </c>
      <c r="I6" s="209" t="s">
        <v>144</v>
      </c>
      <c r="J6" s="209" t="s">
        <v>33</v>
      </c>
      <c r="K6" s="209" t="s">
        <v>145</v>
      </c>
      <c r="L6" s="209" t="s">
        <v>146</v>
      </c>
      <c r="M6" s="209" t="s">
        <v>147</v>
      </c>
      <c r="N6" s="209" t="s">
        <v>148</v>
      </c>
      <c r="O6" s="209" t="s">
        <v>149</v>
      </c>
      <c r="P6" s="209" t="s">
        <v>150</v>
      </c>
      <c r="Q6" s="209" t="s">
        <v>151</v>
      </c>
      <c r="R6" s="209" t="s">
        <v>152</v>
      </c>
      <c r="S6" s="209" t="s">
        <v>153</v>
      </c>
      <c r="T6" s="209" t="s">
        <v>154</v>
      </c>
      <c r="U6" s="209" t="s">
        <v>155</v>
      </c>
      <c r="V6" s="209" t="s">
        <v>156</v>
      </c>
      <c r="W6" s="209" t="s">
        <v>157</v>
      </c>
      <c r="X6" s="209" t="s">
        <v>158</v>
      </c>
      <c r="Y6" s="209" t="s">
        <v>159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160</v>
      </c>
      <c r="B8" s="238" t="s">
        <v>111</v>
      </c>
      <c r="C8" s="257" t="s">
        <v>55</v>
      </c>
      <c r="D8" s="239"/>
      <c r="E8" s="240"/>
      <c r="F8" s="241"/>
      <c r="G8" s="242">
        <f>SUMIF(AG9:AG17,"&lt;&gt;NOR",G9:G17)</f>
        <v>0</v>
      </c>
      <c r="H8" s="236"/>
      <c r="I8" s="236">
        <f>SUM(I9:I17)</f>
        <v>0</v>
      </c>
      <c r="J8" s="236"/>
      <c r="K8" s="236">
        <f>SUM(K9:K17)</f>
        <v>0</v>
      </c>
      <c r="L8" s="236"/>
      <c r="M8" s="236">
        <f>SUM(M9:M17)</f>
        <v>0</v>
      </c>
      <c r="N8" s="235"/>
      <c r="O8" s="235">
        <f>SUM(O9:O17)</f>
        <v>0.05</v>
      </c>
      <c r="P8" s="235"/>
      <c r="Q8" s="235">
        <f>SUM(Q9:Q17)</f>
        <v>0</v>
      </c>
      <c r="R8" s="236"/>
      <c r="S8" s="236"/>
      <c r="T8" s="236"/>
      <c r="U8" s="236"/>
      <c r="V8" s="236">
        <f>SUM(V9:V17)</f>
        <v>4.1900000000000004</v>
      </c>
      <c r="W8" s="236"/>
      <c r="X8" s="236"/>
      <c r="Y8" s="236"/>
      <c r="AG8" t="s">
        <v>161</v>
      </c>
    </row>
    <row r="9" spans="1:60" outlineLevel="1" x14ac:dyDescent="0.2">
      <c r="A9" s="250">
        <v>1</v>
      </c>
      <c r="B9" s="251" t="s">
        <v>589</v>
      </c>
      <c r="C9" s="260" t="s">
        <v>590</v>
      </c>
      <c r="D9" s="252" t="s">
        <v>260</v>
      </c>
      <c r="E9" s="253">
        <v>2.2000000000000002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165</v>
      </c>
      <c r="T9" s="231" t="s">
        <v>165</v>
      </c>
      <c r="U9" s="231">
        <v>0.33</v>
      </c>
      <c r="V9" s="231">
        <f>ROUND(E9*U9,2)</f>
        <v>0.73</v>
      </c>
      <c r="W9" s="231"/>
      <c r="X9" s="231" t="s">
        <v>166</v>
      </c>
      <c r="Y9" s="231" t="s">
        <v>167</v>
      </c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0">
        <v>2</v>
      </c>
      <c r="B10" s="251" t="s">
        <v>591</v>
      </c>
      <c r="C10" s="260" t="s">
        <v>592</v>
      </c>
      <c r="D10" s="252" t="s">
        <v>260</v>
      </c>
      <c r="E10" s="253">
        <v>3.5</v>
      </c>
      <c r="F10" s="254"/>
      <c r="G10" s="255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165</v>
      </c>
      <c r="T10" s="231" t="s">
        <v>165</v>
      </c>
      <c r="U10" s="231">
        <v>0.37</v>
      </c>
      <c r="V10" s="231">
        <f>ROUND(E10*U10,2)</f>
        <v>1.3</v>
      </c>
      <c r="W10" s="231"/>
      <c r="X10" s="231" t="s">
        <v>166</v>
      </c>
      <c r="Y10" s="231" t="s">
        <v>167</v>
      </c>
      <c r="Z10" s="210"/>
      <c r="AA10" s="210"/>
      <c r="AB10" s="210"/>
      <c r="AC10" s="210"/>
      <c r="AD10" s="210"/>
      <c r="AE10" s="210"/>
      <c r="AF10" s="210"/>
      <c r="AG10" s="210" t="s">
        <v>168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50">
        <v>3</v>
      </c>
      <c r="B11" s="251" t="s">
        <v>593</v>
      </c>
      <c r="C11" s="260" t="s">
        <v>594</v>
      </c>
      <c r="D11" s="252" t="s">
        <v>285</v>
      </c>
      <c r="E11" s="253">
        <v>4</v>
      </c>
      <c r="F11" s="254"/>
      <c r="G11" s="255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165</v>
      </c>
      <c r="T11" s="231" t="s">
        <v>165</v>
      </c>
      <c r="U11" s="231">
        <v>0.54</v>
      </c>
      <c r="V11" s="231">
        <f>ROUND(E11*U11,2)</f>
        <v>2.16</v>
      </c>
      <c r="W11" s="231"/>
      <c r="X11" s="231" t="s">
        <v>166</v>
      </c>
      <c r="Y11" s="231" t="s">
        <v>167</v>
      </c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0">
        <v>4</v>
      </c>
      <c r="B12" s="251" t="s">
        <v>595</v>
      </c>
      <c r="C12" s="260" t="s">
        <v>596</v>
      </c>
      <c r="D12" s="252" t="s">
        <v>285</v>
      </c>
      <c r="E12" s="253">
        <v>2</v>
      </c>
      <c r="F12" s="254"/>
      <c r="G12" s="255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184</v>
      </c>
      <c r="T12" s="231" t="s">
        <v>204</v>
      </c>
      <c r="U12" s="231">
        <v>0</v>
      </c>
      <c r="V12" s="231">
        <f>ROUND(E12*U12,2)</f>
        <v>0</v>
      </c>
      <c r="W12" s="231"/>
      <c r="X12" s="231" t="s">
        <v>166</v>
      </c>
      <c r="Y12" s="231" t="s">
        <v>167</v>
      </c>
      <c r="Z12" s="210"/>
      <c r="AA12" s="210"/>
      <c r="AB12" s="210"/>
      <c r="AC12" s="210"/>
      <c r="AD12" s="210"/>
      <c r="AE12" s="210"/>
      <c r="AF12" s="210"/>
      <c r="AG12" s="210" t="s">
        <v>168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0">
        <v>5</v>
      </c>
      <c r="B13" s="251" t="s">
        <v>597</v>
      </c>
      <c r="C13" s="260" t="s">
        <v>598</v>
      </c>
      <c r="D13" s="252" t="s">
        <v>285</v>
      </c>
      <c r="E13" s="253">
        <v>2</v>
      </c>
      <c r="F13" s="254"/>
      <c r="G13" s="255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1.1900000000000001E-2</v>
      </c>
      <c r="O13" s="230">
        <f>ROUND(E13*N13,2)</f>
        <v>0.02</v>
      </c>
      <c r="P13" s="230">
        <v>0</v>
      </c>
      <c r="Q13" s="230">
        <f>ROUND(E13*P13,2)</f>
        <v>0</v>
      </c>
      <c r="R13" s="231"/>
      <c r="S13" s="231" t="s">
        <v>184</v>
      </c>
      <c r="T13" s="231" t="s">
        <v>189</v>
      </c>
      <c r="U13" s="231">
        <v>0</v>
      </c>
      <c r="V13" s="231">
        <f>ROUND(E13*U13,2)</f>
        <v>0</v>
      </c>
      <c r="W13" s="231"/>
      <c r="X13" s="231" t="s">
        <v>288</v>
      </c>
      <c r="Y13" s="231" t="s">
        <v>167</v>
      </c>
      <c r="Z13" s="210"/>
      <c r="AA13" s="210"/>
      <c r="AB13" s="210"/>
      <c r="AC13" s="210"/>
      <c r="AD13" s="210"/>
      <c r="AE13" s="210"/>
      <c r="AF13" s="210"/>
      <c r="AG13" s="210" t="s">
        <v>289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0">
        <v>6</v>
      </c>
      <c r="B14" s="251" t="s">
        <v>599</v>
      </c>
      <c r="C14" s="260" t="s">
        <v>600</v>
      </c>
      <c r="D14" s="252" t="s">
        <v>285</v>
      </c>
      <c r="E14" s="253">
        <v>2</v>
      </c>
      <c r="F14" s="254"/>
      <c r="G14" s="255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184</v>
      </c>
      <c r="T14" s="231" t="s">
        <v>189</v>
      </c>
      <c r="U14" s="231">
        <v>0</v>
      </c>
      <c r="V14" s="231">
        <f>ROUND(E14*U14,2)</f>
        <v>0</v>
      </c>
      <c r="W14" s="231"/>
      <c r="X14" s="231" t="s">
        <v>288</v>
      </c>
      <c r="Y14" s="231" t="s">
        <v>167</v>
      </c>
      <c r="Z14" s="210"/>
      <c r="AA14" s="210"/>
      <c r="AB14" s="210"/>
      <c r="AC14" s="210"/>
      <c r="AD14" s="210"/>
      <c r="AE14" s="210"/>
      <c r="AF14" s="210"/>
      <c r="AG14" s="210" t="s">
        <v>289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0">
        <v>7</v>
      </c>
      <c r="B15" s="251" t="s">
        <v>601</v>
      </c>
      <c r="C15" s="260" t="s">
        <v>602</v>
      </c>
      <c r="D15" s="252" t="s">
        <v>285</v>
      </c>
      <c r="E15" s="253">
        <v>2.2000000000000002</v>
      </c>
      <c r="F15" s="254"/>
      <c r="G15" s="255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3.81E-3</v>
      </c>
      <c r="O15" s="230">
        <f>ROUND(E15*N15,2)</f>
        <v>0.01</v>
      </c>
      <c r="P15" s="230">
        <v>0</v>
      </c>
      <c r="Q15" s="230">
        <f>ROUND(E15*P15,2)</f>
        <v>0</v>
      </c>
      <c r="R15" s="231" t="s">
        <v>309</v>
      </c>
      <c r="S15" s="231" t="s">
        <v>165</v>
      </c>
      <c r="T15" s="231" t="s">
        <v>165</v>
      </c>
      <c r="U15" s="231">
        <v>0</v>
      </c>
      <c r="V15" s="231">
        <f>ROUND(E15*U15,2)</f>
        <v>0</v>
      </c>
      <c r="W15" s="231"/>
      <c r="X15" s="231" t="s">
        <v>288</v>
      </c>
      <c r="Y15" s="231" t="s">
        <v>167</v>
      </c>
      <c r="Z15" s="210"/>
      <c r="AA15" s="210"/>
      <c r="AB15" s="210"/>
      <c r="AC15" s="210"/>
      <c r="AD15" s="210"/>
      <c r="AE15" s="210"/>
      <c r="AF15" s="210"/>
      <c r="AG15" s="210" t="s">
        <v>289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4">
        <v>8</v>
      </c>
      <c r="B16" s="245" t="s">
        <v>603</v>
      </c>
      <c r="C16" s="258" t="s">
        <v>604</v>
      </c>
      <c r="D16" s="246" t="s">
        <v>285</v>
      </c>
      <c r="E16" s="247">
        <v>3.5</v>
      </c>
      <c r="F16" s="248"/>
      <c r="G16" s="249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4.7099999999999998E-3</v>
      </c>
      <c r="O16" s="230">
        <f>ROUND(E16*N16,2)</f>
        <v>0.02</v>
      </c>
      <c r="P16" s="230">
        <v>0</v>
      </c>
      <c r="Q16" s="230">
        <f>ROUND(E16*P16,2)</f>
        <v>0</v>
      </c>
      <c r="R16" s="231" t="s">
        <v>309</v>
      </c>
      <c r="S16" s="231" t="s">
        <v>165</v>
      </c>
      <c r="T16" s="231" t="s">
        <v>165</v>
      </c>
      <c r="U16" s="231">
        <v>0</v>
      </c>
      <c r="V16" s="231">
        <f>ROUND(E16*U16,2)</f>
        <v>0</v>
      </c>
      <c r="W16" s="231"/>
      <c r="X16" s="231" t="s">
        <v>288</v>
      </c>
      <c r="Y16" s="231" t="s">
        <v>167</v>
      </c>
      <c r="Z16" s="210"/>
      <c r="AA16" s="210"/>
      <c r="AB16" s="210"/>
      <c r="AC16" s="210"/>
      <c r="AD16" s="210"/>
      <c r="AE16" s="210"/>
      <c r="AF16" s="210"/>
      <c r="AG16" s="210" t="s">
        <v>289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>
        <v>9</v>
      </c>
      <c r="B17" s="228" t="s">
        <v>605</v>
      </c>
      <c r="C17" s="261" t="s">
        <v>606</v>
      </c>
      <c r="D17" s="229" t="s">
        <v>0</v>
      </c>
      <c r="E17" s="256"/>
      <c r="F17" s="232"/>
      <c r="G17" s="231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165</v>
      </c>
      <c r="T17" s="231" t="s">
        <v>165</v>
      </c>
      <c r="U17" s="231">
        <v>0</v>
      </c>
      <c r="V17" s="231">
        <f>ROUND(E17*U17,2)</f>
        <v>0</v>
      </c>
      <c r="W17" s="231"/>
      <c r="X17" s="231" t="s">
        <v>295</v>
      </c>
      <c r="Y17" s="231" t="s">
        <v>167</v>
      </c>
      <c r="Z17" s="210"/>
      <c r="AA17" s="210"/>
      <c r="AB17" s="210"/>
      <c r="AC17" s="210"/>
      <c r="AD17" s="210"/>
      <c r="AE17" s="210"/>
      <c r="AF17" s="210"/>
      <c r="AG17" s="210" t="s">
        <v>296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3"/>
      <c r="B18" s="4"/>
      <c r="C18" s="262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12</v>
      </c>
      <c r="AF18">
        <v>21</v>
      </c>
      <c r="AG18" t="s">
        <v>146</v>
      </c>
    </row>
    <row r="19" spans="1:60" x14ac:dyDescent="0.2">
      <c r="A19" s="213"/>
      <c r="B19" s="214" t="s">
        <v>31</v>
      </c>
      <c r="C19" s="263"/>
      <c r="D19" s="215"/>
      <c r="E19" s="216"/>
      <c r="F19" s="216"/>
      <c r="G19" s="243">
        <f>G8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424</v>
      </c>
    </row>
    <row r="20" spans="1:60" x14ac:dyDescent="0.2">
      <c r="A20" s="3"/>
      <c r="B20" s="4"/>
      <c r="C20" s="26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60" x14ac:dyDescent="0.2">
      <c r="A21" s="3"/>
      <c r="B21" s="4"/>
      <c r="C21" s="26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">
      <c r="A22" s="217" t="s">
        <v>425</v>
      </c>
      <c r="B22" s="217"/>
      <c r="C22" s="264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218"/>
      <c r="B23" s="219"/>
      <c r="C23" s="265"/>
      <c r="D23" s="219"/>
      <c r="E23" s="219"/>
      <c r="F23" s="219"/>
      <c r="G23" s="2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G23" t="s">
        <v>426</v>
      </c>
    </row>
    <row r="24" spans="1:60" x14ac:dyDescent="0.2">
      <c r="A24" s="221"/>
      <c r="B24" s="222"/>
      <c r="C24" s="266"/>
      <c r="D24" s="222"/>
      <c r="E24" s="222"/>
      <c r="F24" s="222"/>
      <c r="G24" s="2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21"/>
      <c r="B25" s="222"/>
      <c r="C25" s="266"/>
      <c r="D25" s="222"/>
      <c r="E25" s="222"/>
      <c r="F25" s="222"/>
      <c r="G25" s="22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21"/>
      <c r="B26" s="222"/>
      <c r="C26" s="266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24"/>
      <c r="B27" s="225"/>
      <c r="C27" s="267"/>
      <c r="D27" s="225"/>
      <c r="E27" s="225"/>
      <c r="F27" s="225"/>
      <c r="G27" s="22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3"/>
      <c r="B28" s="4"/>
      <c r="C28" s="26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C29" s="268"/>
      <c r="D29" s="10"/>
      <c r="AG29" t="s">
        <v>427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2:C22"/>
    <mergeCell ref="A23:G2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134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135</v>
      </c>
    </row>
    <row r="3" spans="1:60" ht="24.95" customHeight="1" x14ac:dyDescent="0.2">
      <c r="A3" s="196" t="s">
        <v>9</v>
      </c>
      <c r="B3" s="49" t="s">
        <v>46</v>
      </c>
      <c r="C3" s="199" t="s">
        <v>44</v>
      </c>
      <c r="D3" s="197"/>
      <c r="E3" s="197"/>
      <c r="F3" s="197"/>
      <c r="G3" s="198"/>
      <c r="AC3" s="174" t="s">
        <v>135</v>
      </c>
      <c r="AG3" t="s">
        <v>136</v>
      </c>
    </row>
    <row r="4" spans="1:60" ht="24.95" customHeight="1" x14ac:dyDescent="0.2">
      <c r="A4" s="200" t="s">
        <v>10</v>
      </c>
      <c r="B4" s="201" t="s">
        <v>56</v>
      </c>
      <c r="C4" s="202" t="s">
        <v>57</v>
      </c>
      <c r="D4" s="203"/>
      <c r="E4" s="203"/>
      <c r="F4" s="203"/>
      <c r="G4" s="204"/>
      <c r="AG4" t="s">
        <v>137</v>
      </c>
    </row>
    <row r="5" spans="1:60" x14ac:dyDescent="0.2">
      <c r="D5" s="10"/>
    </row>
    <row r="6" spans="1:60" ht="38.25" x14ac:dyDescent="0.2">
      <c r="A6" s="206" t="s">
        <v>138</v>
      </c>
      <c r="B6" s="208" t="s">
        <v>139</v>
      </c>
      <c r="C6" s="208" t="s">
        <v>140</v>
      </c>
      <c r="D6" s="207" t="s">
        <v>141</v>
      </c>
      <c r="E6" s="206" t="s">
        <v>142</v>
      </c>
      <c r="F6" s="205" t="s">
        <v>143</v>
      </c>
      <c r="G6" s="206" t="s">
        <v>31</v>
      </c>
      <c r="H6" s="209" t="s">
        <v>32</v>
      </c>
      <c r="I6" s="209" t="s">
        <v>144</v>
      </c>
      <c r="J6" s="209" t="s">
        <v>33</v>
      </c>
      <c r="K6" s="209" t="s">
        <v>145</v>
      </c>
      <c r="L6" s="209" t="s">
        <v>146</v>
      </c>
      <c r="M6" s="209" t="s">
        <v>147</v>
      </c>
      <c r="N6" s="209" t="s">
        <v>148</v>
      </c>
      <c r="O6" s="209" t="s">
        <v>149</v>
      </c>
      <c r="P6" s="209" t="s">
        <v>150</v>
      </c>
      <c r="Q6" s="209" t="s">
        <v>151</v>
      </c>
      <c r="R6" s="209" t="s">
        <v>152</v>
      </c>
      <c r="S6" s="209" t="s">
        <v>153</v>
      </c>
      <c r="T6" s="209" t="s">
        <v>154</v>
      </c>
      <c r="U6" s="209" t="s">
        <v>155</v>
      </c>
      <c r="V6" s="209" t="s">
        <v>156</v>
      </c>
      <c r="W6" s="209" t="s">
        <v>157</v>
      </c>
      <c r="X6" s="209" t="s">
        <v>158</v>
      </c>
      <c r="Y6" s="209" t="s">
        <v>159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7" t="s">
        <v>160</v>
      </c>
      <c r="B8" s="238" t="s">
        <v>132</v>
      </c>
      <c r="C8" s="257" t="s">
        <v>29</v>
      </c>
      <c r="D8" s="239"/>
      <c r="E8" s="240"/>
      <c r="F8" s="241"/>
      <c r="G8" s="242">
        <f>SUMIF(AG9:AG12,"&lt;&gt;NOR",G9:G12)</f>
        <v>0</v>
      </c>
      <c r="H8" s="236"/>
      <c r="I8" s="236">
        <f>SUM(I9:I12)</f>
        <v>0</v>
      </c>
      <c r="J8" s="236"/>
      <c r="K8" s="236">
        <f>SUM(K9:K12)</f>
        <v>0</v>
      </c>
      <c r="L8" s="236"/>
      <c r="M8" s="236">
        <f>SUM(M9:M12)</f>
        <v>0</v>
      </c>
      <c r="N8" s="235"/>
      <c r="O8" s="235">
        <f>SUM(O9:O12)</f>
        <v>0</v>
      </c>
      <c r="P8" s="235"/>
      <c r="Q8" s="235">
        <f>SUM(Q9:Q12)</f>
        <v>0</v>
      </c>
      <c r="R8" s="236"/>
      <c r="S8" s="236"/>
      <c r="T8" s="236"/>
      <c r="U8" s="236"/>
      <c r="V8" s="236">
        <f>SUM(V9:V12)</f>
        <v>0</v>
      </c>
      <c r="W8" s="236"/>
      <c r="X8" s="236"/>
      <c r="Y8" s="236"/>
      <c r="AG8" t="s">
        <v>161</v>
      </c>
    </row>
    <row r="9" spans="1:60" outlineLevel="1" x14ac:dyDescent="0.2">
      <c r="A9" s="250">
        <v>1</v>
      </c>
      <c r="B9" s="251" t="s">
        <v>607</v>
      </c>
      <c r="C9" s="260" t="s">
        <v>608</v>
      </c>
      <c r="D9" s="252" t="s">
        <v>609</v>
      </c>
      <c r="E9" s="253">
        <v>1</v>
      </c>
      <c r="F9" s="254"/>
      <c r="G9" s="255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165</v>
      </c>
      <c r="T9" s="231" t="s">
        <v>189</v>
      </c>
      <c r="U9" s="231">
        <v>0</v>
      </c>
      <c r="V9" s="231">
        <f>ROUND(E9*U9,2)</f>
        <v>0</v>
      </c>
      <c r="W9" s="231"/>
      <c r="X9" s="231" t="s">
        <v>610</v>
      </c>
      <c r="Y9" s="231" t="s">
        <v>167</v>
      </c>
      <c r="Z9" s="210"/>
      <c r="AA9" s="210"/>
      <c r="AB9" s="210"/>
      <c r="AC9" s="210"/>
      <c r="AD9" s="210"/>
      <c r="AE9" s="210"/>
      <c r="AF9" s="210"/>
      <c r="AG9" s="210" t="s">
        <v>611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0">
        <v>2</v>
      </c>
      <c r="B10" s="251" t="s">
        <v>612</v>
      </c>
      <c r="C10" s="260" t="s">
        <v>613</v>
      </c>
      <c r="D10" s="252" t="s">
        <v>609</v>
      </c>
      <c r="E10" s="253">
        <v>1</v>
      </c>
      <c r="F10" s="254"/>
      <c r="G10" s="255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165</v>
      </c>
      <c r="T10" s="231" t="s">
        <v>189</v>
      </c>
      <c r="U10" s="231">
        <v>0</v>
      </c>
      <c r="V10" s="231">
        <f>ROUND(E10*U10,2)</f>
        <v>0</v>
      </c>
      <c r="W10" s="231"/>
      <c r="X10" s="231" t="s">
        <v>610</v>
      </c>
      <c r="Y10" s="231" t="s">
        <v>167</v>
      </c>
      <c r="Z10" s="210"/>
      <c r="AA10" s="210"/>
      <c r="AB10" s="210"/>
      <c r="AC10" s="210"/>
      <c r="AD10" s="210"/>
      <c r="AE10" s="210"/>
      <c r="AF10" s="210"/>
      <c r="AG10" s="210" t="s">
        <v>611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0">
        <v>3</v>
      </c>
      <c r="B11" s="251" t="s">
        <v>614</v>
      </c>
      <c r="C11" s="260" t="s">
        <v>615</v>
      </c>
      <c r="D11" s="252" t="s">
        <v>609</v>
      </c>
      <c r="E11" s="253">
        <v>1</v>
      </c>
      <c r="F11" s="254"/>
      <c r="G11" s="255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165</v>
      </c>
      <c r="T11" s="231" t="s">
        <v>189</v>
      </c>
      <c r="U11" s="231">
        <v>0</v>
      </c>
      <c r="V11" s="231">
        <f>ROUND(E11*U11,2)</f>
        <v>0</v>
      </c>
      <c r="W11" s="231"/>
      <c r="X11" s="231" t="s">
        <v>610</v>
      </c>
      <c r="Y11" s="231" t="s">
        <v>167</v>
      </c>
      <c r="Z11" s="210"/>
      <c r="AA11" s="210"/>
      <c r="AB11" s="210"/>
      <c r="AC11" s="210"/>
      <c r="AD11" s="210"/>
      <c r="AE11" s="210"/>
      <c r="AF11" s="210"/>
      <c r="AG11" s="210" t="s">
        <v>611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0">
        <v>4</v>
      </c>
      <c r="B12" s="251" t="s">
        <v>616</v>
      </c>
      <c r="C12" s="260" t="s">
        <v>617</v>
      </c>
      <c r="D12" s="252" t="s">
        <v>609</v>
      </c>
      <c r="E12" s="253">
        <v>1</v>
      </c>
      <c r="F12" s="254"/>
      <c r="G12" s="255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165</v>
      </c>
      <c r="T12" s="231" t="s">
        <v>189</v>
      </c>
      <c r="U12" s="231">
        <v>0</v>
      </c>
      <c r="V12" s="231">
        <f>ROUND(E12*U12,2)</f>
        <v>0</v>
      </c>
      <c r="W12" s="231"/>
      <c r="X12" s="231" t="s">
        <v>610</v>
      </c>
      <c r="Y12" s="231" t="s">
        <v>167</v>
      </c>
      <c r="Z12" s="210"/>
      <c r="AA12" s="210"/>
      <c r="AB12" s="210"/>
      <c r="AC12" s="210"/>
      <c r="AD12" s="210"/>
      <c r="AE12" s="210"/>
      <c r="AF12" s="210"/>
      <c r="AG12" s="210" t="s">
        <v>611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7" t="s">
        <v>160</v>
      </c>
      <c r="B13" s="238" t="s">
        <v>133</v>
      </c>
      <c r="C13" s="257" t="s">
        <v>30</v>
      </c>
      <c r="D13" s="239"/>
      <c r="E13" s="240"/>
      <c r="F13" s="241"/>
      <c r="G13" s="242">
        <f>SUMIF(AG14:AG14,"&lt;&gt;NOR",G14:G14)</f>
        <v>0</v>
      </c>
      <c r="H13" s="236"/>
      <c r="I13" s="236">
        <f>SUM(I14:I14)</f>
        <v>0</v>
      </c>
      <c r="J13" s="236"/>
      <c r="K13" s="236">
        <f>SUM(K14:K14)</f>
        <v>0</v>
      </c>
      <c r="L13" s="236"/>
      <c r="M13" s="236">
        <f>SUM(M14:M14)</f>
        <v>0</v>
      </c>
      <c r="N13" s="235"/>
      <c r="O13" s="235">
        <f>SUM(O14:O14)</f>
        <v>0</v>
      </c>
      <c r="P13" s="235"/>
      <c r="Q13" s="235">
        <f>SUM(Q14:Q14)</f>
        <v>0</v>
      </c>
      <c r="R13" s="236"/>
      <c r="S13" s="236"/>
      <c r="T13" s="236"/>
      <c r="U13" s="236"/>
      <c r="V13" s="236">
        <f>SUM(V14:V14)</f>
        <v>0</v>
      </c>
      <c r="W13" s="236"/>
      <c r="X13" s="236"/>
      <c r="Y13" s="236"/>
      <c r="AG13" t="s">
        <v>161</v>
      </c>
    </row>
    <row r="14" spans="1:60" outlineLevel="1" x14ac:dyDescent="0.2">
      <c r="A14" s="244">
        <v>5</v>
      </c>
      <c r="B14" s="245" t="s">
        <v>618</v>
      </c>
      <c r="C14" s="258" t="s">
        <v>619</v>
      </c>
      <c r="D14" s="246" t="s">
        <v>188</v>
      </c>
      <c r="E14" s="247">
        <v>1</v>
      </c>
      <c r="F14" s="248"/>
      <c r="G14" s="249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184</v>
      </c>
      <c r="T14" s="231" t="s">
        <v>189</v>
      </c>
      <c r="U14" s="231">
        <v>0</v>
      </c>
      <c r="V14" s="231">
        <f>ROUND(E14*U14,2)</f>
        <v>0</v>
      </c>
      <c r="W14" s="231"/>
      <c r="X14" s="231" t="s">
        <v>610</v>
      </c>
      <c r="Y14" s="231" t="s">
        <v>167</v>
      </c>
      <c r="Z14" s="210"/>
      <c r="AA14" s="210"/>
      <c r="AB14" s="210"/>
      <c r="AC14" s="210"/>
      <c r="AD14" s="210"/>
      <c r="AE14" s="210"/>
      <c r="AF14" s="210"/>
      <c r="AG14" s="210" t="s">
        <v>611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3"/>
      <c r="B15" s="4"/>
      <c r="C15" s="262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12</v>
      </c>
      <c r="AF15">
        <v>21</v>
      </c>
      <c r="AG15" t="s">
        <v>146</v>
      </c>
    </row>
    <row r="16" spans="1:60" x14ac:dyDescent="0.2">
      <c r="A16" s="213"/>
      <c r="B16" s="214" t="s">
        <v>31</v>
      </c>
      <c r="C16" s="263"/>
      <c r="D16" s="215"/>
      <c r="E16" s="216"/>
      <c r="F16" s="216"/>
      <c r="G16" s="243">
        <f>G8+G13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424</v>
      </c>
    </row>
    <row r="17" spans="1:33" x14ac:dyDescent="0.2">
      <c r="A17" s="3"/>
      <c r="B17" s="4"/>
      <c r="C17" s="262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3"/>
      <c r="B18" s="4"/>
      <c r="C18" s="262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17" t="s">
        <v>425</v>
      </c>
      <c r="B19" s="217"/>
      <c r="C19" s="264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18"/>
      <c r="B20" s="219"/>
      <c r="C20" s="265"/>
      <c r="D20" s="219"/>
      <c r="E20" s="219"/>
      <c r="F20" s="219"/>
      <c r="G20" s="22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G20" t="s">
        <v>426</v>
      </c>
    </row>
    <row r="21" spans="1:33" x14ac:dyDescent="0.2">
      <c r="A21" s="221"/>
      <c r="B21" s="222"/>
      <c r="C21" s="266"/>
      <c r="D21" s="222"/>
      <c r="E21" s="222"/>
      <c r="F21" s="222"/>
      <c r="G21" s="22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21"/>
      <c r="B22" s="222"/>
      <c r="C22" s="266"/>
      <c r="D22" s="222"/>
      <c r="E22" s="222"/>
      <c r="F22" s="222"/>
      <c r="G22" s="2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221"/>
      <c r="B23" s="222"/>
      <c r="C23" s="266"/>
      <c r="D23" s="222"/>
      <c r="E23" s="222"/>
      <c r="F23" s="222"/>
      <c r="G23" s="22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24"/>
      <c r="B24" s="225"/>
      <c r="C24" s="267"/>
      <c r="D24" s="225"/>
      <c r="E24" s="225"/>
      <c r="F24" s="225"/>
      <c r="G24" s="22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3"/>
      <c r="B25" s="4"/>
      <c r="C25" s="262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C26" s="268"/>
      <c r="D26" s="10"/>
      <c r="AG26" t="s">
        <v>427</v>
      </c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9:C19"/>
    <mergeCell ref="A20:G2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001 001 Pol</vt:lpstr>
      <vt:lpstr>001 002 Pol</vt:lpstr>
      <vt:lpstr>001 003 Pol</vt:lpstr>
      <vt:lpstr>001 004 Pol</vt:lpstr>
      <vt:lpstr>001 005 Pol</vt:lpstr>
      <vt:lpstr>001 006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'001 001 Pol'!Názvy_tisku</vt:lpstr>
      <vt:lpstr>'001 002 Pol'!Názvy_tisku</vt:lpstr>
      <vt:lpstr>'001 003 Pol'!Názvy_tisku</vt:lpstr>
      <vt:lpstr>'001 004 Pol'!Názvy_tisku</vt:lpstr>
      <vt:lpstr>'001 005 Pol'!Názvy_tisku</vt:lpstr>
      <vt:lpstr>'001 006 Pol'!Názvy_tisku</vt:lpstr>
      <vt:lpstr>oadresa</vt:lpstr>
      <vt:lpstr>Stavba!Objednatel</vt:lpstr>
      <vt:lpstr>Stavba!Objekt</vt:lpstr>
      <vt:lpstr>'001 001 Pol'!Oblast_tisku</vt:lpstr>
      <vt:lpstr>'001 002 Pol'!Oblast_tisku</vt:lpstr>
      <vt:lpstr>'001 003 Pol'!Oblast_tisku</vt:lpstr>
      <vt:lpstr>'001 004 Pol'!Oblast_tisku</vt:lpstr>
      <vt:lpstr>'001 005 Pol'!Oblast_tisku</vt:lpstr>
      <vt:lpstr>'001 006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katka</cp:lastModifiedBy>
  <cp:lastPrinted>2019-03-19T12:27:02Z</cp:lastPrinted>
  <dcterms:created xsi:type="dcterms:W3CDTF">2009-04-08T07:15:50Z</dcterms:created>
  <dcterms:modified xsi:type="dcterms:W3CDTF">2024-03-10T09:25:32Z</dcterms:modified>
</cp:coreProperties>
</file>