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rave\Downloads\"/>
    </mc:Choice>
  </mc:AlternateContent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F40" i="1" s="1"/>
  <c r="G134" i="12"/>
  <c r="AC134" i="12"/>
  <c r="AD134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4" i="12"/>
  <c r="G14" i="12" s="1"/>
  <c r="I14" i="12"/>
  <c r="I13" i="12" s="1"/>
  <c r="K14" i="12"/>
  <c r="K13" i="12" s="1"/>
  <c r="O14" i="12"/>
  <c r="O13" i="12" s="1"/>
  <c r="Q14" i="12"/>
  <c r="Q13" i="12" s="1"/>
  <c r="U14" i="12"/>
  <c r="U13" i="12" s="1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3" i="12"/>
  <c r="G23" i="12"/>
  <c r="M23" i="12" s="1"/>
  <c r="I23" i="12"/>
  <c r="I22" i="12" s="1"/>
  <c r="K23" i="12"/>
  <c r="K22" i="12" s="1"/>
  <c r="O23" i="12"/>
  <c r="O22" i="12" s="1"/>
  <c r="Q23" i="12"/>
  <c r="Q22" i="12" s="1"/>
  <c r="U23" i="12"/>
  <c r="U22" i="12" s="1"/>
  <c r="F24" i="12"/>
  <c r="G24" i="12"/>
  <c r="M24" i="12" s="1"/>
  <c r="I24" i="12"/>
  <c r="K24" i="12"/>
  <c r="O24" i="12"/>
  <c r="Q24" i="12"/>
  <c r="U24" i="12"/>
  <c r="F26" i="12"/>
  <c r="G26" i="12" s="1"/>
  <c r="I26" i="12"/>
  <c r="I25" i="12" s="1"/>
  <c r="K26" i="12"/>
  <c r="K25" i="12" s="1"/>
  <c r="O26" i="12"/>
  <c r="O25" i="12" s="1"/>
  <c r="Q26" i="12"/>
  <c r="Q25" i="12" s="1"/>
  <c r="U26" i="12"/>
  <c r="U25" i="12" s="1"/>
  <c r="F27" i="12"/>
  <c r="G27" i="12" s="1"/>
  <c r="M27" i="12" s="1"/>
  <c r="I27" i="12"/>
  <c r="K27" i="12"/>
  <c r="O27" i="12"/>
  <c r="Q27" i="12"/>
  <c r="U27" i="12"/>
  <c r="F29" i="12"/>
  <c r="G29" i="12"/>
  <c r="G28" i="12" s="1"/>
  <c r="I29" i="12"/>
  <c r="I28" i="12" s="1"/>
  <c r="K29" i="12"/>
  <c r="K28" i="12" s="1"/>
  <c r="O29" i="12"/>
  <c r="O28" i="12" s="1"/>
  <c r="Q29" i="12"/>
  <c r="Q28" i="12" s="1"/>
  <c r="U29" i="12"/>
  <c r="U28" i="12" s="1"/>
  <c r="F30" i="12"/>
  <c r="G30" i="12"/>
  <c r="M30" i="12" s="1"/>
  <c r="I30" i="12"/>
  <c r="K30" i="12"/>
  <c r="O30" i="12"/>
  <c r="Q30" i="12"/>
  <c r="U30" i="12"/>
  <c r="F32" i="12"/>
  <c r="G32" i="12"/>
  <c r="G31" i="12" s="1"/>
  <c r="I32" i="12"/>
  <c r="I31" i="12" s="1"/>
  <c r="K32" i="12"/>
  <c r="K31" i="12" s="1"/>
  <c r="O32" i="12"/>
  <c r="O31" i="12" s="1"/>
  <c r="Q32" i="12"/>
  <c r="Q31" i="12" s="1"/>
  <c r="U32" i="12"/>
  <c r="U31" i="12" s="1"/>
  <c r="F34" i="12"/>
  <c r="G34" i="12"/>
  <c r="G33" i="12" s="1"/>
  <c r="I34" i="12"/>
  <c r="I33" i="12" s="1"/>
  <c r="K34" i="12"/>
  <c r="K33" i="12" s="1"/>
  <c r="O34" i="12"/>
  <c r="O33" i="12" s="1"/>
  <c r="Q34" i="12"/>
  <c r="Q33" i="12" s="1"/>
  <c r="U34" i="12"/>
  <c r="U33" i="12" s="1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9" i="12"/>
  <c r="G39" i="12"/>
  <c r="G38" i="12" s="1"/>
  <c r="I39" i="12"/>
  <c r="I38" i="12" s="1"/>
  <c r="K39" i="12"/>
  <c r="K38" i="12" s="1"/>
  <c r="M39" i="12"/>
  <c r="M38" i="12" s="1"/>
  <c r="O39" i="12"/>
  <c r="O38" i="12" s="1"/>
  <c r="Q39" i="12"/>
  <c r="Q38" i="12" s="1"/>
  <c r="U39" i="12"/>
  <c r="U38" i="12" s="1"/>
  <c r="F40" i="12"/>
  <c r="G40" i="12"/>
  <c r="I40" i="12"/>
  <c r="K40" i="12"/>
  <c r="M40" i="12"/>
  <c r="O40" i="12"/>
  <c r="Q40" i="12"/>
  <c r="U40" i="12"/>
  <c r="F41" i="12"/>
  <c r="G41" i="12"/>
  <c r="I41" i="12"/>
  <c r="K41" i="12"/>
  <c r="M41" i="12"/>
  <c r="O41" i="12"/>
  <c r="Q41" i="12"/>
  <c r="U41" i="12"/>
  <c r="F42" i="12"/>
  <c r="G42" i="12"/>
  <c r="I42" i="12"/>
  <c r="K42" i="12"/>
  <c r="M42" i="12"/>
  <c r="O42" i="12"/>
  <c r="Q42" i="12"/>
  <c r="U42" i="12"/>
  <c r="F43" i="12"/>
  <c r="G43" i="12"/>
  <c r="I43" i="12"/>
  <c r="K43" i="12"/>
  <c r="M43" i="12"/>
  <c r="O43" i="12"/>
  <c r="Q43" i="12"/>
  <c r="U43" i="12"/>
  <c r="F44" i="12"/>
  <c r="G44" i="12"/>
  <c r="I44" i="12"/>
  <c r="K44" i="12"/>
  <c r="M44" i="12"/>
  <c r="O44" i="12"/>
  <c r="Q44" i="12"/>
  <c r="U44" i="12"/>
  <c r="F45" i="12"/>
  <c r="G45" i="12"/>
  <c r="I45" i="12"/>
  <c r="K45" i="12"/>
  <c r="M45" i="12"/>
  <c r="O45" i="12"/>
  <c r="Q45" i="12"/>
  <c r="U45" i="12"/>
  <c r="F46" i="12"/>
  <c r="G46" i="12"/>
  <c r="I46" i="12"/>
  <c r="K46" i="12"/>
  <c r="M46" i="12"/>
  <c r="O46" i="12"/>
  <c r="Q46" i="12"/>
  <c r="U46" i="12"/>
  <c r="F47" i="12"/>
  <c r="G47" i="12"/>
  <c r="I47" i="12"/>
  <c r="K47" i="12"/>
  <c r="M47" i="12"/>
  <c r="O47" i="12"/>
  <c r="Q47" i="12"/>
  <c r="U47" i="12"/>
  <c r="F48" i="12"/>
  <c r="G48" i="12"/>
  <c r="I48" i="12"/>
  <c r="K48" i="12"/>
  <c r="M48" i="12"/>
  <c r="O48" i="12"/>
  <c r="Q48" i="12"/>
  <c r="U48" i="12"/>
  <c r="F49" i="12"/>
  <c r="G49" i="12"/>
  <c r="I49" i="12"/>
  <c r="K49" i="12"/>
  <c r="M49" i="12"/>
  <c r="O49" i="12"/>
  <c r="Q49" i="12"/>
  <c r="U49" i="12"/>
  <c r="F50" i="12"/>
  <c r="G50" i="12"/>
  <c r="I50" i="12"/>
  <c r="K50" i="12"/>
  <c r="M50" i="12"/>
  <c r="O50" i="12"/>
  <c r="Q50" i="12"/>
  <c r="U50" i="12"/>
  <c r="F52" i="12"/>
  <c r="G52" i="12"/>
  <c r="G51" i="12" s="1"/>
  <c r="I52" i="12"/>
  <c r="I51" i="12" s="1"/>
  <c r="K52" i="12"/>
  <c r="K51" i="12" s="1"/>
  <c r="M52" i="12"/>
  <c r="M51" i="12" s="1"/>
  <c r="O52" i="12"/>
  <c r="O51" i="12" s="1"/>
  <c r="Q52" i="12"/>
  <c r="Q51" i="12" s="1"/>
  <c r="U52" i="12"/>
  <c r="U51" i="12" s="1"/>
  <c r="F54" i="12"/>
  <c r="G54" i="12" s="1"/>
  <c r="I54" i="12"/>
  <c r="I53" i="12" s="1"/>
  <c r="K54" i="12"/>
  <c r="K53" i="12" s="1"/>
  <c r="O54" i="12"/>
  <c r="O53" i="12" s="1"/>
  <c r="Q54" i="12"/>
  <c r="Q53" i="12" s="1"/>
  <c r="U54" i="12"/>
  <c r="U53" i="12" s="1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1" i="12"/>
  <c r="G61" i="12"/>
  <c r="M61" i="12" s="1"/>
  <c r="I61" i="12"/>
  <c r="I60" i="12" s="1"/>
  <c r="K61" i="12"/>
  <c r="K60" i="12" s="1"/>
  <c r="O61" i="12"/>
  <c r="O60" i="12" s="1"/>
  <c r="Q61" i="12"/>
  <c r="Q60" i="12" s="1"/>
  <c r="U61" i="12"/>
  <c r="U60" i="12" s="1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9" i="12"/>
  <c r="G69" i="12" s="1"/>
  <c r="I69" i="12"/>
  <c r="I68" i="12" s="1"/>
  <c r="K69" i="12"/>
  <c r="K68" i="12" s="1"/>
  <c r="O69" i="12"/>
  <c r="O68" i="12" s="1"/>
  <c r="Q69" i="12"/>
  <c r="Q68" i="12" s="1"/>
  <c r="U69" i="12"/>
  <c r="U68" i="12" s="1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9" i="12"/>
  <c r="G89" i="12" s="1"/>
  <c r="I89" i="12"/>
  <c r="I88" i="12" s="1"/>
  <c r="K89" i="12"/>
  <c r="K88" i="12" s="1"/>
  <c r="O89" i="12"/>
  <c r="O88" i="12" s="1"/>
  <c r="Q89" i="12"/>
  <c r="Q88" i="12" s="1"/>
  <c r="U89" i="12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U88" i="12" s="1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6" i="12"/>
  <c r="G96" i="12"/>
  <c r="G95" i="12" s="1"/>
  <c r="I96" i="12"/>
  <c r="I95" i="12" s="1"/>
  <c r="K96" i="12"/>
  <c r="K95" i="12" s="1"/>
  <c r="O96" i="12"/>
  <c r="O95" i="12" s="1"/>
  <c r="Q96" i="12"/>
  <c r="Q95" i="12" s="1"/>
  <c r="U96" i="12"/>
  <c r="U95" i="12" s="1"/>
  <c r="F97" i="12"/>
  <c r="G97" i="12"/>
  <c r="M97" i="12" s="1"/>
  <c r="I97" i="12"/>
  <c r="K97" i="12"/>
  <c r="O97" i="12"/>
  <c r="Q97" i="12"/>
  <c r="U97" i="12"/>
  <c r="F98" i="12"/>
  <c r="G98" i="12"/>
  <c r="M98" i="12" s="1"/>
  <c r="I98" i="12"/>
  <c r="K98" i="12"/>
  <c r="O98" i="12"/>
  <c r="Q98" i="12"/>
  <c r="U98" i="12"/>
  <c r="F99" i="12"/>
  <c r="G99" i="12"/>
  <c r="M99" i="12" s="1"/>
  <c r="I99" i="12"/>
  <c r="K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G102" i="12"/>
  <c r="F103" i="12"/>
  <c r="G103" i="12"/>
  <c r="M103" i="12" s="1"/>
  <c r="I103" i="12"/>
  <c r="I102" i="12" s="1"/>
  <c r="K103" i="12"/>
  <c r="K102" i="12" s="1"/>
  <c r="O103" i="12"/>
  <c r="O102" i="12" s="1"/>
  <c r="Q103" i="12"/>
  <c r="Q102" i="12" s="1"/>
  <c r="U103" i="12"/>
  <c r="U102" i="12" s="1"/>
  <c r="F104" i="12"/>
  <c r="G104" i="12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/>
  <c r="M106" i="12" s="1"/>
  <c r="I106" i="12"/>
  <c r="K106" i="12"/>
  <c r="O106" i="12"/>
  <c r="Q106" i="12"/>
  <c r="U106" i="12"/>
  <c r="F107" i="12"/>
  <c r="G107" i="12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K109" i="12"/>
  <c r="F110" i="12"/>
  <c r="G110" i="12"/>
  <c r="G109" i="12" s="1"/>
  <c r="I110" i="12"/>
  <c r="I109" i="12" s="1"/>
  <c r="K110" i="12"/>
  <c r="O110" i="12"/>
  <c r="O109" i="12" s="1"/>
  <c r="Q110" i="12"/>
  <c r="Q109" i="12" s="1"/>
  <c r="U110" i="12"/>
  <c r="U109" i="12" s="1"/>
  <c r="F111" i="12"/>
  <c r="G111" i="12"/>
  <c r="M111" i="12" s="1"/>
  <c r="I111" i="12"/>
  <c r="K111" i="12"/>
  <c r="O111" i="12"/>
  <c r="Q111" i="12"/>
  <c r="U111" i="12"/>
  <c r="F113" i="12"/>
  <c r="G113" i="12"/>
  <c r="G112" i="12" s="1"/>
  <c r="I113" i="12"/>
  <c r="I112" i="12" s="1"/>
  <c r="K113" i="12"/>
  <c r="K112" i="12" s="1"/>
  <c r="M113" i="12"/>
  <c r="M112" i="12" s="1"/>
  <c r="O113" i="12"/>
  <c r="O112" i="12" s="1"/>
  <c r="Q113" i="12"/>
  <c r="Q112" i="12" s="1"/>
  <c r="U113" i="12"/>
  <c r="U112" i="12" s="1"/>
  <c r="F114" i="12"/>
  <c r="G114" i="12"/>
  <c r="I114" i="12"/>
  <c r="K114" i="12"/>
  <c r="M114" i="12"/>
  <c r="O114" i="12"/>
  <c r="Q114" i="12"/>
  <c r="U114" i="12"/>
  <c r="F115" i="12"/>
  <c r="G115" i="12"/>
  <c r="I115" i="12"/>
  <c r="K115" i="12"/>
  <c r="M115" i="12"/>
  <c r="O115" i="12"/>
  <c r="Q115" i="12"/>
  <c r="U115" i="12"/>
  <c r="F116" i="12"/>
  <c r="G116" i="12"/>
  <c r="I116" i="12"/>
  <c r="K116" i="12"/>
  <c r="M116" i="12"/>
  <c r="O116" i="12"/>
  <c r="Q116" i="12"/>
  <c r="U116" i="12"/>
  <c r="F117" i="12"/>
  <c r="G117" i="12"/>
  <c r="I117" i="12"/>
  <c r="K117" i="12"/>
  <c r="M117" i="12"/>
  <c r="O117" i="12"/>
  <c r="Q117" i="12"/>
  <c r="U117" i="12"/>
  <c r="F118" i="12"/>
  <c r="G118" i="12"/>
  <c r="I118" i="12"/>
  <c r="K118" i="12"/>
  <c r="M118" i="12"/>
  <c r="O118" i="12"/>
  <c r="Q118" i="12"/>
  <c r="U118" i="12"/>
  <c r="F120" i="12"/>
  <c r="G120" i="12" s="1"/>
  <c r="I120" i="12"/>
  <c r="I119" i="12" s="1"/>
  <c r="K120" i="12"/>
  <c r="K119" i="12" s="1"/>
  <c r="O120" i="12"/>
  <c r="O119" i="12" s="1"/>
  <c r="Q120" i="12"/>
  <c r="Q119" i="12" s="1"/>
  <c r="U120" i="12"/>
  <c r="U119" i="12" s="1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6" i="12"/>
  <c r="G126" i="12"/>
  <c r="G125" i="12" s="1"/>
  <c r="I126" i="12"/>
  <c r="I125" i="12" s="1"/>
  <c r="K126" i="12"/>
  <c r="K125" i="12" s="1"/>
  <c r="O126" i="12"/>
  <c r="O125" i="12" s="1"/>
  <c r="Q126" i="12"/>
  <c r="Q125" i="12" s="1"/>
  <c r="U126" i="12"/>
  <c r="U125" i="12" s="1"/>
  <c r="F127" i="12"/>
  <c r="G127" i="12"/>
  <c r="M127" i="12" s="1"/>
  <c r="I127" i="12"/>
  <c r="K127" i="12"/>
  <c r="O127" i="12"/>
  <c r="Q127" i="12"/>
  <c r="U127" i="12"/>
  <c r="F128" i="12"/>
  <c r="G128" i="12"/>
  <c r="M128" i="12" s="1"/>
  <c r="I128" i="12"/>
  <c r="K128" i="12"/>
  <c r="O128" i="12"/>
  <c r="Q128" i="12"/>
  <c r="U128" i="12"/>
  <c r="F129" i="12"/>
  <c r="G129" i="12"/>
  <c r="M129" i="12" s="1"/>
  <c r="I129" i="12"/>
  <c r="K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F132" i="12"/>
  <c r="G132" i="12" s="1"/>
  <c r="I132" i="12"/>
  <c r="I131" i="12" s="1"/>
  <c r="K132" i="12"/>
  <c r="K131" i="12" s="1"/>
  <c r="O132" i="12"/>
  <c r="O131" i="12" s="1"/>
  <c r="Q132" i="12"/>
  <c r="Q131" i="12" s="1"/>
  <c r="U132" i="12"/>
  <c r="U131" i="12" s="1"/>
  <c r="I20" i="1"/>
  <c r="I19" i="1"/>
  <c r="I18" i="1"/>
  <c r="I17" i="1"/>
  <c r="I16" i="1"/>
  <c r="G27" i="1"/>
  <c r="G40" i="1"/>
  <c r="G25" i="1" s="1"/>
  <c r="G26" i="1" s="1"/>
  <c r="J28" i="1"/>
  <c r="J26" i="1"/>
  <c r="G38" i="1"/>
  <c r="F38" i="1"/>
  <c r="J23" i="1"/>
  <c r="J24" i="1"/>
  <c r="J25" i="1"/>
  <c r="J27" i="1"/>
  <c r="E24" i="1"/>
  <c r="E26" i="1"/>
  <c r="I67" i="1" l="1"/>
  <c r="G23" i="1"/>
  <c r="G28" i="1"/>
  <c r="H39" i="1"/>
  <c r="H40" i="1" s="1"/>
  <c r="G131" i="12"/>
  <c r="M132" i="12"/>
  <c r="M131" i="12" s="1"/>
  <c r="M54" i="12"/>
  <c r="M53" i="12" s="1"/>
  <c r="G53" i="12"/>
  <c r="M120" i="12"/>
  <c r="M119" i="12" s="1"/>
  <c r="G119" i="12"/>
  <c r="M102" i="12"/>
  <c r="G88" i="12"/>
  <c r="M89" i="12"/>
  <c r="M88" i="12" s="1"/>
  <c r="M22" i="12"/>
  <c r="M69" i="12"/>
  <c r="M68" i="12" s="1"/>
  <c r="G68" i="12"/>
  <c r="M60" i="12"/>
  <c r="M14" i="12"/>
  <c r="M13" i="12" s="1"/>
  <c r="G13" i="12"/>
  <c r="M26" i="12"/>
  <c r="M25" i="12" s="1"/>
  <c r="G25" i="12"/>
  <c r="M126" i="12"/>
  <c r="M125" i="12" s="1"/>
  <c r="M29" i="12"/>
  <c r="M28" i="12" s="1"/>
  <c r="M96" i="12"/>
  <c r="M95" i="12" s="1"/>
  <c r="G60" i="12"/>
  <c r="M32" i="12"/>
  <c r="M31" i="12" s="1"/>
  <c r="G22" i="12"/>
  <c r="M34" i="12"/>
  <c r="M33" i="12" s="1"/>
  <c r="M110" i="12"/>
  <c r="M109" i="12" s="1"/>
  <c r="M9" i="12"/>
  <c r="M8" i="12" s="1"/>
  <c r="I21" i="1"/>
  <c r="I39" i="1" l="1"/>
  <c r="I40" i="1" s="1"/>
  <c r="J39" i="1" s="1"/>
  <c r="J40" i="1" s="1"/>
  <c r="G24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<sst xmlns="http://schemas.openxmlformats.org/spreadsheetml/2006/main" count="682" uniqueCount="350">
  <si>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</si>
  <si>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</si>
  <si>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</si>
  <si>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</si>
  <si>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</si>
  <si>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</si>
  <si>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</si>
  <si>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</si>
  <si>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</si>
  <si>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</si>
  <si>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</si>
  <si>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</si>
  <si>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</si>
  <si>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</si>
  <si>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</si>
  <si>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</si>
  <si>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</si>
  <si>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</si>
  <si>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</si>
  <si>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</si>
  <si>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</si>
  <si>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</si>
  <si>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</si>
  <si>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</si>
  <si>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</si>
  <si>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</si>
  <si>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</si>
  <si>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</si>
  <si>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</si>
  <si>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</si>
  <si>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</si>
  <si>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</si>
  <si>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</si>
  <si>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</si>
  <si>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</si>
  <si>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</si>
  <si>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</si>
  <si>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</si>
  <si>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</si>
  <si>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</si>
  <si>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</si>
  <si>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</si>
  <si>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</si>
  <si>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Ilji Hurníka, Ochranova 1244/6, Opava</t>
  </si>
  <si>
    <t>Rozpočet:</t>
  </si>
  <si>
    <t>Misto</t>
  </si>
  <si>
    <t>01.3 - Stavební úpravy sociálního zázemí pro vytvoření bezbariérového WC</t>
  </si>
  <si>
    <t>Statutární město Opava</t>
  </si>
  <si>
    <t>Horní náměstí 382/69</t>
  </si>
  <si>
    <t>Opava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</si>
  <si>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</si>
  <si>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</si>
  <si>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</si>
  <si>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</si>
  <si>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</si>
  <si>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</si>
  <si>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</si>
  <si>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</si>
  <si>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</si>
  <si>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</si>
  <si>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</si>
  <si>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</si>
  <si>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</si>
  <si>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</si>
  <si>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</si>
  <si>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</si>
  <si>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</si>
  <si>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</si>
  <si>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</si>
  <si>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</si>
  <si>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</si>
  <si>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</si>
  <si>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</si>
  <si>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</si>
  <si>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</si>
  <si>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</si>
  <si>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</si>
  <si>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</si>
  <si>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</si>
  <si>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</si>
  <si>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</si>
  <si>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</si>
  <si>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</si>
  <si>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</si>
  <si>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</si>
  <si>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</si>
  <si>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</si>
  <si>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</si>
  <si>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</si>
  <si>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</si>
  <si>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</si>
  <si>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</si>
  <si>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</si>
  <si>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</si>
  <si>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</si>
  <si>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799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</si>
  <si>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</si>
  <si>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</si>
  <si>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</si>
  <si>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</si>
  <si>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</si>
  <si>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</si>
  <si>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</si>
  <si>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</si>
  <si>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</si>
  <si>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</si>
  <si>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</si>
  <si>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</si>
  <si>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</si>
  <si>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</si>
  <si>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</si>
  <si>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</si>
  <si>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</si>
  <si>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</si>
  <si>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</si>
  <si>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</si>
  <si>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</si>
  <si>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</si>
  <si>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</si>
  <si>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</si>
  <si>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</si>
  <si>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</si>
  <si>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</si>
  <si>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</si>
  <si>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319201315R00</t>
  </si>
  <si>
    <t>Vyrovnání stěn pod obklad maltou ze suché maltové, směsi tl. 10 mm</t>
  </si>
  <si>
    <t>m2</t>
  </si>
  <si>
    <t>POL1_0</t>
  </si>
  <si>
    <t>342270042RA0</t>
  </si>
  <si>
    <t>Příčka z desek porobeton. hladkých, tloušťka 10 cm</t>
  </si>
  <si>
    <t>POL2_0</t>
  </si>
  <si>
    <t>317121101R00</t>
  </si>
  <si>
    <t>Osazení překladu světlost otvoru do 105 cm</t>
  </si>
  <si>
    <t>kus</t>
  </si>
  <si>
    <t>317121047RT2</t>
  </si>
  <si>
    <t>Překlad nenosný pórobetonový, světlost otvoru do 1050 mm, překlad nenosný, 124 x 24,9 x 10 cm</t>
  </si>
  <si>
    <t>610991111R00</t>
  </si>
  <si>
    <t>Zakrývání výplní vnitřních otvorů</t>
  </si>
  <si>
    <t>612100032RAA</t>
  </si>
  <si>
    <t>Oprava omítek stěn vnitřních vápenocem, oprava ze 30 %</t>
  </si>
  <si>
    <t>611421311R00</t>
  </si>
  <si>
    <t>Oprava váp.omítek stropů do 30% plochy - hrubých</t>
  </si>
  <si>
    <t>612403380R00</t>
  </si>
  <si>
    <t>Hrubá výplň rýh ve stěnách do 3x3 cm maltou ze SMS</t>
  </si>
  <si>
    <t>m</t>
  </si>
  <si>
    <t>602016195R00</t>
  </si>
  <si>
    <t>Penetrace hloubková stěn</t>
  </si>
  <si>
    <t>612481211RU1</t>
  </si>
  <si>
    <t>Montáž výztužné sítě(perlinky)do stěrky-vnit.stěny, včetně výztužné sítě a stěrkového tmelu</t>
  </si>
  <si>
    <t>602011141RT3</t>
  </si>
  <si>
    <t>Štuk na stěnách vnitřní, ručně, tloušťka vrstvy 4 mm</t>
  </si>
  <si>
    <t>614471712R00</t>
  </si>
  <si>
    <t>Vyspravení beton. konstrukcí cem. maltou tl. 20 mm</t>
  </si>
  <si>
    <t>632411904R00</t>
  </si>
  <si>
    <t>Penetrace savých podkladů 0,25 l/m2</t>
  </si>
  <si>
    <t>632418115RT4</t>
  </si>
  <si>
    <t>Potěr samonivelační, ruční zpracování, do tl. 15 mm, vč. penetrace</t>
  </si>
  <si>
    <t>642202011RAA</t>
  </si>
  <si>
    <t>Zazdění dveří jednokřídlových, omítka, zeď tloušťky 15 cm</t>
  </si>
  <si>
    <t>642200011RA0</t>
  </si>
  <si>
    <t>Vybour. otvoru dveře 1kř, překlad, zárubeň 600/1970</t>
  </si>
  <si>
    <t>946941501R00</t>
  </si>
  <si>
    <t>Návoz a odvoz pojízného/pomocného lešení/žebříku</t>
  </si>
  <si>
    <t>kompl</t>
  </si>
  <si>
    <t>941955002R00</t>
  </si>
  <si>
    <t>Lešení lehké pomocné, výška podlahy do 1,9 m</t>
  </si>
  <si>
    <t>952901111R00</t>
  </si>
  <si>
    <t>Vyčištění budov o výšce podlaží do 4 m, oken, dveří, podlah, parapetů</t>
  </si>
  <si>
    <t>965048515R00</t>
  </si>
  <si>
    <t>Broušení betonových povrchů do tl. 5 mm</t>
  </si>
  <si>
    <t>962100013RA0</t>
  </si>
  <si>
    <t>Bourání nadzákladového zdiva z cihel plných</t>
  </si>
  <si>
    <t>m3</t>
  </si>
  <si>
    <t>968072455R00</t>
  </si>
  <si>
    <t>Vybourání kovových dveřních zárubní pl. do 2 m2</t>
  </si>
  <si>
    <t>968061125R00</t>
  </si>
  <si>
    <t>Vyvěšení zavěšení dřevěných a plastových dveřních, křídel pl. do 2 m2</t>
  </si>
  <si>
    <t>978059511R00</t>
  </si>
  <si>
    <t>Odsekání vnitřních obkladů stěn</t>
  </si>
  <si>
    <t>974049121R00</t>
  </si>
  <si>
    <t>Vysekání rýh v betonových zdech 3x3 cm</t>
  </si>
  <si>
    <t>978011141R00</t>
  </si>
  <si>
    <t>Otlučení omítek vnitřních vápenných stropů do 30 %</t>
  </si>
  <si>
    <t>978013141R00</t>
  </si>
  <si>
    <t>Otlučení omítek vnitřních stěn v rozsahu do 30 %</t>
  </si>
  <si>
    <t>97801</t>
  </si>
  <si>
    <t>Prací spojené se zapravením, po demontážích elektropříslušenství</t>
  </si>
  <si>
    <t>hod</t>
  </si>
  <si>
    <t>97802</t>
  </si>
  <si>
    <t>Nespecifikované, pomocné práce při bourání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</si>
  <si>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</si>
  <si>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</si>
  <si>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</si>
  <si>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</si>
  <si>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</si>
  <si>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</si>
  <si>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</si>
  <si>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</si>
  <si>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</si>
  <si>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</si>
  <si>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</si>
  <si>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</si>
  <si>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</si>
  <si>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</si>
  <si>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</si>
  <si>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721140802R00</t>
  </si>
  <si>
    <t>Demontáž potrubí litinového do DN 100 mm</t>
  </si>
  <si>
    <t>721176103R00</t>
  </si>
  <si>
    <t>Potrubí HT připojovací, D 50 x 1,8 mm</t>
  </si>
  <si>
    <t>721176105R00</t>
  </si>
  <si>
    <t>Potrubí HT připojovací, D 110 x 2,7 mm</t>
  </si>
  <si>
    <t>721194105R00</t>
  </si>
  <si>
    <t>Vyvedení odpadních výpustek, D 50 x 1,8 mm</t>
  </si>
  <si>
    <t>721194109R00</t>
  </si>
  <si>
    <t>Vyvedení odpadních výpustek, D 110 x 2,3 mm</t>
  </si>
  <si>
    <t>998721102R00</t>
  </si>
  <si>
    <t>Přesun hmot pro vnitřní kanalizaci, výšky do 12 m</t>
  </si>
  <si>
    <t>722130801R00</t>
  </si>
  <si>
    <t>Demontáž potrubí ocelových závitových, DN 25 mm</t>
  </si>
  <si>
    <t>722172331R00</t>
  </si>
  <si>
    <t>Potrubí plastové PP-R, včetně zednických výpomocí, D 20 x 3,4 mm, PN 20</t>
  </si>
  <si>
    <t>722181212RT7</t>
  </si>
  <si>
    <t>Izolace návleková tl. stěny 9 mm, vnitřní průměr 22 mm</t>
  </si>
  <si>
    <t>722202213R00</t>
  </si>
  <si>
    <t>Nástěnka MZD PP-R , D 20 mm x R 1/2"</t>
  </si>
  <si>
    <t>722280106R00</t>
  </si>
  <si>
    <t>Tlaková zkouška vodovodního potrubí DN 32 mm</t>
  </si>
  <si>
    <t>7222801</t>
  </si>
  <si>
    <t>Demontáž el. bojleru, zpětné osazení včetně příslušenství</t>
  </si>
  <si>
    <t>998722102R00</t>
  </si>
  <si>
    <t>Přesun hmot pro vnitřní vodovod, výšky do 12 m</t>
  </si>
  <si>
    <t>725290020RA0</t>
  </si>
  <si>
    <t>Demontáž umyvadla včetně baterie a konzol</t>
  </si>
  <si>
    <t>725290010RA0</t>
  </si>
  <si>
    <t>Demontáž klozetu včetně splachovací nádrže</t>
  </si>
  <si>
    <t>725330820R00</t>
  </si>
  <si>
    <t>Demontáž výlevky</t>
  </si>
  <si>
    <t>soubor</t>
  </si>
  <si>
    <t>725219201R00</t>
  </si>
  <si>
    <t>Montáž umyvadel na konzoly</t>
  </si>
  <si>
    <t>725119306R00</t>
  </si>
  <si>
    <t>Montáž klozetu</t>
  </si>
  <si>
    <t>725829202R00</t>
  </si>
  <si>
    <t>Montáž baterie umyvadlové a dřezové nástěnné</t>
  </si>
  <si>
    <t>55144236R</t>
  </si>
  <si>
    <t>Baterie umyvadlová páková chrom</t>
  </si>
  <si>
    <t>POL3_0</t>
  </si>
  <si>
    <t>725339101R00</t>
  </si>
  <si>
    <t>Montáž výlevky bez nádrže</t>
  </si>
  <si>
    <t>64271107R</t>
  </si>
  <si>
    <t>Výlevka keramická 500 x 390 x 300 mm přepad, bílá</t>
  </si>
  <si>
    <t>725100012RA0</t>
  </si>
  <si>
    <t>Umývátko pro ZTP, baterie,sif.,pro suchou výstavbu</t>
  </si>
  <si>
    <t>725100014RA0</t>
  </si>
  <si>
    <t>Klozet pro ZTP s nádržkou, pro suchou výstavbu</t>
  </si>
  <si>
    <t>767165110R01</t>
  </si>
  <si>
    <t>Montáž madel šroubováním</t>
  </si>
  <si>
    <t>ks</t>
  </si>
  <si>
    <t>725291117R00</t>
  </si>
  <si>
    <t>Madlo rovné bílé dl. 800 mm</t>
  </si>
  <si>
    <t>725291113R00</t>
  </si>
  <si>
    <t>Madlo rovné bílé dl. 500 mm</t>
  </si>
  <si>
    <t>725291146R01</t>
  </si>
  <si>
    <t>Madlo dvojité pevné 900mm, nerez</t>
  </si>
  <si>
    <t>725291146R02</t>
  </si>
  <si>
    <t>Madlo dvojit, sklopné 800mm, nerez</t>
  </si>
  <si>
    <t>72501</t>
  </si>
  <si>
    <t>Háček na oděvy nerez</t>
  </si>
  <si>
    <t>72502</t>
  </si>
  <si>
    <t>Vodoinstalační práce spojené s napojením umyvadla, WC , včetně zednického zapravení</t>
  </si>
  <si>
    <t>998725102R00</t>
  </si>
  <si>
    <t>Přesun hmot pro zařizovací předměty, výšky do 12 m</t>
  </si>
  <si>
    <t>766660010RA0</t>
  </si>
  <si>
    <t>Montáž dveří jednokřídlových šířky 60 cm</t>
  </si>
  <si>
    <t>766660016RA0</t>
  </si>
  <si>
    <t>Montáž dveří jednokřídlových šířky 90 cm</t>
  </si>
  <si>
    <t>611601201R</t>
  </si>
  <si>
    <t>Dveře vnitřní plné 1-křídlé 600 x 1970 mm</t>
  </si>
  <si>
    <t>611601204R</t>
  </si>
  <si>
    <t>Dveře vnitřní plné 1-křídlé 900 x 1970 mm</t>
  </si>
  <si>
    <t>54914625R</t>
  </si>
  <si>
    <t>Dveřní kování S klíč Ti</t>
  </si>
  <si>
    <t>998766102R00</t>
  </si>
  <si>
    <t>Přesun hmot pro truhlářské konstr., výšky do 12 m</t>
  </si>
  <si>
    <t>771990010RA0</t>
  </si>
  <si>
    <t>Vybourání keramické nebo teracové dlažby</t>
  </si>
  <si>
    <t>771575024RAI</t>
  </si>
  <si>
    <t>Dlažba s izolací 30 x 30 cm do tmele spár. hmota,, hydroizol. těs. páska, dlažba ve specifik.</t>
  </si>
  <si>
    <t>597642031R</t>
  </si>
  <si>
    <t>Dlažba protiskluz. SB, 300x300x9 mm</t>
  </si>
  <si>
    <t>775413120R00</t>
  </si>
  <si>
    <t>Podlahové lišty připevněné vruty</t>
  </si>
  <si>
    <t>776981113RU2</t>
  </si>
  <si>
    <t>Lišta hliníková, přechodová š. 27 mm</t>
  </si>
  <si>
    <t>998771102R00</t>
  </si>
  <si>
    <t>Přesun hmot pro podlahy z dlaždic, výšky do 12 m</t>
  </si>
  <si>
    <t>602016193R00</t>
  </si>
  <si>
    <t>781475116RU2</t>
  </si>
  <si>
    <t>Obklad vnitřní stěn keramický, do tmele, 30x30 cm, flex.lepidlo, spár.hmota, materiál ve spec.</t>
  </si>
  <si>
    <t>59782220R</t>
  </si>
  <si>
    <t>Dlaždice 30x30 béžová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</si>
  <si>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</si>
  <si>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</si>
  <si>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</si>
  <si>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</si>
  <si>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998781101R00</t>
  </si>
  <si>
    <t>Přesun hmot pro obklady keramické, výšky do 6 m</t>
  </si>
  <si>
    <t>78301</t>
  </si>
  <si>
    <t>Očištění a nátěr ocel., zárubní 1xzáklad+2xemail</t>
  </si>
  <si>
    <t>78302</t>
  </si>
  <si>
    <t>Nástřik kovových doplňkových konstrukcí syntetický</t>
  </si>
  <si>
    <t>784410010RA0</t>
  </si>
  <si>
    <t>Příprava podkladu stěn a stropů</t>
  </si>
  <si>
    <t>784161601R00</t>
  </si>
  <si>
    <t>Penetrace podkladu 1 x, hloubková</t>
  </si>
  <si>
    <t>784165442R00</t>
  </si>
  <si>
    <t>Malba bílá, otěruvzdorná, bez pen.,2x</t>
  </si>
  <si>
    <t>784011222RT2</t>
  </si>
  <si>
    <t>Zakrytí podlah, včetně odstranění, včetně papírové lepenky</t>
  </si>
  <si>
    <t>784011221RT2</t>
  </si>
  <si>
    <t>Zakrytí předmětů, včetně odstranění, včetně dodávky fólie tl. 0,04 mm</t>
  </si>
  <si>
    <t>Zakrytí podlah geotextílií/fólií, včetně odstranění</t>
  </si>
  <si>
    <t>650801115R00</t>
  </si>
  <si>
    <t>Demontáž svítidla stropního zavěšeného</t>
  </si>
  <si>
    <t>650101536R00</t>
  </si>
  <si>
    <t>Montáž svítidla stropního zavěšeného</t>
  </si>
  <si>
    <t>650 10-10</t>
  </si>
  <si>
    <t>LED Stropní svítidlo 1xLED/10W/230V, 4000K</t>
  </si>
  <si>
    <t>65010001</t>
  </si>
  <si>
    <t>D+M Přivolávací sada pro, invalidní WC studio bílá</t>
  </si>
  <si>
    <t>650101</t>
  </si>
  <si>
    <t>Elektroinstalační práce</t>
  </si>
  <si>
    <t>005211010R</t>
  </si>
  <si>
    <t>Předání a převzetí staveniště</t>
  </si>
  <si>
    <t>Soubor</t>
  </si>
  <si>
    <t>00524R</t>
  </si>
  <si>
    <t>Předání a převzetí díla</t>
  </si>
  <si>
    <t>005121020R</t>
  </si>
  <si>
    <t xml:space="preserve">Zařízení staveniště </t>
  </si>
  <si>
    <t>VN 91-51</t>
  </si>
  <si>
    <t>Náklady na projekční práce - skutečný stav</t>
  </si>
  <si>
    <t>VN 91-61</t>
  </si>
  <si>
    <t>Koordinační činnost</t>
  </si>
  <si>
    <t>79901</t>
  </si>
  <si>
    <t>Stavební přípomoce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</si>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</sst>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E6" sqref="E6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5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5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SUMIF(F47:F66,A16,I47:I66)+SUMIF(F47:F66,"PSU",I47:I66)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SUMIF(F47:F66,A17,I47:I66)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SUMIF(F47:F66,A18,I47:I66)</f>
        <v>0</v>
      </c>
      <c r="J18" s="82"/>
    </row>
    <row r="19" spans="1:10" ht="23.25" customHeight="1" x14ac:dyDescent="0.25">
      <c r="A19" s="192" t="s">
        <v>94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SUMIF(F47:F66,A19,I47:I66)</f>
        <v>0</v>
      </c>
      <c r="J19" s="82"/>
    </row>
    <row r="20" spans="1:10" ht="23.25" customHeight="1" x14ac:dyDescent="0.25">
      <c r="A20" s="192" t="s">
        <v>96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SUMIF(F47:F66,A20,I47:I66)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Pol'!AC134</f>
        <v>0</v>
      </c>
      <c r="G39" s="147">
        <f>'Rozpočet Pol'!AD134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56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Pol'!G13</f>
        <v>0</v>
      </c>
      <c r="J48" s="184"/>
    </row>
    <row r="49" spans="1:10" ht="25.5" customHeight="1" x14ac:dyDescent="0.25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Pol'!G22</f>
        <v>0</v>
      </c>
      <c r="J49" s="184"/>
    </row>
    <row r="50" spans="1:10" ht="25.5" customHeight="1" x14ac:dyDescent="0.25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Pol'!G25</f>
        <v>0</v>
      </c>
      <c r="J50" s="184"/>
    </row>
    <row r="51" spans="1:10" ht="25.5" customHeight="1" x14ac:dyDescent="0.25">
      <c r="A51" s="162"/>
      <c r="B51" s="165" t="s">
        <v>66</v>
      </c>
      <c r="C51" s="164" t="s">
        <v>67</v>
      </c>
      <c r="D51" s="166"/>
      <c r="E51" s="166"/>
      <c r="F51" s="182" t="s">
        <v>23</v>
      </c>
      <c r="G51" s="183"/>
      <c r="H51" s="183"/>
      <c r="I51" s="184">
        <f>'Rozpočet Pol'!G28</f>
        <v>0</v>
      </c>
      <c r="J51" s="184"/>
    </row>
    <row r="52" spans="1:10" ht="25.5" customHeight="1" x14ac:dyDescent="0.25">
      <c r="A52" s="162"/>
      <c r="B52" s="165" t="s">
        <v>68</v>
      </c>
      <c r="C52" s="164" t="s">
        <v>69</v>
      </c>
      <c r="D52" s="166"/>
      <c r="E52" s="166"/>
      <c r="F52" s="182" t="s">
        <v>23</v>
      </c>
      <c r="G52" s="183"/>
      <c r="H52" s="183"/>
      <c r="I52" s="184">
        <f>'Rozpočet Pol'!G31</f>
        <v>0</v>
      </c>
      <c r="J52" s="184"/>
    </row>
    <row r="53" spans="1:10" ht="25.5" customHeight="1" x14ac:dyDescent="0.25">
      <c r="A53" s="162"/>
      <c r="B53" s="165" t="s">
        <v>70</v>
      </c>
      <c r="C53" s="164" t="s">
        <v>71</v>
      </c>
      <c r="D53" s="166"/>
      <c r="E53" s="166"/>
      <c r="F53" s="182" t="s">
        <v>23</v>
      </c>
      <c r="G53" s="183"/>
      <c r="H53" s="183"/>
      <c r="I53" s="184">
        <f>'Rozpočet Pol'!G33</f>
        <v>0</v>
      </c>
      <c r="J53" s="184"/>
    </row>
    <row r="54" spans="1:10" ht="25.5" customHeight="1" x14ac:dyDescent="0.25">
      <c r="A54" s="162"/>
      <c r="B54" s="165" t="s">
        <v>72</v>
      </c>
      <c r="C54" s="164" t="s">
        <v>73</v>
      </c>
      <c r="D54" s="166"/>
      <c r="E54" s="166"/>
      <c r="F54" s="182" t="s">
        <v>23</v>
      </c>
      <c r="G54" s="183"/>
      <c r="H54" s="183"/>
      <c r="I54" s="184">
        <f>'Rozpočet Pol'!G38</f>
        <v>0</v>
      </c>
      <c r="J54" s="184"/>
    </row>
    <row r="55" spans="1:10" ht="25.5" customHeight="1" x14ac:dyDescent="0.25">
      <c r="A55" s="162"/>
      <c r="B55" s="165" t="s">
        <v>74</v>
      </c>
      <c r="C55" s="164" t="s">
        <v>75</v>
      </c>
      <c r="D55" s="166"/>
      <c r="E55" s="166"/>
      <c r="F55" s="182" t="s">
        <v>23</v>
      </c>
      <c r="G55" s="183"/>
      <c r="H55" s="183"/>
      <c r="I55" s="184">
        <f>'Rozpočet Pol'!G51</f>
        <v>0</v>
      </c>
      <c r="J55" s="184"/>
    </row>
    <row r="56" spans="1:10" ht="25.5" customHeight="1" x14ac:dyDescent="0.25">
      <c r="A56" s="162"/>
      <c r="B56" s="165" t="s">
        <v>76</v>
      </c>
      <c r="C56" s="164" t="s">
        <v>77</v>
      </c>
      <c r="D56" s="166"/>
      <c r="E56" s="166"/>
      <c r="F56" s="182" t="s">
        <v>24</v>
      </c>
      <c r="G56" s="183"/>
      <c r="H56" s="183"/>
      <c r="I56" s="184">
        <f>'Rozpočet Pol'!G53</f>
        <v>0</v>
      </c>
      <c r="J56" s="184"/>
    </row>
    <row r="57" spans="1:10" ht="25.5" customHeight="1" x14ac:dyDescent="0.25">
      <c r="A57" s="162"/>
      <c r="B57" s="165" t="s">
        <v>78</v>
      </c>
      <c r="C57" s="164" t="s">
        <v>79</v>
      </c>
      <c r="D57" s="166"/>
      <c r="E57" s="166"/>
      <c r="F57" s="182" t="s">
        <v>24</v>
      </c>
      <c r="G57" s="183"/>
      <c r="H57" s="183"/>
      <c r="I57" s="184">
        <f>'Rozpočet Pol'!G60</f>
        <v>0</v>
      </c>
      <c r="J57" s="184"/>
    </row>
    <row r="58" spans="1:10" ht="25.5" customHeight="1" x14ac:dyDescent="0.25">
      <c r="A58" s="162"/>
      <c r="B58" s="165" t="s">
        <v>80</v>
      </c>
      <c r="C58" s="164" t="s">
        <v>81</v>
      </c>
      <c r="D58" s="166"/>
      <c r="E58" s="166"/>
      <c r="F58" s="182" t="s">
        <v>24</v>
      </c>
      <c r="G58" s="183"/>
      <c r="H58" s="183"/>
      <c r="I58" s="184">
        <f>'Rozpočet Pol'!G68</f>
        <v>0</v>
      </c>
      <c r="J58" s="184"/>
    </row>
    <row r="59" spans="1:10" ht="25.5" customHeight="1" x14ac:dyDescent="0.25">
      <c r="A59" s="162"/>
      <c r="B59" s="165" t="s">
        <v>82</v>
      </c>
      <c r="C59" s="164" t="s">
        <v>83</v>
      </c>
      <c r="D59" s="166"/>
      <c r="E59" s="166"/>
      <c r="F59" s="182" t="s">
        <v>24</v>
      </c>
      <c r="G59" s="183"/>
      <c r="H59" s="183"/>
      <c r="I59" s="184">
        <f>'Rozpočet Pol'!G88</f>
        <v>0</v>
      </c>
      <c r="J59" s="184"/>
    </row>
    <row r="60" spans="1:10" ht="25.5" customHeight="1" x14ac:dyDescent="0.25">
      <c r="A60" s="162"/>
      <c r="B60" s="165" t="s">
        <v>84</v>
      </c>
      <c r="C60" s="164" t="s">
        <v>85</v>
      </c>
      <c r="D60" s="166"/>
      <c r="E60" s="166"/>
      <c r="F60" s="182" t="s">
        <v>24</v>
      </c>
      <c r="G60" s="183"/>
      <c r="H60" s="183"/>
      <c r="I60" s="184">
        <f>'Rozpočet Pol'!G95</f>
        <v>0</v>
      </c>
      <c r="J60" s="184"/>
    </row>
    <row r="61" spans="1:10" ht="25.5" customHeight="1" x14ac:dyDescent="0.25">
      <c r="A61" s="162"/>
      <c r="B61" s="165" t="s">
        <v>86</v>
      </c>
      <c r="C61" s="164" t="s">
        <v>87</v>
      </c>
      <c r="D61" s="166"/>
      <c r="E61" s="166"/>
      <c r="F61" s="182" t="s">
        <v>24</v>
      </c>
      <c r="G61" s="183"/>
      <c r="H61" s="183"/>
      <c r="I61" s="184">
        <f>'Rozpočet Pol'!G102</f>
        <v>0</v>
      </c>
      <c r="J61" s="184"/>
    </row>
    <row r="62" spans="1:10" ht="25.5" customHeight="1" x14ac:dyDescent="0.25">
      <c r="A62" s="162"/>
      <c r="B62" s="165" t="s">
        <v>88</v>
      </c>
      <c r="C62" s="164" t="s">
        <v>89</v>
      </c>
      <c r="D62" s="166"/>
      <c r="E62" s="166"/>
      <c r="F62" s="182" t="s">
        <v>24</v>
      </c>
      <c r="G62" s="183"/>
      <c r="H62" s="183"/>
      <c r="I62" s="184">
        <f>'Rozpočet Pol'!G109</f>
        <v>0</v>
      </c>
      <c r="J62" s="184"/>
    </row>
    <row r="63" spans="1:10" ht="25.5" customHeight="1" x14ac:dyDescent="0.25">
      <c r="A63" s="162"/>
      <c r="B63" s="165" t="s">
        <v>90</v>
      </c>
      <c r="C63" s="164" t="s">
        <v>91</v>
      </c>
      <c r="D63" s="166"/>
      <c r="E63" s="166"/>
      <c r="F63" s="182" t="s">
        <v>24</v>
      </c>
      <c r="G63" s="183"/>
      <c r="H63" s="183"/>
      <c r="I63" s="184">
        <f>'Rozpočet Pol'!G112</f>
        <v>0</v>
      </c>
      <c r="J63" s="184"/>
    </row>
    <row r="64" spans="1:10" ht="25.5" customHeight="1" x14ac:dyDescent="0.25">
      <c r="A64" s="162"/>
      <c r="B64" s="165" t="s">
        <v>92</v>
      </c>
      <c r="C64" s="164" t="s">
        <v>93</v>
      </c>
      <c r="D64" s="166"/>
      <c r="E64" s="166"/>
      <c r="F64" s="182" t="s">
        <v>25</v>
      </c>
      <c r="G64" s="183"/>
      <c r="H64" s="183"/>
      <c r="I64" s="184">
        <f>'Rozpočet Pol'!G119</f>
        <v>0</v>
      </c>
      <c r="J64" s="184"/>
    </row>
    <row r="65" spans="1:10" ht="25.5" customHeight="1" x14ac:dyDescent="0.25">
      <c r="A65" s="162"/>
      <c r="B65" s="165" t="s">
        <v>94</v>
      </c>
      <c r="C65" s="164" t="s">
        <v>26</v>
      </c>
      <c r="D65" s="166"/>
      <c r="E65" s="166"/>
      <c r="F65" s="182" t="s">
        <v>94</v>
      </c>
      <c r="G65" s="183"/>
      <c r="H65" s="183"/>
      <c r="I65" s="184">
        <f>'Rozpočet Pol'!G125</f>
        <v>0</v>
      </c>
      <c r="J65" s="184"/>
    </row>
    <row r="66" spans="1:10" ht="25.5" customHeight="1" x14ac:dyDescent="0.25">
      <c r="A66" s="162"/>
      <c r="B66" s="176" t="s">
        <v>95</v>
      </c>
      <c r="C66" s="177" t="s">
        <v>26</v>
      </c>
      <c r="D66" s="178"/>
      <c r="E66" s="178"/>
      <c r="F66" s="185" t="s">
        <v>23</v>
      </c>
      <c r="G66" s="186"/>
      <c r="H66" s="186"/>
      <c r="I66" s="187">
        <f>'Rozpočet Pol'!G131</f>
        <v>0</v>
      </c>
      <c r="J66" s="187"/>
    </row>
    <row r="67" spans="1:10" ht="25.5" customHeight="1" x14ac:dyDescent="0.25">
      <c r="A67" s="163"/>
      <c r="B67" s="169" t="s">
        <v>1</v>
      </c>
      <c r="C67" s="169"/>
      <c r="D67" s="170"/>
      <c r="E67" s="170"/>
      <c r="F67" s="188"/>
      <c r="G67" s="189"/>
      <c r="H67" s="189"/>
      <c r="I67" s="190">
        <f>SUM(I47:I66)</f>
        <v>0</v>
      </c>
      <c r="J67" s="190"/>
    </row>
    <row r="68" spans="1:10" x14ac:dyDescent="0.25">
      <c r="F68" s="191"/>
      <c r="G68" s="129"/>
      <c r="H68" s="191"/>
      <c r="I68" s="129"/>
      <c r="J68" s="129"/>
    </row>
    <row r="69" spans="1:10" x14ac:dyDescent="0.25">
      <c r="F69" s="191"/>
      <c r="G69" s="129"/>
      <c r="H69" s="191"/>
      <c r="I69" s="129"/>
      <c r="J69" s="129"/>
    </row>
    <row r="70" spans="1:10" x14ac:dyDescent="0.25">
      <c r="F70" s="191"/>
      <c r="G70" s="129"/>
      <c r="H70" s="191"/>
      <c r="I70" s="129"/>
      <c r="J70" s="129"/>
    </row>
  </sheetData>
  <sheetProtection algorithmName="SHA-512" hashValue="eq4kgEAtF7C5p7sef1pKOfaRrEgvLgVSBgQA+vdK4sfDRJS44ro+LMmdqecKvi4tEN8A/s/7PeQnBuvWFiA9bw==" saltValue="R1pPU5sq4Z7f2ocFeCck6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I66:J66"/>
    <mergeCell ref="C66:E66"/>
    <mergeCell ref="I67:J67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4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98</v>
      </c>
    </row>
    <row r="2" spans="1:60" ht="25.05" customHeight="1" x14ac:dyDescent="0.25">
      <c r="A2" s="201" t="s">
        <v>97</v>
      </c>
      <c r="B2" s="195"/>
      <c r="C2" s="196" t="s">
        <v>46</v>
      </c>
      <c r="D2" s="197"/>
      <c r="E2" s="197"/>
      <c r="F2" s="197"/>
      <c r="G2" s="203"/>
      <c r="AE2" t="s">
        <v>99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100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101</v>
      </c>
    </row>
    <row r="5" spans="1:60" hidden="1" x14ac:dyDescent="0.25">
      <c r="A5" s="205" t="s">
        <v>102</v>
      </c>
      <c r="B5" s="206"/>
      <c r="C5" s="207"/>
      <c r="D5" s="208"/>
      <c r="E5" s="208"/>
      <c r="F5" s="208"/>
      <c r="G5" s="209"/>
      <c r="AE5" t="s">
        <v>103</v>
      </c>
    </row>
    <row r="7" spans="1:60" ht="39.6" x14ac:dyDescent="0.25">
      <c r="A7" s="214" t="s">
        <v>104</v>
      </c>
      <c r="B7" s="215" t="s">
        <v>105</v>
      </c>
      <c r="C7" s="215" t="s">
        <v>106</v>
      </c>
      <c r="D7" s="214" t="s">
        <v>107</v>
      </c>
      <c r="E7" s="214" t="s">
        <v>108</v>
      </c>
      <c r="F7" s="210" t="s">
        <v>109</v>
      </c>
      <c r="G7" s="231" t="s">
        <v>28</v>
      </c>
      <c r="H7" s="232" t="s">
        <v>29</v>
      </c>
      <c r="I7" s="232" t="s">
        <v>110</v>
      </c>
      <c r="J7" s="232" t="s">
        <v>30</v>
      </c>
      <c r="K7" s="232" t="s">
        <v>111</v>
      </c>
      <c r="L7" s="232" t="s">
        <v>112</v>
      </c>
      <c r="M7" s="232" t="s">
        <v>113</v>
      </c>
      <c r="N7" s="232" t="s">
        <v>114</v>
      </c>
      <c r="O7" s="232" t="s">
        <v>115</v>
      </c>
      <c r="P7" s="232" t="s">
        <v>116</v>
      </c>
      <c r="Q7" s="232" t="s">
        <v>117</v>
      </c>
      <c r="R7" s="232" t="s">
        <v>118</v>
      </c>
      <c r="S7" s="232" t="s">
        <v>119</v>
      </c>
      <c r="T7" s="232" t="s">
        <v>120</v>
      </c>
      <c r="U7" s="217" t="s">
        <v>121</v>
      </c>
    </row>
    <row r="8" spans="1:60" x14ac:dyDescent="0.25">
      <c r="A8" s="233" t="s">
        <v>122</v>
      </c>
      <c r="B8" s="234" t="s">
        <v>58</v>
      </c>
      <c r="C8" s="235" t="s">
        <v>59</v>
      </c>
      <c r="D8" s="236"/>
      <c r="E8" s="237"/>
      <c r="F8" s="238"/>
      <c r="G8" s="238">
        <f>SUMIF(AE9:AE12,"&lt;&gt;NOR",G9:G12)</f>
        <v>0</v>
      </c>
      <c r="H8" s="238"/>
      <c r="I8" s="238">
        <f>SUM(I9:I12)</f>
        <v>0</v>
      </c>
      <c r="J8" s="238"/>
      <c r="K8" s="238">
        <f>SUM(K9:K12)</f>
        <v>0</v>
      </c>
      <c r="L8" s="238"/>
      <c r="M8" s="238">
        <f>SUM(M9:M12)</f>
        <v>0</v>
      </c>
      <c r="N8" s="216"/>
      <c r="O8" s="216">
        <f>SUM(O9:O12)</f>
        <v>0.41681000000000001</v>
      </c>
      <c r="P8" s="216"/>
      <c r="Q8" s="216">
        <f>SUM(Q9:Q12)</f>
        <v>0</v>
      </c>
      <c r="R8" s="216"/>
      <c r="S8" s="216"/>
      <c r="T8" s="233"/>
      <c r="U8" s="216">
        <f>SUM(U9:U12)</f>
        <v>7.6</v>
      </c>
      <c r="AE8" t="s">
        <v>123</v>
      </c>
    </row>
    <row r="9" spans="1:60" ht="20.399999999999999" outlineLevel="1" x14ac:dyDescent="0.25">
      <c r="A9" s="212">
        <v>1</v>
      </c>
      <c r="B9" s="218" t="s">
        <v>124</v>
      </c>
      <c r="C9" s="261" t="s">
        <v>125</v>
      </c>
      <c r="D9" s="220" t="s">
        <v>126</v>
      </c>
      <c r="E9" s="226">
        <v>17.385000000000002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8.2500000000000004E-3</v>
      </c>
      <c r="O9" s="221">
        <f>ROUND(E9*N9,5)</f>
        <v>0.14343</v>
      </c>
      <c r="P9" s="221">
        <v>0</v>
      </c>
      <c r="Q9" s="221">
        <f>ROUND(E9*P9,5)</f>
        <v>0</v>
      </c>
      <c r="R9" s="221"/>
      <c r="S9" s="221"/>
      <c r="T9" s="222">
        <v>0.3</v>
      </c>
      <c r="U9" s="221">
        <f>ROUND(E9*T9,2)</f>
        <v>5.22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127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2">
        <v>2</v>
      </c>
      <c r="B10" s="218" t="s">
        <v>128</v>
      </c>
      <c r="C10" s="261" t="s">
        <v>129</v>
      </c>
      <c r="D10" s="220" t="s">
        <v>126</v>
      </c>
      <c r="E10" s="226">
        <v>3.2090000000000001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7.4709999999999999E-2</v>
      </c>
      <c r="O10" s="221">
        <f>ROUND(E10*N10,5)</f>
        <v>0.23974000000000001</v>
      </c>
      <c r="P10" s="221">
        <v>0</v>
      </c>
      <c r="Q10" s="221">
        <f>ROUND(E10*P10,5)</f>
        <v>0</v>
      </c>
      <c r="R10" s="221"/>
      <c r="S10" s="221"/>
      <c r="T10" s="222">
        <v>0.59280999999999995</v>
      </c>
      <c r="U10" s="221">
        <f>ROUND(E10*T10,2)</f>
        <v>1.9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130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2">
        <v>3</v>
      </c>
      <c r="B11" s="218" t="s">
        <v>131</v>
      </c>
      <c r="C11" s="261" t="s">
        <v>132</v>
      </c>
      <c r="D11" s="220" t="s">
        <v>133</v>
      </c>
      <c r="E11" s="226">
        <v>1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7.1300000000000001E-3</v>
      </c>
      <c r="O11" s="221">
        <f>ROUND(E11*N11,5)</f>
        <v>7.1300000000000001E-3</v>
      </c>
      <c r="P11" s="221">
        <v>0</v>
      </c>
      <c r="Q11" s="221">
        <f>ROUND(E11*P11,5)</f>
        <v>0</v>
      </c>
      <c r="R11" s="221"/>
      <c r="S11" s="221"/>
      <c r="T11" s="222">
        <v>0.24199999999999999</v>
      </c>
      <c r="U11" s="221">
        <f>ROUND(E11*T11,2)</f>
        <v>0.24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127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0.399999999999999" outlineLevel="1" x14ac:dyDescent="0.25">
      <c r="A12" s="212">
        <v>4</v>
      </c>
      <c r="B12" s="218" t="s">
        <v>134</v>
      </c>
      <c r="C12" s="261" t="s">
        <v>135</v>
      </c>
      <c r="D12" s="220" t="s">
        <v>133</v>
      </c>
      <c r="E12" s="226">
        <v>1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2.6509999999999999E-2</v>
      </c>
      <c r="O12" s="221">
        <f>ROUND(E12*N12,5)</f>
        <v>2.6509999999999999E-2</v>
      </c>
      <c r="P12" s="221">
        <v>0</v>
      </c>
      <c r="Q12" s="221">
        <f>ROUND(E12*P12,5)</f>
        <v>0</v>
      </c>
      <c r="R12" s="221"/>
      <c r="S12" s="221"/>
      <c r="T12" s="222">
        <v>0.24199999999999999</v>
      </c>
      <c r="U12" s="221">
        <f>ROUND(E12*T12,2)</f>
        <v>0.24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127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x14ac:dyDescent="0.25">
      <c r="A13" s="213" t="s">
        <v>122</v>
      </c>
      <c r="B13" s="219" t="s">
        <v>60</v>
      </c>
      <c r="C13" s="262" t="s">
        <v>61</v>
      </c>
      <c r="D13" s="223"/>
      <c r="E13" s="227"/>
      <c r="F13" s="230"/>
      <c r="G13" s="230">
        <f>SUMIF(AE14:AE21,"&lt;&gt;NOR",G14:G21)</f>
        <v>0</v>
      </c>
      <c r="H13" s="230"/>
      <c r="I13" s="230">
        <f>SUM(I14:I21)</f>
        <v>0</v>
      </c>
      <c r="J13" s="230"/>
      <c r="K13" s="230">
        <f>SUM(K14:K21)</f>
        <v>0</v>
      </c>
      <c r="L13" s="230"/>
      <c r="M13" s="230">
        <f>SUM(M14:M21)</f>
        <v>0</v>
      </c>
      <c r="N13" s="224"/>
      <c r="O13" s="224">
        <f>SUM(O14:O21)</f>
        <v>2.7122100000000002</v>
      </c>
      <c r="P13" s="224"/>
      <c r="Q13" s="224">
        <f>SUM(Q14:Q21)</f>
        <v>0.78573999999999999</v>
      </c>
      <c r="R13" s="224"/>
      <c r="S13" s="224"/>
      <c r="T13" s="225"/>
      <c r="U13" s="224">
        <f>SUM(U14:U21)</f>
        <v>118.81</v>
      </c>
      <c r="AE13" t="s">
        <v>123</v>
      </c>
    </row>
    <row r="14" spans="1:60" outlineLevel="1" x14ac:dyDescent="0.25">
      <c r="A14" s="212">
        <v>5</v>
      </c>
      <c r="B14" s="218" t="s">
        <v>136</v>
      </c>
      <c r="C14" s="261" t="s">
        <v>137</v>
      </c>
      <c r="D14" s="220" t="s">
        <v>126</v>
      </c>
      <c r="E14" s="226">
        <v>6.3369999999999997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4.0000000000000003E-5</v>
      </c>
      <c r="O14" s="221">
        <f>ROUND(E14*N14,5)</f>
        <v>2.5000000000000001E-4</v>
      </c>
      <c r="P14" s="221">
        <v>0</v>
      </c>
      <c r="Q14" s="221">
        <f>ROUND(E14*P14,5)</f>
        <v>0</v>
      </c>
      <c r="R14" s="221"/>
      <c r="S14" s="221"/>
      <c r="T14" s="222">
        <v>7.8E-2</v>
      </c>
      <c r="U14" s="221">
        <f>ROUND(E14*T14,2)</f>
        <v>0.49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127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2">
        <v>6</v>
      </c>
      <c r="B15" s="218" t="s">
        <v>138</v>
      </c>
      <c r="C15" s="261" t="s">
        <v>139</v>
      </c>
      <c r="D15" s="220" t="s">
        <v>126</v>
      </c>
      <c r="E15" s="226">
        <v>78.573800000000006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1.5959999999999998E-2</v>
      </c>
      <c r="O15" s="221">
        <f>ROUND(E15*N15,5)</f>
        <v>1.25404</v>
      </c>
      <c r="P15" s="221">
        <v>0.01</v>
      </c>
      <c r="Q15" s="221">
        <f>ROUND(E15*P15,5)</f>
        <v>0.78573999999999999</v>
      </c>
      <c r="R15" s="221"/>
      <c r="S15" s="221"/>
      <c r="T15" s="222">
        <v>0.61817</v>
      </c>
      <c r="U15" s="221">
        <f>ROUND(E15*T15,2)</f>
        <v>48.57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130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>
        <v>7</v>
      </c>
      <c r="B16" s="218" t="s">
        <v>140</v>
      </c>
      <c r="C16" s="261" t="s">
        <v>141</v>
      </c>
      <c r="D16" s="220" t="s">
        <v>126</v>
      </c>
      <c r="E16" s="226">
        <v>10.8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1.5610000000000001E-2</v>
      </c>
      <c r="O16" s="221">
        <f>ROUND(E16*N16,5)</f>
        <v>0.16858999999999999</v>
      </c>
      <c r="P16" s="221">
        <v>0</v>
      </c>
      <c r="Q16" s="221">
        <f>ROUND(E16*P16,5)</f>
        <v>0</v>
      </c>
      <c r="R16" s="221"/>
      <c r="S16" s="221"/>
      <c r="T16" s="222">
        <v>0.29075000000000001</v>
      </c>
      <c r="U16" s="221">
        <f>ROUND(E16*T16,2)</f>
        <v>3.14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127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>
        <v>8</v>
      </c>
      <c r="B17" s="218" t="s">
        <v>142</v>
      </c>
      <c r="C17" s="261" t="s">
        <v>143</v>
      </c>
      <c r="D17" s="220" t="s">
        <v>144</v>
      </c>
      <c r="E17" s="226">
        <v>18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1.56E-3</v>
      </c>
      <c r="O17" s="221">
        <f>ROUND(E17*N17,5)</f>
        <v>2.8080000000000001E-2</v>
      </c>
      <c r="P17" s="221">
        <v>0</v>
      </c>
      <c r="Q17" s="221">
        <f>ROUND(E17*P17,5)</f>
        <v>0</v>
      </c>
      <c r="R17" s="221"/>
      <c r="S17" s="221"/>
      <c r="T17" s="222">
        <v>0.12</v>
      </c>
      <c r="U17" s="221">
        <f>ROUND(E17*T17,2)</f>
        <v>2.16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127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2">
        <v>9</v>
      </c>
      <c r="B18" s="218" t="s">
        <v>145</v>
      </c>
      <c r="C18" s="261" t="s">
        <v>146</v>
      </c>
      <c r="D18" s="220" t="s">
        <v>126</v>
      </c>
      <c r="E18" s="226">
        <v>95.958799999999997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3.2000000000000003E-4</v>
      </c>
      <c r="O18" s="221">
        <f>ROUND(E18*N18,5)</f>
        <v>3.0710000000000001E-2</v>
      </c>
      <c r="P18" s="221">
        <v>0</v>
      </c>
      <c r="Q18" s="221">
        <f>ROUND(E18*P18,5)</f>
        <v>0</v>
      </c>
      <c r="R18" s="221"/>
      <c r="S18" s="221"/>
      <c r="T18" s="222">
        <v>7.0000000000000007E-2</v>
      </c>
      <c r="U18" s="221">
        <f>ROUND(E18*T18,2)</f>
        <v>6.72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127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0.399999999999999" outlineLevel="1" x14ac:dyDescent="0.25">
      <c r="A19" s="212">
        <v>10</v>
      </c>
      <c r="B19" s="218" t="s">
        <v>147</v>
      </c>
      <c r="C19" s="261" t="s">
        <v>148</v>
      </c>
      <c r="D19" s="220" t="s">
        <v>126</v>
      </c>
      <c r="E19" s="226">
        <v>98.958799999999997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4.9100000000000003E-3</v>
      </c>
      <c r="O19" s="221">
        <f>ROUND(E19*N19,5)</f>
        <v>0.48588999999999999</v>
      </c>
      <c r="P19" s="221">
        <v>0</v>
      </c>
      <c r="Q19" s="221">
        <f>ROUND(E19*P19,5)</f>
        <v>0</v>
      </c>
      <c r="R19" s="221"/>
      <c r="S19" s="221"/>
      <c r="T19" s="222">
        <v>0.36199999999999999</v>
      </c>
      <c r="U19" s="221">
        <f>ROUND(E19*T19,2)</f>
        <v>35.82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127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>
        <v>11</v>
      </c>
      <c r="B20" s="218" t="s">
        <v>149</v>
      </c>
      <c r="C20" s="261" t="s">
        <v>150</v>
      </c>
      <c r="D20" s="220" t="s">
        <v>126</v>
      </c>
      <c r="E20" s="226">
        <v>78.573800000000006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4.8999999999999998E-3</v>
      </c>
      <c r="O20" s="221">
        <f>ROUND(E20*N20,5)</f>
        <v>0.38501000000000002</v>
      </c>
      <c r="P20" s="221">
        <v>0</v>
      </c>
      <c r="Q20" s="221">
        <f>ROUND(E20*P20,5)</f>
        <v>0</v>
      </c>
      <c r="R20" s="221"/>
      <c r="S20" s="221"/>
      <c r="T20" s="222">
        <v>0.25</v>
      </c>
      <c r="U20" s="221">
        <f>ROUND(E20*T20,2)</f>
        <v>19.64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127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>
        <v>12</v>
      </c>
      <c r="B21" s="218" t="s">
        <v>151</v>
      </c>
      <c r="C21" s="261" t="s">
        <v>152</v>
      </c>
      <c r="D21" s="220" t="s">
        <v>126</v>
      </c>
      <c r="E21" s="226">
        <v>10.8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3.3300000000000003E-2</v>
      </c>
      <c r="O21" s="221">
        <f>ROUND(E21*N21,5)</f>
        <v>0.35964000000000002</v>
      </c>
      <c r="P21" s="221">
        <v>0</v>
      </c>
      <c r="Q21" s="221">
        <f>ROUND(E21*P21,5)</f>
        <v>0</v>
      </c>
      <c r="R21" s="221"/>
      <c r="S21" s="221"/>
      <c r="T21" s="222">
        <v>0.21</v>
      </c>
      <c r="U21" s="221">
        <f>ROUND(E21*T21,2)</f>
        <v>2.27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127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5">
      <c r="A22" s="213" t="s">
        <v>122</v>
      </c>
      <c r="B22" s="219" t="s">
        <v>62</v>
      </c>
      <c r="C22" s="262" t="s">
        <v>63</v>
      </c>
      <c r="D22" s="223"/>
      <c r="E22" s="227"/>
      <c r="F22" s="230"/>
      <c r="G22" s="230">
        <f>SUMIF(AE23:AE24,"&lt;&gt;NOR",G23:G24)</f>
        <v>0</v>
      </c>
      <c r="H22" s="230"/>
      <c r="I22" s="230">
        <f>SUM(I23:I24)</f>
        <v>0</v>
      </c>
      <c r="J22" s="230"/>
      <c r="K22" s="230">
        <f>SUM(K23:K24)</f>
        <v>0</v>
      </c>
      <c r="L22" s="230"/>
      <c r="M22" s="230">
        <f>SUM(M23:M24)</f>
        <v>0</v>
      </c>
      <c r="N22" s="224"/>
      <c r="O22" s="224">
        <f>SUM(O23:O24)</f>
        <v>0.29375999999999997</v>
      </c>
      <c r="P22" s="224"/>
      <c r="Q22" s="224">
        <f>SUM(Q23:Q24)</f>
        <v>0</v>
      </c>
      <c r="R22" s="224"/>
      <c r="S22" s="224"/>
      <c r="T22" s="225"/>
      <c r="U22" s="224">
        <f>SUM(U23:U24)</f>
        <v>5.16</v>
      </c>
      <c r="AE22" t="s">
        <v>123</v>
      </c>
    </row>
    <row r="23" spans="1:60" outlineLevel="1" x14ac:dyDescent="0.25">
      <c r="A23" s="212">
        <v>13</v>
      </c>
      <c r="B23" s="218" t="s">
        <v>153</v>
      </c>
      <c r="C23" s="261" t="s">
        <v>154</v>
      </c>
      <c r="D23" s="220" t="s">
        <v>126</v>
      </c>
      <c r="E23" s="226">
        <v>10.8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2.5999999999999998E-4</v>
      </c>
      <c r="O23" s="221">
        <f>ROUND(E23*N23,5)</f>
        <v>2.81E-3</v>
      </c>
      <c r="P23" s="221">
        <v>0</v>
      </c>
      <c r="Q23" s="221">
        <f>ROUND(E23*P23,5)</f>
        <v>0</v>
      </c>
      <c r="R23" s="221"/>
      <c r="S23" s="221"/>
      <c r="T23" s="222">
        <v>0.09</v>
      </c>
      <c r="U23" s="221">
        <f>ROUND(E23*T23,2)</f>
        <v>0.97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127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0.399999999999999" outlineLevel="1" x14ac:dyDescent="0.25">
      <c r="A24" s="212">
        <v>14</v>
      </c>
      <c r="B24" s="218" t="s">
        <v>155</v>
      </c>
      <c r="C24" s="261" t="s">
        <v>156</v>
      </c>
      <c r="D24" s="220" t="s">
        <v>126</v>
      </c>
      <c r="E24" s="226">
        <v>10.8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2.6939999999999999E-2</v>
      </c>
      <c r="O24" s="221">
        <f>ROUND(E24*N24,5)</f>
        <v>0.29094999999999999</v>
      </c>
      <c r="P24" s="221">
        <v>0</v>
      </c>
      <c r="Q24" s="221">
        <f>ROUND(E24*P24,5)</f>
        <v>0</v>
      </c>
      <c r="R24" s="221"/>
      <c r="S24" s="221"/>
      <c r="T24" s="222">
        <v>0.38750000000000001</v>
      </c>
      <c r="U24" s="221">
        <f>ROUND(E24*T24,2)</f>
        <v>4.1900000000000004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127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5">
      <c r="A25" s="213" t="s">
        <v>122</v>
      </c>
      <c r="B25" s="219" t="s">
        <v>64</v>
      </c>
      <c r="C25" s="262" t="s">
        <v>65</v>
      </c>
      <c r="D25" s="223"/>
      <c r="E25" s="227"/>
      <c r="F25" s="230"/>
      <c r="G25" s="230">
        <f>SUMIF(AE26:AE27,"&lt;&gt;NOR",G26:G27)</f>
        <v>0</v>
      </c>
      <c r="H25" s="230"/>
      <c r="I25" s="230">
        <f>SUM(I26:I27)</f>
        <v>0</v>
      </c>
      <c r="J25" s="230"/>
      <c r="K25" s="230">
        <f>SUM(K26:K27)</f>
        <v>0</v>
      </c>
      <c r="L25" s="230"/>
      <c r="M25" s="230">
        <f>SUM(M26:M27)</f>
        <v>0</v>
      </c>
      <c r="N25" s="224"/>
      <c r="O25" s="224">
        <f>SUM(O26:O27)</f>
        <v>1.0284800000000001</v>
      </c>
      <c r="P25" s="224"/>
      <c r="Q25" s="224">
        <f>SUM(Q26:Q27)</f>
        <v>0.63</v>
      </c>
      <c r="R25" s="224"/>
      <c r="S25" s="224"/>
      <c r="T25" s="225"/>
      <c r="U25" s="224">
        <f>SUM(U26:U27)</f>
        <v>18.950000000000003</v>
      </c>
      <c r="AE25" t="s">
        <v>123</v>
      </c>
    </row>
    <row r="26" spans="1:60" ht="20.399999999999999" outlineLevel="1" x14ac:dyDescent="0.25">
      <c r="A26" s="212">
        <v>15</v>
      </c>
      <c r="B26" s="218" t="s">
        <v>157</v>
      </c>
      <c r="C26" s="261" t="s">
        <v>158</v>
      </c>
      <c r="D26" s="220" t="s">
        <v>133</v>
      </c>
      <c r="E26" s="226">
        <v>1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0.67042999999999997</v>
      </c>
      <c r="O26" s="221">
        <f>ROUND(E26*N26,5)</f>
        <v>0.67042999999999997</v>
      </c>
      <c r="P26" s="221">
        <v>0.1368</v>
      </c>
      <c r="Q26" s="221">
        <f>ROUND(E26*P26,5)</f>
        <v>0.1368</v>
      </c>
      <c r="R26" s="221"/>
      <c r="S26" s="221"/>
      <c r="T26" s="222">
        <v>8.6470800000000008</v>
      </c>
      <c r="U26" s="221">
        <f>ROUND(E26*T26,2)</f>
        <v>8.65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130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2">
        <v>16</v>
      </c>
      <c r="B27" s="218" t="s">
        <v>159</v>
      </c>
      <c r="C27" s="261" t="s">
        <v>160</v>
      </c>
      <c r="D27" s="220" t="s">
        <v>133</v>
      </c>
      <c r="E27" s="226">
        <v>1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0.35804999999999998</v>
      </c>
      <c r="O27" s="221">
        <f>ROUND(E27*N27,5)</f>
        <v>0.35804999999999998</v>
      </c>
      <c r="P27" s="221">
        <v>0.49320000000000003</v>
      </c>
      <c r="Q27" s="221">
        <f>ROUND(E27*P27,5)</f>
        <v>0.49320000000000003</v>
      </c>
      <c r="R27" s="221"/>
      <c r="S27" s="221"/>
      <c r="T27" s="222">
        <v>10.29571</v>
      </c>
      <c r="U27" s="221">
        <f>ROUND(E27*T27,2)</f>
        <v>10.3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130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5">
      <c r="A28" s="213" t="s">
        <v>122</v>
      </c>
      <c r="B28" s="219" t="s">
        <v>66</v>
      </c>
      <c r="C28" s="262" t="s">
        <v>67</v>
      </c>
      <c r="D28" s="223"/>
      <c r="E28" s="227"/>
      <c r="F28" s="230"/>
      <c r="G28" s="230">
        <f>SUMIF(AE29:AE30,"&lt;&gt;NOR",G29:G30)</f>
        <v>0</v>
      </c>
      <c r="H28" s="230"/>
      <c r="I28" s="230">
        <f>SUM(I29:I30)</f>
        <v>0</v>
      </c>
      <c r="J28" s="230"/>
      <c r="K28" s="230">
        <f>SUM(K29:K30)</f>
        <v>0</v>
      </c>
      <c r="L28" s="230"/>
      <c r="M28" s="230">
        <f>SUM(M29:M30)</f>
        <v>0</v>
      </c>
      <c r="N28" s="224"/>
      <c r="O28" s="224">
        <f>SUM(O29:O30)</f>
        <v>1.7059999999999999E-2</v>
      </c>
      <c r="P28" s="224"/>
      <c r="Q28" s="224">
        <f>SUM(Q29:Q30)</f>
        <v>0</v>
      </c>
      <c r="R28" s="224"/>
      <c r="S28" s="224"/>
      <c r="T28" s="225"/>
      <c r="U28" s="224">
        <f>SUM(U29:U30)</f>
        <v>2.31</v>
      </c>
      <c r="AE28" t="s">
        <v>123</v>
      </c>
    </row>
    <row r="29" spans="1:60" outlineLevel="1" x14ac:dyDescent="0.25">
      <c r="A29" s="212">
        <v>17</v>
      </c>
      <c r="B29" s="218" t="s">
        <v>161</v>
      </c>
      <c r="C29" s="261" t="s">
        <v>162</v>
      </c>
      <c r="D29" s="220" t="s">
        <v>163</v>
      </c>
      <c r="E29" s="226">
        <v>1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0</v>
      </c>
      <c r="U29" s="221">
        <f>ROUND(E29*T29,2)</f>
        <v>0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127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2">
        <v>18</v>
      </c>
      <c r="B30" s="218" t="s">
        <v>164</v>
      </c>
      <c r="C30" s="261" t="s">
        <v>165</v>
      </c>
      <c r="D30" s="220" t="s">
        <v>126</v>
      </c>
      <c r="E30" s="226">
        <v>10.8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1.58E-3</v>
      </c>
      <c r="O30" s="221">
        <f>ROUND(E30*N30,5)</f>
        <v>1.7059999999999999E-2</v>
      </c>
      <c r="P30" s="221">
        <v>0</v>
      </c>
      <c r="Q30" s="221">
        <f>ROUND(E30*P30,5)</f>
        <v>0</v>
      </c>
      <c r="R30" s="221"/>
      <c r="S30" s="221"/>
      <c r="T30" s="222">
        <v>0.214</v>
      </c>
      <c r="U30" s="221">
        <f>ROUND(E30*T30,2)</f>
        <v>2.31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127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5">
      <c r="A31" s="213" t="s">
        <v>122</v>
      </c>
      <c r="B31" s="219" t="s">
        <v>68</v>
      </c>
      <c r="C31" s="262" t="s">
        <v>69</v>
      </c>
      <c r="D31" s="223"/>
      <c r="E31" s="227"/>
      <c r="F31" s="230"/>
      <c r="G31" s="230">
        <f>SUMIF(AE32:AE32,"&lt;&gt;NOR",G32:G32)</f>
        <v>0</v>
      </c>
      <c r="H31" s="230"/>
      <c r="I31" s="230">
        <f>SUM(I32:I32)</f>
        <v>0</v>
      </c>
      <c r="J31" s="230"/>
      <c r="K31" s="230">
        <f>SUM(K32:K32)</f>
        <v>0</v>
      </c>
      <c r="L31" s="230"/>
      <c r="M31" s="230">
        <f>SUM(M32:M32)</f>
        <v>0</v>
      </c>
      <c r="N31" s="224"/>
      <c r="O31" s="224">
        <f>SUM(O32:O32)</f>
        <v>4.4999999999999999E-4</v>
      </c>
      <c r="P31" s="224"/>
      <c r="Q31" s="224">
        <f>SUM(Q32:Q32)</f>
        <v>0</v>
      </c>
      <c r="R31" s="224"/>
      <c r="S31" s="224"/>
      <c r="T31" s="225"/>
      <c r="U31" s="224">
        <f>SUM(U32:U32)</f>
        <v>3.43</v>
      </c>
      <c r="AE31" t="s">
        <v>123</v>
      </c>
    </row>
    <row r="32" spans="1:60" ht="20.399999999999999" outlineLevel="1" x14ac:dyDescent="0.25">
      <c r="A32" s="212">
        <v>19</v>
      </c>
      <c r="B32" s="218" t="s">
        <v>166</v>
      </c>
      <c r="C32" s="261" t="s">
        <v>167</v>
      </c>
      <c r="D32" s="220" t="s">
        <v>126</v>
      </c>
      <c r="E32" s="226">
        <v>11.137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4.0000000000000003E-5</v>
      </c>
      <c r="O32" s="221">
        <f>ROUND(E32*N32,5)</f>
        <v>4.4999999999999999E-4</v>
      </c>
      <c r="P32" s="221">
        <v>0</v>
      </c>
      <c r="Q32" s="221">
        <f>ROUND(E32*P32,5)</f>
        <v>0</v>
      </c>
      <c r="R32" s="221"/>
      <c r="S32" s="221"/>
      <c r="T32" s="222">
        <v>0.308</v>
      </c>
      <c r="U32" s="221">
        <f>ROUND(E32*T32,2)</f>
        <v>3.43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127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x14ac:dyDescent="0.25">
      <c r="A33" s="213" t="s">
        <v>122</v>
      </c>
      <c r="B33" s="219" t="s">
        <v>70</v>
      </c>
      <c r="C33" s="262" t="s">
        <v>71</v>
      </c>
      <c r="D33" s="223"/>
      <c r="E33" s="227"/>
      <c r="F33" s="230"/>
      <c r="G33" s="230">
        <f>SUMIF(AE34:AE37,"&lt;&gt;NOR",G34:G37)</f>
        <v>0</v>
      </c>
      <c r="H33" s="230"/>
      <c r="I33" s="230">
        <f>SUM(I34:I37)</f>
        <v>0</v>
      </c>
      <c r="J33" s="230"/>
      <c r="K33" s="230">
        <f>SUM(K34:K37)</f>
        <v>0</v>
      </c>
      <c r="L33" s="230"/>
      <c r="M33" s="230">
        <f>SUM(M34:M37)</f>
        <v>0</v>
      </c>
      <c r="N33" s="224"/>
      <c r="O33" s="224">
        <f>SUM(O34:O37)</f>
        <v>5.0899999999999999E-3</v>
      </c>
      <c r="P33" s="224"/>
      <c r="Q33" s="224">
        <f>SUM(Q34:Q37)</f>
        <v>0.83658999999999994</v>
      </c>
      <c r="R33" s="224"/>
      <c r="S33" s="224"/>
      <c r="T33" s="225"/>
      <c r="U33" s="224">
        <f>SUM(U34:U37)</f>
        <v>9</v>
      </c>
      <c r="AE33" t="s">
        <v>123</v>
      </c>
    </row>
    <row r="34" spans="1:60" outlineLevel="1" x14ac:dyDescent="0.25">
      <c r="A34" s="212">
        <v>20</v>
      </c>
      <c r="B34" s="218" t="s">
        <v>168</v>
      </c>
      <c r="C34" s="261" t="s">
        <v>169</v>
      </c>
      <c r="D34" s="220" t="s">
        <v>126</v>
      </c>
      <c r="E34" s="226">
        <v>10.8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0</v>
      </c>
      <c r="O34" s="221">
        <f>ROUND(E34*N34,5)</f>
        <v>0</v>
      </c>
      <c r="P34" s="221">
        <v>1.26E-2</v>
      </c>
      <c r="Q34" s="221">
        <f>ROUND(E34*P34,5)</f>
        <v>0.13608000000000001</v>
      </c>
      <c r="R34" s="221"/>
      <c r="S34" s="221"/>
      <c r="T34" s="222">
        <v>0.33</v>
      </c>
      <c r="U34" s="221">
        <f>ROUND(E34*T34,2)</f>
        <v>3.56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127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2">
        <v>21</v>
      </c>
      <c r="B35" s="218" t="s">
        <v>170</v>
      </c>
      <c r="C35" s="261" t="s">
        <v>171</v>
      </c>
      <c r="D35" s="220" t="s">
        <v>172</v>
      </c>
      <c r="E35" s="226">
        <v>0.19800000000000001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1.2800000000000001E-3</v>
      </c>
      <c r="O35" s="221">
        <f>ROUND(E35*N35,5)</f>
        <v>2.5000000000000001E-4</v>
      </c>
      <c r="P35" s="221">
        <v>1.95</v>
      </c>
      <c r="Q35" s="221">
        <f>ROUND(E35*P35,5)</f>
        <v>0.3861</v>
      </c>
      <c r="R35" s="221"/>
      <c r="S35" s="221"/>
      <c r="T35" s="222">
        <v>7.1317500000000003</v>
      </c>
      <c r="U35" s="221">
        <f>ROUND(E35*T35,2)</f>
        <v>1.41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130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2">
        <v>22</v>
      </c>
      <c r="B36" s="218" t="s">
        <v>173</v>
      </c>
      <c r="C36" s="261" t="s">
        <v>174</v>
      </c>
      <c r="D36" s="220" t="s">
        <v>126</v>
      </c>
      <c r="E36" s="226">
        <v>4.1369999999999996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1.17E-3</v>
      </c>
      <c r="O36" s="221">
        <f>ROUND(E36*N36,5)</f>
        <v>4.8399999999999997E-3</v>
      </c>
      <c r="P36" s="221">
        <v>7.5999999999999998E-2</v>
      </c>
      <c r="Q36" s="221">
        <f>ROUND(E36*P36,5)</f>
        <v>0.31441000000000002</v>
      </c>
      <c r="R36" s="221"/>
      <c r="S36" s="221"/>
      <c r="T36" s="222">
        <v>0.93899999999999995</v>
      </c>
      <c r="U36" s="221">
        <f>ROUND(E36*T36,2)</f>
        <v>3.88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127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0.399999999999999" outlineLevel="1" x14ac:dyDescent="0.25">
      <c r="A37" s="212">
        <v>23</v>
      </c>
      <c r="B37" s="218" t="s">
        <v>175</v>
      </c>
      <c r="C37" s="261" t="s">
        <v>176</v>
      </c>
      <c r="D37" s="220" t="s">
        <v>133</v>
      </c>
      <c r="E37" s="226">
        <v>3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0.05</v>
      </c>
      <c r="U37" s="221">
        <f>ROUND(E37*T37,2)</f>
        <v>0.15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127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x14ac:dyDescent="0.25">
      <c r="A38" s="213" t="s">
        <v>122</v>
      </c>
      <c r="B38" s="219" t="s">
        <v>72</v>
      </c>
      <c r="C38" s="262" t="s">
        <v>73</v>
      </c>
      <c r="D38" s="223"/>
      <c r="E38" s="227"/>
      <c r="F38" s="230"/>
      <c r="G38" s="230">
        <f>SUMIF(AE39:AE50,"&lt;&gt;NOR",G39:G50)</f>
        <v>0</v>
      </c>
      <c r="H38" s="230"/>
      <c r="I38" s="230">
        <f>SUM(I39:I50)</f>
        <v>0</v>
      </c>
      <c r="J38" s="230"/>
      <c r="K38" s="230">
        <f>SUM(K39:K50)</f>
        <v>0</v>
      </c>
      <c r="L38" s="230"/>
      <c r="M38" s="230">
        <f>SUM(M39:M50)</f>
        <v>0</v>
      </c>
      <c r="N38" s="224"/>
      <c r="O38" s="224">
        <f>SUM(O39:O50)</f>
        <v>8.8199999999999997E-3</v>
      </c>
      <c r="P38" s="224"/>
      <c r="Q38" s="224">
        <f>SUM(Q39:Q50)</f>
        <v>2.11192</v>
      </c>
      <c r="R38" s="224"/>
      <c r="S38" s="224"/>
      <c r="T38" s="225"/>
      <c r="U38" s="224">
        <f>SUM(U39:U50)</f>
        <v>57.59</v>
      </c>
      <c r="AE38" t="s">
        <v>123</v>
      </c>
    </row>
    <row r="39" spans="1:60" outlineLevel="1" x14ac:dyDescent="0.25">
      <c r="A39" s="212">
        <v>24</v>
      </c>
      <c r="B39" s="218" t="s">
        <v>177</v>
      </c>
      <c r="C39" s="261" t="s">
        <v>178</v>
      </c>
      <c r="D39" s="220" t="s">
        <v>126</v>
      </c>
      <c r="E39" s="226">
        <v>17.385000000000002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0</v>
      </c>
      <c r="O39" s="221">
        <f>ROUND(E39*N39,5)</f>
        <v>0</v>
      </c>
      <c r="P39" s="221">
        <v>6.8000000000000005E-2</v>
      </c>
      <c r="Q39" s="221">
        <f>ROUND(E39*P39,5)</f>
        <v>1.18218</v>
      </c>
      <c r="R39" s="221"/>
      <c r="S39" s="221"/>
      <c r="T39" s="222">
        <v>0.69</v>
      </c>
      <c r="U39" s="221">
        <f>ROUND(E39*T39,2)</f>
        <v>12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127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2">
        <v>25</v>
      </c>
      <c r="B40" s="218" t="s">
        <v>179</v>
      </c>
      <c r="C40" s="261" t="s">
        <v>180</v>
      </c>
      <c r="D40" s="220" t="s">
        <v>144</v>
      </c>
      <c r="E40" s="226">
        <v>18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4.8999999999999998E-4</v>
      </c>
      <c r="O40" s="221">
        <f>ROUND(E40*N40,5)</f>
        <v>8.8199999999999997E-3</v>
      </c>
      <c r="P40" s="221">
        <v>2E-3</v>
      </c>
      <c r="Q40" s="221">
        <f>ROUND(E40*P40,5)</f>
        <v>3.5999999999999997E-2</v>
      </c>
      <c r="R40" s="221"/>
      <c r="S40" s="221"/>
      <c r="T40" s="222">
        <v>0.40899999999999997</v>
      </c>
      <c r="U40" s="221">
        <f>ROUND(E40*T40,2)</f>
        <v>7.36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127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12">
        <v>26</v>
      </c>
      <c r="B41" s="218" t="s">
        <v>181</v>
      </c>
      <c r="C41" s="261" t="s">
        <v>182</v>
      </c>
      <c r="D41" s="220" t="s">
        <v>126</v>
      </c>
      <c r="E41" s="226">
        <v>10.8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0</v>
      </c>
      <c r="O41" s="221">
        <f>ROUND(E41*N41,5)</f>
        <v>0</v>
      </c>
      <c r="P41" s="221">
        <v>0.01</v>
      </c>
      <c r="Q41" s="221">
        <f>ROUND(E41*P41,5)</f>
        <v>0.108</v>
      </c>
      <c r="R41" s="221"/>
      <c r="S41" s="221"/>
      <c r="T41" s="222">
        <v>0.1</v>
      </c>
      <c r="U41" s="221">
        <f>ROUND(E41*T41,2)</f>
        <v>1.08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127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2">
        <v>27</v>
      </c>
      <c r="B42" s="218" t="s">
        <v>183</v>
      </c>
      <c r="C42" s="261" t="s">
        <v>184</v>
      </c>
      <c r="D42" s="220" t="s">
        <v>126</v>
      </c>
      <c r="E42" s="226">
        <v>78.573800000000006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0</v>
      </c>
      <c r="O42" s="221">
        <f>ROUND(E42*N42,5)</f>
        <v>0</v>
      </c>
      <c r="P42" s="221">
        <v>0.01</v>
      </c>
      <c r="Q42" s="221">
        <f>ROUND(E42*P42,5)</f>
        <v>0.78573999999999999</v>
      </c>
      <c r="R42" s="221"/>
      <c r="S42" s="221"/>
      <c r="T42" s="222">
        <v>0.08</v>
      </c>
      <c r="U42" s="221">
        <f>ROUND(E42*T42,2)</f>
        <v>6.29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127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0.399999999999999" outlineLevel="1" x14ac:dyDescent="0.25">
      <c r="A43" s="212">
        <v>28</v>
      </c>
      <c r="B43" s="218" t="s">
        <v>185</v>
      </c>
      <c r="C43" s="261" t="s">
        <v>186</v>
      </c>
      <c r="D43" s="220" t="s">
        <v>187</v>
      </c>
      <c r="E43" s="226">
        <v>8</v>
      </c>
      <c r="F43" s="228">
        <f>H43+J43</f>
        <v>0</v>
      </c>
      <c r="G43" s="229">
        <f>ROUND(E43*F43,2)</f>
        <v>0</v>
      </c>
      <c r="H43" s="229"/>
      <c r="I43" s="229">
        <f>ROUND(E43*H43,2)</f>
        <v>0</v>
      </c>
      <c r="J43" s="229"/>
      <c r="K43" s="229">
        <f>ROUND(E43*J43,2)</f>
        <v>0</v>
      </c>
      <c r="L43" s="229">
        <v>21</v>
      </c>
      <c r="M43" s="229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0</v>
      </c>
      <c r="U43" s="221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127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2">
        <v>29</v>
      </c>
      <c r="B44" s="218" t="s">
        <v>188</v>
      </c>
      <c r="C44" s="261" t="s">
        <v>189</v>
      </c>
      <c r="D44" s="220" t="s">
        <v>187</v>
      </c>
      <c r="E44" s="226">
        <v>8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21</v>
      </c>
      <c r="M44" s="229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0</v>
      </c>
      <c r="U44" s="221">
        <f>ROUND(E44*T44,2)</f>
        <v>0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127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>
        <v>30</v>
      </c>
      <c r="B45" s="218" t="s">
        <v>190</v>
      </c>
      <c r="C45" s="261" t="s">
        <v>191</v>
      </c>
      <c r="D45" s="220" t="s">
        <v>192</v>
      </c>
      <c r="E45" s="226">
        <v>5.38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2.0089999999999999</v>
      </c>
      <c r="U45" s="221">
        <f>ROUND(E45*T45,2)</f>
        <v>10.81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127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>
        <v>31</v>
      </c>
      <c r="B46" s="218" t="s">
        <v>193</v>
      </c>
      <c r="C46" s="261" t="s">
        <v>194</v>
      </c>
      <c r="D46" s="220" t="s">
        <v>192</v>
      </c>
      <c r="E46" s="226">
        <v>5.38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21</v>
      </c>
      <c r="M46" s="229">
        <f>G46*(1+L46/100)</f>
        <v>0</v>
      </c>
      <c r="N46" s="221">
        <v>0</v>
      </c>
      <c r="O46" s="221">
        <f>ROUND(E46*N46,5)</f>
        <v>0</v>
      </c>
      <c r="P46" s="221">
        <v>0</v>
      </c>
      <c r="Q46" s="221">
        <f>ROUND(E46*P46,5)</f>
        <v>0</v>
      </c>
      <c r="R46" s="221"/>
      <c r="S46" s="221"/>
      <c r="T46" s="222">
        <v>0.94199999999999995</v>
      </c>
      <c r="U46" s="221">
        <f>ROUND(E46*T46,2)</f>
        <v>5.07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127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>
        <v>32</v>
      </c>
      <c r="B47" s="218" t="s">
        <v>195</v>
      </c>
      <c r="C47" s="261" t="s">
        <v>196</v>
      </c>
      <c r="D47" s="220" t="s">
        <v>192</v>
      </c>
      <c r="E47" s="226">
        <v>5.38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0.105</v>
      </c>
      <c r="U47" s="221">
        <f>ROUND(E47*T47,2)</f>
        <v>0.56000000000000005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127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2">
        <v>33</v>
      </c>
      <c r="B48" s="218" t="s">
        <v>197</v>
      </c>
      <c r="C48" s="261" t="s">
        <v>198</v>
      </c>
      <c r="D48" s="220" t="s">
        <v>192</v>
      </c>
      <c r="E48" s="226">
        <v>5.38</v>
      </c>
      <c r="F48" s="228">
        <f>H48+J48</f>
        <v>0</v>
      </c>
      <c r="G48" s="229">
        <f>ROUND(E48*F48,2)</f>
        <v>0</v>
      </c>
      <c r="H48" s="229"/>
      <c r="I48" s="229">
        <f>ROUND(E48*H48,2)</f>
        <v>0</v>
      </c>
      <c r="J48" s="229"/>
      <c r="K48" s="229">
        <f>ROUND(E48*J48,2)</f>
        <v>0</v>
      </c>
      <c r="L48" s="229">
        <v>21</v>
      </c>
      <c r="M48" s="229">
        <f>G48*(1+L48/100)</f>
        <v>0</v>
      </c>
      <c r="N48" s="221">
        <v>0</v>
      </c>
      <c r="O48" s="221">
        <f>ROUND(E48*N48,5)</f>
        <v>0</v>
      </c>
      <c r="P48" s="221">
        <v>0</v>
      </c>
      <c r="Q48" s="221">
        <f>ROUND(E48*P48,5)</f>
        <v>0</v>
      </c>
      <c r="R48" s="221"/>
      <c r="S48" s="221"/>
      <c r="T48" s="222">
        <v>2.68</v>
      </c>
      <c r="U48" s="221">
        <f>ROUND(E48*T48,2)</f>
        <v>14.42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130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0.399999999999999" outlineLevel="1" x14ac:dyDescent="0.25">
      <c r="A49" s="212">
        <v>34</v>
      </c>
      <c r="B49" s="218" t="s">
        <v>199</v>
      </c>
      <c r="C49" s="261" t="s">
        <v>200</v>
      </c>
      <c r="D49" s="220" t="s">
        <v>192</v>
      </c>
      <c r="E49" s="226">
        <v>5.38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21</v>
      </c>
      <c r="M49" s="229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0</v>
      </c>
      <c r="U49" s="221">
        <f>ROUND(E49*T49,2)</f>
        <v>0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127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0.399999999999999" outlineLevel="1" x14ac:dyDescent="0.25">
      <c r="A50" s="212">
        <v>35</v>
      </c>
      <c r="B50" s="218" t="s">
        <v>201</v>
      </c>
      <c r="C50" s="261" t="s">
        <v>202</v>
      </c>
      <c r="D50" s="220" t="s">
        <v>192</v>
      </c>
      <c r="E50" s="226">
        <v>5.38</v>
      </c>
      <c r="F50" s="228">
        <f>H50+J50</f>
        <v>0</v>
      </c>
      <c r="G50" s="229">
        <f>ROUND(E50*F50,2)</f>
        <v>0</v>
      </c>
      <c r="H50" s="229"/>
      <c r="I50" s="229">
        <f>ROUND(E50*H50,2)</f>
        <v>0</v>
      </c>
      <c r="J50" s="229"/>
      <c r="K50" s="229">
        <f>ROUND(E50*J50,2)</f>
        <v>0</v>
      </c>
      <c r="L50" s="229">
        <v>21</v>
      </c>
      <c r="M50" s="229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0</v>
      </c>
      <c r="U50" s="221">
        <f>ROUND(E50*T50,2)</f>
        <v>0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127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5">
      <c r="A51" s="213" t="s">
        <v>122</v>
      </c>
      <c r="B51" s="219" t="s">
        <v>74</v>
      </c>
      <c r="C51" s="262" t="s">
        <v>75</v>
      </c>
      <c r="D51" s="223"/>
      <c r="E51" s="227"/>
      <c r="F51" s="230"/>
      <c r="G51" s="230">
        <f>SUMIF(AE52:AE52,"&lt;&gt;NOR",G52:G52)</f>
        <v>0</v>
      </c>
      <c r="H51" s="230"/>
      <c r="I51" s="230">
        <f>SUM(I52:I52)</f>
        <v>0</v>
      </c>
      <c r="J51" s="230"/>
      <c r="K51" s="230">
        <f>SUM(K52:K52)</f>
        <v>0</v>
      </c>
      <c r="L51" s="230"/>
      <c r="M51" s="230">
        <f>SUM(M52:M52)</f>
        <v>0</v>
      </c>
      <c r="N51" s="224"/>
      <c r="O51" s="224">
        <f>SUM(O52:O52)</f>
        <v>0</v>
      </c>
      <c r="P51" s="224"/>
      <c r="Q51" s="224">
        <f>SUM(Q52:Q52)</f>
        <v>0</v>
      </c>
      <c r="R51" s="224"/>
      <c r="S51" s="224"/>
      <c r="T51" s="225"/>
      <c r="U51" s="224">
        <f>SUM(U52:U52)</f>
        <v>20.58</v>
      </c>
      <c r="AE51" t="s">
        <v>123</v>
      </c>
    </row>
    <row r="52" spans="1:60" outlineLevel="1" x14ac:dyDescent="0.25">
      <c r="A52" s="212">
        <v>36</v>
      </c>
      <c r="B52" s="218" t="s">
        <v>203</v>
      </c>
      <c r="C52" s="261" t="s">
        <v>204</v>
      </c>
      <c r="D52" s="220" t="s">
        <v>192</v>
      </c>
      <c r="E52" s="226">
        <v>10.88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21</v>
      </c>
      <c r="M52" s="229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1.8919999999999999</v>
      </c>
      <c r="U52" s="221">
        <f>ROUND(E52*T52,2)</f>
        <v>20.58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127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5">
      <c r="A53" s="213" t="s">
        <v>122</v>
      </c>
      <c r="B53" s="219" t="s">
        <v>76</v>
      </c>
      <c r="C53" s="262" t="s">
        <v>77</v>
      </c>
      <c r="D53" s="223"/>
      <c r="E53" s="227"/>
      <c r="F53" s="230"/>
      <c r="G53" s="230">
        <f>SUMIF(AE54:AE59,"&lt;&gt;NOR",G54:G59)</f>
        <v>0</v>
      </c>
      <c r="H53" s="230"/>
      <c r="I53" s="230">
        <f>SUM(I54:I59)</f>
        <v>0</v>
      </c>
      <c r="J53" s="230"/>
      <c r="K53" s="230">
        <f>SUM(K54:K59)</f>
        <v>0</v>
      </c>
      <c r="L53" s="230"/>
      <c r="M53" s="230">
        <f>SUM(M54:M59)</f>
        <v>0</v>
      </c>
      <c r="N53" s="224"/>
      <c r="O53" s="224">
        <f>SUM(O54:O59)</f>
        <v>7.9600000000000001E-3</v>
      </c>
      <c r="P53" s="224"/>
      <c r="Q53" s="224">
        <f>SUM(Q54:Q59)</f>
        <v>5.9679999999999997E-2</v>
      </c>
      <c r="R53" s="224"/>
      <c r="S53" s="224"/>
      <c r="T53" s="225"/>
      <c r="U53" s="224">
        <f>SUM(U54:U59)</f>
        <v>8.3000000000000007</v>
      </c>
      <c r="AE53" t="s">
        <v>123</v>
      </c>
    </row>
    <row r="54" spans="1:60" outlineLevel="1" x14ac:dyDescent="0.25">
      <c r="A54" s="212">
        <v>37</v>
      </c>
      <c r="B54" s="218" t="s">
        <v>205</v>
      </c>
      <c r="C54" s="261" t="s">
        <v>206</v>
      </c>
      <c r="D54" s="220" t="s">
        <v>144</v>
      </c>
      <c r="E54" s="226">
        <v>4</v>
      </c>
      <c r="F54" s="228">
        <f>H54+J54</f>
        <v>0</v>
      </c>
      <c r="G54" s="229">
        <f>ROUND(E54*F54,2)</f>
        <v>0</v>
      </c>
      <c r="H54" s="229"/>
      <c r="I54" s="229">
        <f>ROUND(E54*H54,2)</f>
        <v>0</v>
      </c>
      <c r="J54" s="229"/>
      <c r="K54" s="229">
        <f>ROUND(E54*J54,2)</f>
        <v>0</v>
      </c>
      <c r="L54" s="229">
        <v>21</v>
      </c>
      <c r="M54" s="229">
        <f>G54*(1+L54/100)</f>
        <v>0</v>
      </c>
      <c r="N54" s="221">
        <v>0</v>
      </c>
      <c r="O54" s="221">
        <f>ROUND(E54*N54,5)</f>
        <v>0</v>
      </c>
      <c r="P54" s="221">
        <v>1.4919999999999999E-2</v>
      </c>
      <c r="Q54" s="221">
        <f>ROUND(E54*P54,5)</f>
        <v>5.9679999999999997E-2</v>
      </c>
      <c r="R54" s="221"/>
      <c r="S54" s="221"/>
      <c r="T54" s="222">
        <v>0.41299999999999998</v>
      </c>
      <c r="U54" s="221">
        <f>ROUND(E54*T54,2)</f>
        <v>1.65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127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12">
        <v>38</v>
      </c>
      <c r="B55" s="218" t="s">
        <v>207</v>
      </c>
      <c r="C55" s="261" t="s">
        <v>208</v>
      </c>
      <c r="D55" s="220" t="s">
        <v>144</v>
      </c>
      <c r="E55" s="226">
        <v>4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4.6999999999999999E-4</v>
      </c>
      <c r="O55" s="221">
        <f>ROUND(E55*N55,5)</f>
        <v>1.8799999999999999E-3</v>
      </c>
      <c r="P55" s="221">
        <v>0</v>
      </c>
      <c r="Q55" s="221">
        <f>ROUND(E55*P55,5)</f>
        <v>0</v>
      </c>
      <c r="R55" s="221"/>
      <c r="S55" s="221"/>
      <c r="T55" s="222">
        <v>0.35899999999999999</v>
      </c>
      <c r="U55" s="221">
        <f>ROUND(E55*T55,2)</f>
        <v>1.44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127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2">
        <v>39</v>
      </c>
      <c r="B56" s="218" t="s">
        <v>209</v>
      </c>
      <c r="C56" s="261" t="s">
        <v>210</v>
      </c>
      <c r="D56" s="220" t="s">
        <v>144</v>
      </c>
      <c r="E56" s="226">
        <v>4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1.5200000000000001E-3</v>
      </c>
      <c r="O56" s="221">
        <f>ROUND(E56*N56,5)</f>
        <v>6.0800000000000003E-3</v>
      </c>
      <c r="P56" s="221">
        <v>0</v>
      </c>
      <c r="Q56" s="221">
        <f>ROUND(E56*P56,5)</f>
        <v>0</v>
      </c>
      <c r="R56" s="221"/>
      <c r="S56" s="221"/>
      <c r="T56" s="222">
        <v>1.173</v>
      </c>
      <c r="U56" s="221">
        <f>ROUND(E56*T56,2)</f>
        <v>4.6900000000000004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127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2">
        <v>40</v>
      </c>
      <c r="B57" s="218" t="s">
        <v>211</v>
      </c>
      <c r="C57" s="261" t="s">
        <v>212</v>
      </c>
      <c r="D57" s="220" t="s">
        <v>133</v>
      </c>
      <c r="E57" s="226">
        <v>1</v>
      </c>
      <c r="F57" s="228">
        <f>H57+J57</f>
        <v>0</v>
      </c>
      <c r="G57" s="229">
        <f>ROUND(E57*F57,2)</f>
        <v>0</v>
      </c>
      <c r="H57" s="229"/>
      <c r="I57" s="229">
        <f>ROUND(E57*H57,2)</f>
        <v>0</v>
      </c>
      <c r="J57" s="229"/>
      <c r="K57" s="229">
        <f>ROUND(E57*J57,2)</f>
        <v>0</v>
      </c>
      <c r="L57" s="229">
        <v>21</v>
      </c>
      <c r="M57" s="229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0.17399999999999999</v>
      </c>
      <c r="U57" s="221">
        <f>ROUND(E57*T57,2)</f>
        <v>0.17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127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2">
        <v>41</v>
      </c>
      <c r="B58" s="218" t="s">
        <v>213</v>
      </c>
      <c r="C58" s="261" t="s">
        <v>214</v>
      </c>
      <c r="D58" s="220" t="s">
        <v>133</v>
      </c>
      <c r="E58" s="226">
        <v>1</v>
      </c>
      <c r="F58" s="228">
        <f>H58+J58</f>
        <v>0</v>
      </c>
      <c r="G58" s="229">
        <f>ROUND(E58*F58,2)</f>
        <v>0</v>
      </c>
      <c r="H58" s="229"/>
      <c r="I58" s="229">
        <f>ROUND(E58*H58,2)</f>
        <v>0</v>
      </c>
      <c r="J58" s="229"/>
      <c r="K58" s="229">
        <f>ROUND(E58*J58,2)</f>
        <v>0</v>
      </c>
      <c r="L58" s="229">
        <v>21</v>
      </c>
      <c r="M58" s="229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0.25900000000000001</v>
      </c>
      <c r="U58" s="221">
        <f>ROUND(E58*T58,2)</f>
        <v>0.26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127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2">
        <v>42</v>
      </c>
      <c r="B59" s="218" t="s">
        <v>215</v>
      </c>
      <c r="C59" s="261" t="s">
        <v>216</v>
      </c>
      <c r="D59" s="220" t="s">
        <v>192</v>
      </c>
      <c r="E59" s="226">
        <v>0.06</v>
      </c>
      <c r="F59" s="228">
        <f>H59+J59</f>
        <v>0</v>
      </c>
      <c r="G59" s="229">
        <f>ROUND(E59*F59,2)</f>
        <v>0</v>
      </c>
      <c r="H59" s="229"/>
      <c r="I59" s="229">
        <f>ROUND(E59*H59,2)</f>
        <v>0</v>
      </c>
      <c r="J59" s="229"/>
      <c r="K59" s="229">
        <f>ROUND(E59*J59,2)</f>
        <v>0</v>
      </c>
      <c r="L59" s="229">
        <v>21</v>
      </c>
      <c r="M59" s="229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1.5229999999999999</v>
      </c>
      <c r="U59" s="221">
        <f>ROUND(E59*T59,2)</f>
        <v>0.09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127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5">
      <c r="A60" s="213" t="s">
        <v>122</v>
      </c>
      <c r="B60" s="219" t="s">
        <v>78</v>
      </c>
      <c r="C60" s="262" t="s">
        <v>79</v>
      </c>
      <c r="D60" s="223"/>
      <c r="E60" s="227"/>
      <c r="F60" s="230"/>
      <c r="G60" s="230">
        <f>SUMIF(AE61:AE67,"&lt;&gt;NOR",G61:G67)</f>
        <v>0</v>
      </c>
      <c r="H60" s="230"/>
      <c r="I60" s="230">
        <f>SUM(I61:I67)</f>
        <v>0</v>
      </c>
      <c r="J60" s="230"/>
      <c r="K60" s="230">
        <f>SUM(K61:K67)</f>
        <v>0</v>
      </c>
      <c r="L60" s="230"/>
      <c r="M60" s="230">
        <f>SUM(M61:M67)</f>
        <v>0</v>
      </c>
      <c r="N60" s="224"/>
      <c r="O60" s="224">
        <f>SUM(O61:O67)</f>
        <v>3.2499999999999994E-2</v>
      </c>
      <c r="P60" s="224"/>
      <c r="Q60" s="224">
        <f>SUM(Q61:Q67)</f>
        <v>1.704E-2</v>
      </c>
      <c r="R60" s="224"/>
      <c r="S60" s="224"/>
      <c r="T60" s="225"/>
      <c r="U60" s="224">
        <f>SUM(U61:U67)</f>
        <v>7.31</v>
      </c>
      <c r="AE60" t="s">
        <v>123</v>
      </c>
    </row>
    <row r="61" spans="1:60" outlineLevel="1" x14ac:dyDescent="0.25">
      <c r="A61" s="212">
        <v>43</v>
      </c>
      <c r="B61" s="218" t="s">
        <v>217</v>
      </c>
      <c r="C61" s="261" t="s">
        <v>218</v>
      </c>
      <c r="D61" s="220" t="s">
        <v>144</v>
      </c>
      <c r="E61" s="226">
        <v>8</v>
      </c>
      <c r="F61" s="228">
        <f>H61+J61</f>
        <v>0</v>
      </c>
      <c r="G61" s="229">
        <f>ROUND(E61*F61,2)</f>
        <v>0</v>
      </c>
      <c r="H61" s="229"/>
      <c r="I61" s="229">
        <f>ROUND(E61*H61,2)</f>
        <v>0</v>
      </c>
      <c r="J61" s="229"/>
      <c r="K61" s="229">
        <f>ROUND(E61*J61,2)</f>
        <v>0</v>
      </c>
      <c r="L61" s="229">
        <v>21</v>
      </c>
      <c r="M61" s="229">
        <f>G61*(1+L61/100)</f>
        <v>0</v>
      </c>
      <c r="N61" s="221">
        <v>0</v>
      </c>
      <c r="O61" s="221">
        <f>ROUND(E61*N61,5)</f>
        <v>0</v>
      </c>
      <c r="P61" s="221">
        <v>2.1299999999999999E-3</v>
      </c>
      <c r="Q61" s="221">
        <f>ROUND(E61*P61,5)</f>
        <v>1.704E-2</v>
      </c>
      <c r="R61" s="221"/>
      <c r="S61" s="221"/>
      <c r="T61" s="222">
        <v>0.17299999999999999</v>
      </c>
      <c r="U61" s="221">
        <f>ROUND(E61*T61,2)</f>
        <v>1.38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127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0.399999999999999" outlineLevel="1" x14ac:dyDescent="0.25">
      <c r="A62" s="212">
        <v>44</v>
      </c>
      <c r="B62" s="218" t="s">
        <v>219</v>
      </c>
      <c r="C62" s="261" t="s">
        <v>220</v>
      </c>
      <c r="D62" s="220" t="s">
        <v>144</v>
      </c>
      <c r="E62" s="226">
        <v>8</v>
      </c>
      <c r="F62" s="228">
        <f>H62+J62</f>
        <v>0</v>
      </c>
      <c r="G62" s="229">
        <f>ROUND(E62*F62,2)</f>
        <v>0</v>
      </c>
      <c r="H62" s="229"/>
      <c r="I62" s="229">
        <f>ROUND(E62*H62,2)</f>
        <v>0</v>
      </c>
      <c r="J62" s="229"/>
      <c r="K62" s="229">
        <f>ROUND(E62*J62,2)</f>
        <v>0</v>
      </c>
      <c r="L62" s="229">
        <v>21</v>
      </c>
      <c r="M62" s="229">
        <f>G62*(1+L62/100)</f>
        <v>0</v>
      </c>
      <c r="N62" s="221">
        <v>4.0099999999999997E-3</v>
      </c>
      <c r="O62" s="221">
        <f>ROUND(E62*N62,5)</f>
        <v>3.2079999999999997E-2</v>
      </c>
      <c r="P62" s="221">
        <v>0</v>
      </c>
      <c r="Q62" s="221">
        <f>ROUND(E62*P62,5)</f>
        <v>0</v>
      </c>
      <c r="R62" s="221"/>
      <c r="S62" s="221"/>
      <c r="T62" s="222">
        <v>0.54290000000000005</v>
      </c>
      <c r="U62" s="221">
        <f>ROUND(E62*T62,2)</f>
        <v>4.34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127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>
        <v>45</v>
      </c>
      <c r="B63" s="218" t="s">
        <v>221</v>
      </c>
      <c r="C63" s="261" t="s">
        <v>222</v>
      </c>
      <c r="D63" s="220" t="s">
        <v>144</v>
      </c>
      <c r="E63" s="226">
        <v>2</v>
      </c>
      <c r="F63" s="228">
        <f>H63+J63</f>
        <v>0</v>
      </c>
      <c r="G63" s="229">
        <f>ROUND(E63*F63,2)</f>
        <v>0</v>
      </c>
      <c r="H63" s="229"/>
      <c r="I63" s="229">
        <f>ROUND(E63*H63,2)</f>
        <v>0</v>
      </c>
      <c r="J63" s="229"/>
      <c r="K63" s="229">
        <f>ROUND(E63*J63,2)</f>
        <v>0</v>
      </c>
      <c r="L63" s="229">
        <v>21</v>
      </c>
      <c r="M63" s="229">
        <f>G63*(1+L63/100)</f>
        <v>0</v>
      </c>
      <c r="N63" s="221">
        <v>3.0000000000000001E-5</v>
      </c>
      <c r="O63" s="221">
        <f>ROUND(E63*N63,5)</f>
        <v>6.0000000000000002E-5</v>
      </c>
      <c r="P63" s="221">
        <v>0</v>
      </c>
      <c r="Q63" s="221">
        <f>ROUND(E63*P63,5)</f>
        <v>0</v>
      </c>
      <c r="R63" s="221"/>
      <c r="S63" s="221"/>
      <c r="T63" s="222">
        <v>0.129</v>
      </c>
      <c r="U63" s="221">
        <f>ROUND(E63*T63,2)</f>
        <v>0.26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127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>
        <v>46</v>
      </c>
      <c r="B64" s="218" t="s">
        <v>223</v>
      </c>
      <c r="C64" s="261" t="s">
        <v>224</v>
      </c>
      <c r="D64" s="220" t="s">
        <v>133</v>
      </c>
      <c r="E64" s="226">
        <v>2</v>
      </c>
      <c r="F64" s="228">
        <f>H64+J64</f>
        <v>0</v>
      </c>
      <c r="G64" s="229">
        <f>ROUND(E64*F64,2)</f>
        <v>0</v>
      </c>
      <c r="H64" s="229"/>
      <c r="I64" s="229">
        <f>ROUND(E64*H64,2)</f>
        <v>0</v>
      </c>
      <c r="J64" s="229"/>
      <c r="K64" s="229">
        <f>ROUND(E64*J64,2)</f>
        <v>0</v>
      </c>
      <c r="L64" s="229">
        <v>21</v>
      </c>
      <c r="M64" s="229">
        <f>G64*(1+L64/100)</f>
        <v>0</v>
      </c>
      <c r="N64" s="221">
        <v>1.8000000000000001E-4</v>
      </c>
      <c r="O64" s="221">
        <f>ROUND(E64*N64,5)</f>
        <v>3.6000000000000002E-4</v>
      </c>
      <c r="P64" s="221">
        <v>0</v>
      </c>
      <c r="Q64" s="221">
        <f>ROUND(E64*P64,5)</f>
        <v>0</v>
      </c>
      <c r="R64" s="221"/>
      <c r="S64" s="221"/>
      <c r="T64" s="222">
        <v>0.254</v>
      </c>
      <c r="U64" s="221">
        <f>ROUND(E64*T64,2)</f>
        <v>0.51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127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12">
        <v>47</v>
      </c>
      <c r="B65" s="218" t="s">
        <v>225</v>
      </c>
      <c r="C65" s="261" t="s">
        <v>226</v>
      </c>
      <c r="D65" s="220" t="s">
        <v>144</v>
      </c>
      <c r="E65" s="226">
        <v>6</v>
      </c>
      <c r="F65" s="228">
        <f>H65+J65</f>
        <v>0</v>
      </c>
      <c r="G65" s="229">
        <f>ROUND(E65*F65,2)</f>
        <v>0</v>
      </c>
      <c r="H65" s="229"/>
      <c r="I65" s="229">
        <f>ROUND(E65*H65,2)</f>
        <v>0</v>
      </c>
      <c r="J65" s="229"/>
      <c r="K65" s="229">
        <f>ROUND(E65*J65,2)</f>
        <v>0</v>
      </c>
      <c r="L65" s="229">
        <v>21</v>
      </c>
      <c r="M65" s="229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2.9000000000000001E-2</v>
      </c>
      <c r="U65" s="221">
        <f>ROUND(E65*T65,2)</f>
        <v>0.17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127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12">
        <v>48</v>
      </c>
      <c r="B66" s="218" t="s">
        <v>227</v>
      </c>
      <c r="C66" s="261" t="s">
        <v>228</v>
      </c>
      <c r="D66" s="220" t="s">
        <v>133</v>
      </c>
      <c r="E66" s="226">
        <v>1</v>
      </c>
      <c r="F66" s="228">
        <f>H66+J66</f>
        <v>0</v>
      </c>
      <c r="G66" s="229">
        <f>ROUND(E66*F66,2)</f>
        <v>0</v>
      </c>
      <c r="H66" s="229"/>
      <c r="I66" s="229">
        <f>ROUND(E66*H66,2)</f>
        <v>0</v>
      </c>
      <c r="J66" s="229"/>
      <c r="K66" s="229">
        <f>ROUND(E66*J66,2)</f>
        <v>0</v>
      </c>
      <c r="L66" s="229">
        <v>21</v>
      </c>
      <c r="M66" s="229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2.9000000000000001E-2</v>
      </c>
      <c r="U66" s="221">
        <f>ROUND(E66*T66,2)</f>
        <v>0.03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127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2">
        <v>49</v>
      </c>
      <c r="B67" s="218" t="s">
        <v>229</v>
      </c>
      <c r="C67" s="261" t="s">
        <v>230</v>
      </c>
      <c r="D67" s="220" t="s">
        <v>192</v>
      </c>
      <c r="E67" s="226">
        <v>0.45</v>
      </c>
      <c r="F67" s="228">
        <f>H67+J67</f>
        <v>0</v>
      </c>
      <c r="G67" s="229">
        <f>ROUND(E67*F67,2)</f>
        <v>0</v>
      </c>
      <c r="H67" s="229"/>
      <c r="I67" s="229">
        <f>ROUND(E67*H67,2)</f>
        <v>0</v>
      </c>
      <c r="J67" s="229"/>
      <c r="K67" s="229">
        <f>ROUND(E67*J67,2)</f>
        <v>0</v>
      </c>
      <c r="L67" s="229">
        <v>21</v>
      </c>
      <c r="M67" s="229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1.3740000000000001</v>
      </c>
      <c r="U67" s="221">
        <f>ROUND(E67*T67,2)</f>
        <v>0.62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127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x14ac:dyDescent="0.25">
      <c r="A68" s="213" t="s">
        <v>122</v>
      </c>
      <c r="B68" s="219" t="s">
        <v>80</v>
      </c>
      <c r="C68" s="262" t="s">
        <v>81</v>
      </c>
      <c r="D68" s="223"/>
      <c r="E68" s="227"/>
      <c r="F68" s="230"/>
      <c r="G68" s="230">
        <f>SUMIF(AE69:AE87,"&lt;&gt;NOR",G69:G87)</f>
        <v>0</v>
      </c>
      <c r="H68" s="230"/>
      <c r="I68" s="230">
        <f>SUM(I69:I87)</f>
        <v>0</v>
      </c>
      <c r="J68" s="230"/>
      <c r="K68" s="230">
        <f>SUM(K69:K87)</f>
        <v>0</v>
      </c>
      <c r="L68" s="230"/>
      <c r="M68" s="230">
        <f>SUM(M69:M87)</f>
        <v>0</v>
      </c>
      <c r="N68" s="224"/>
      <c r="O68" s="224">
        <f>SUM(O69:O87)</f>
        <v>0.10052999999999998</v>
      </c>
      <c r="P68" s="224"/>
      <c r="Q68" s="224">
        <f>SUM(Q69:Q87)</f>
        <v>8.5900000000000004E-2</v>
      </c>
      <c r="R68" s="224"/>
      <c r="S68" s="224"/>
      <c r="T68" s="225"/>
      <c r="U68" s="224">
        <f>SUM(U69:U87)</f>
        <v>18.729999999999997</v>
      </c>
      <c r="AE68" t="s">
        <v>123</v>
      </c>
    </row>
    <row r="69" spans="1:60" outlineLevel="1" x14ac:dyDescent="0.25">
      <c r="A69" s="212">
        <v>50</v>
      </c>
      <c r="B69" s="218" t="s">
        <v>231</v>
      </c>
      <c r="C69" s="261" t="s">
        <v>232</v>
      </c>
      <c r="D69" s="220" t="s">
        <v>133</v>
      </c>
      <c r="E69" s="226">
        <v>1</v>
      </c>
      <c r="F69" s="228">
        <f>H69+J69</f>
        <v>0</v>
      </c>
      <c r="G69" s="229">
        <f>ROUND(E69*F69,2)</f>
        <v>0</v>
      </c>
      <c r="H69" s="229"/>
      <c r="I69" s="229">
        <f>ROUND(E69*H69,2)</f>
        <v>0</v>
      </c>
      <c r="J69" s="229"/>
      <c r="K69" s="229">
        <f>ROUND(E69*J69,2)</f>
        <v>0</v>
      </c>
      <c r="L69" s="229">
        <v>21</v>
      </c>
      <c r="M69" s="229">
        <f>G69*(1+L69/100)</f>
        <v>0</v>
      </c>
      <c r="N69" s="221">
        <v>0</v>
      </c>
      <c r="O69" s="221">
        <f>ROUND(E69*N69,5)</f>
        <v>0</v>
      </c>
      <c r="P69" s="221">
        <v>3.1870000000000002E-2</v>
      </c>
      <c r="Q69" s="221">
        <f>ROUND(E69*P69,5)</f>
        <v>3.1870000000000002E-2</v>
      </c>
      <c r="R69" s="221"/>
      <c r="S69" s="221"/>
      <c r="T69" s="222">
        <v>0.89376</v>
      </c>
      <c r="U69" s="221">
        <f>ROUND(E69*T69,2)</f>
        <v>0.89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130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2">
        <v>51</v>
      </c>
      <c r="B70" s="218" t="s">
        <v>233</v>
      </c>
      <c r="C70" s="261" t="s">
        <v>234</v>
      </c>
      <c r="D70" s="220" t="s">
        <v>133</v>
      </c>
      <c r="E70" s="226">
        <v>1</v>
      </c>
      <c r="F70" s="228">
        <f>H70+J70</f>
        <v>0</v>
      </c>
      <c r="G70" s="229">
        <f>ROUND(E70*F70,2)</f>
        <v>0</v>
      </c>
      <c r="H70" s="229"/>
      <c r="I70" s="229">
        <f>ROUND(E70*H70,2)</f>
        <v>0</v>
      </c>
      <c r="J70" s="229"/>
      <c r="K70" s="229">
        <f>ROUND(E70*J70,2)</f>
        <v>0</v>
      </c>
      <c r="L70" s="229">
        <v>21</v>
      </c>
      <c r="M70" s="229">
        <f>G70*(1+L70/100)</f>
        <v>0</v>
      </c>
      <c r="N70" s="221">
        <v>0</v>
      </c>
      <c r="O70" s="221">
        <f>ROUND(E70*N70,5)</f>
        <v>0</v>
      </c>
      <c r="P70" s="221">
        <v>1.933E-2</v>
      </c>
      <c r="Q70" s="221">
        <f>ROUND(E70*P70,5)</f>
        <v>1.933E-2</v>
      </c>
      <c r="R70" s="221"/>
      <c r="S70" s="221"/>
      <c r="T70" s="222">
        <v>0.64383000000000001</v>
      </c>
      <c r="U70" s="221">
        <f>ROUND(E70*T70,2)</f>
        <v>0.64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130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2">
        <v>52</v>
      </c>
      <c r="B71" s="218" t="s">
        <v>235</v>
      </c>
      <c r="C71" s="261" t="s">
        <v>236</v>
      </c>
      <c r="D71" s="220" t="s">
        <v>237</v>
      </c>
      <c r="E71" s="226">
        <v>1</v>
      </c>
      <c r="F71" s="228">
        <f>H71+J71</f>
        <v>0</v>
      </c>
      <c r="G71" s="229">
        <f>ROUND(E71*F71,2)</f>
        <v>0</v>
      </c>
      <c r="H71" s="229"/>
      <c r="I71" s="229">
        <f>ROUND(E71*H71,2)</f>
        <v>0</v>
      </c>
      <c r="J71" s="229"/>
      <c r="K71" s="229">
        <f>ROUND(E71*J71,2)</f>
        <v>0</v>
      </c>
      <c r="L71" s="229">
        <v>21</v>
      </c>
      <c r="M71" s="229">
        <f>G71*(1+L71/100)</f>
        <v>0</v>
      </c>
      <c r="N71" s="221">
        <v>0</v>
      </c>
      <c r="O71" s="221">
        <f>ROUND(E71*N71,5)</f>
        <v>0</v>
      </c>
      <c r="P71" s="221">
        <v>3.4700000000000002E-2</v>
      </c>
      <c r="Q71" s="221">
        <f>ROUND(E71*P71,5)</f>
        <v>3.4700000000000002E-2</v>
      </c>
      <c r="R71" s="221"/>
      <c r="S71" s="221"/>
      <c r="T71" s="222">
        <v>0.56899999999999995</v>
      </c>
      <c r="U71" s="221">
        <f>ROUND(E71*T71,2)</f>
        <v>0.56999999999999995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127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>
        <v>53</v>
      </c>
      <c r="B72" s="218" t="s">
        <v>238</v>
      </c>
      <c r="C72" s="261" t="s">
        <v>239</v>
      </c>
      <c r="D72" s="220" t="s">
        <v>237</v>
      </c>
      <c r="E72" s="226">
        <v>1</v>
      </c>
      <c r="F72" s="228">
        <f>H72+J72</f>
        <v>0</v>
      </c>
      <c r="G72" s="229">
        <f>ROUND(E72*F72,2)</f>
        <v>0</v>
      </c>
      <c r="H72" s="229"/>
      <c r="I72" s="229">
        <f>ROUND(E72*H72,2)</f>
        <v>0</v>
      </c>
      <c r="J72" s="229"/>
      <c r="K72" s="229">
        <f>ROUND(E72*J72,2)</f>
        <v>0</v>
      </c>
      <c r="L72" s="229">
        <v>21</v>
      </c>
      <c r="M72" s="229">
        <f>G72*(1+L72/100)</f>
        <v>0</v>
      </c>
      <c r="N72" s="221">
        <v>8.4000000000000003E-4</v>
      </c>
      <c r="O72" s="221">
        <f>ROUND(E72*N72,5)</f>
        <v>8.4000000000000003E-4</v>
      </c>
      <c r="P72" s="221">
        <v>0</v>
      </c>
      <c r="Q72" s="221">
        <f>ROUND(E72*P72,5)</f>
        <v>0</v>
      </c>
      <c r="R72" s="221"/>
      <c r="S72" s="221"/>
      <c r="T72" s="222">
        <v>1.2529999999999999</v>
      </c>
      <c r="U72" s="221">
        <f>ROUND(E72*T72,2)</f>
        <v>1.25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127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2">
        <v>54</v>
      </c>
      <c r="B73" s="218" t="s">
        <v>240</v>
      </c>
      <c r="C73" s="261" t="s">
        <v>241</v>
      </c>
      <c r="D73" s="220" t="s">
        <v>237</v>
      </c>
      <c r="E73" s="226">
        <v>2</v>
      </c>
      <c r="F73" s="228">
        <f>H73+J73</f>
        <v>0</v>
      </c>
      <c r="G73" s="229">
        <f>ROUND(E73*F73,2)</f>
        <v>0</v>
      </c>
      <c r="H73" s="229"/>
      <c r="I73" s="229">
        <f>ROUND(E73*H73,2)</f>
        <v>0</v>
      </c>
      <c r="J73" s="229"/>
      <c r="K73" s="229">
        <f>ROUND(E73*J73,2)</f>
        <v>0</v>
      </c>
      <c r="L73" s="229">
        <v>21</v>
      </c>
      <c r="M73" s="229">
        <f>G73*(1+L73/100)</f>
        <v>0</v>
      </c>
      <c r="N73" s="221">
        <v>8.8999999999999995E-4</v>
      </c>
      <c r="O73" s="221">
        <f>ROUND(E73*N73,5)</f>
        <v>1.7799999999999999E-3</v>
      </c>
      <c r="P73" s="221">
        <v>0</v>
      </c>
      <c r="Q73" s="221">
        <f>ROUND(E73*P73,5)</f>
        <v>0</v>
      </c>
      <c r="R73" s="221"/>
      <c r="S73" s="221"/>
      <c r="T73" s="222">
        <v>1.1200000000000001</v>
      </c>
      <c r="U73" s="221">
        <f>ROUND(E73*T73,2)</f>
        <v>2.2400000000000002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127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2">
        <v>55</v>
      </c>
      <c r="B74" s="218" t="s">
        <v>242</v>
      </c>
      <c r="C74" s="261" t="s">
        <v>243</v>
      </c>
      <c r="D74" s="220" t="s">
        <v>133</v>
      </c>
      <c r="E74" s="226">
        <v>2</v>
      </c>
      <c r="F74" s="228">
        <f>H74+J74</f>
        <v>0</v>
      </c>
      <c r="G74" s="229">
        <f>ROUND(E74*F74,2)</f>
        <v>0</v>
      </c>
      <c r="H74" s="229"/>
      <c r="I74" s="229">
        <f>ROUND(E74*H74,2)</f>
        <v>0</v>
      </c>
      <c r="J74" s="229"/>
      <c r="K74" s="229">
        <f>ROUND(E74*J74,2)</f>
        <v>0</v>
      </c>
      <c r="L74" s="229">
        <v>21</v>
      </c>
      <c r="M74" s="229">
        <f>G74*(1+L74/100)</f>
        <v>0</v>
      </c>
      <c r="N74" s="221">
        <v>1.8000000000000001E-4</v>
      </c>
      <c r="O74" s="221">
        <f>ROUND(E74*N74,5)</f>
        <v>3.6000000000000002E-4</v>
      </c>
      <c r="P74" s="221">
        <v>0</v>
      </c>
      <c r="Q74" s="221">
        <f>ROUND(E74*P74,5)</f>
        <v>0</v>
      </c>
      <c r="R74" s="221"/>
      <c r="S74" s="221"/>
      <c r="T74" s="222">
        <v>0.47599999999999998</v>
      </c>
      <c r="U74" s="221">
        <f>ROUND(E74*T74,2)</f>
        <v>0.95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127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2">
        <v>56</v>
      </c>
      <c r="B75" s="218" t="s">
        <v>244</v>
      </c>
      <c r="C75" s="261" t="s">
        <v>245</v>
      </c>
      <c r="D75" s="220" t="s">
        <v>133</v>
      </c>
      <c r="E75" s="226">
        <v>2</v>
      </c>
      <c r="F75" s="228">
        <f>H75+J75</f>
        <v>0</v>
      </c>
      <c r="G75" s="229">
        <f>ROUND(E75*F75,2)</f>
        <v>0</v>
      </c>
      <c r="H75" s="229"/>
      <c r="I75" s="229">
        <f>ROUND(E75*H75,2)</f>
        <v>0</v>
      </c>
      <c r="J75" s="229"/>
      <c r="K75" s="229">
        <f>ROUND(E75*J75,2)</f>
        <v>0</v>
      </c>
      <c r="L75" s="229">
        <v>21</v>
      </c>
      <c r="M75" s="229">
        <f>G75*(1+L75/100)</f>
        <v>0</v>
      </c>
      <c r="N75" s="221">
        <v>1.9E-3</v>
      </c>
      <c r="O75" s="221">
        <f>ROUND(E75*N75,5)</f>
        <v>3.8E-3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246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>
        <v>57</v>
      </c>
      <c r="B76" s="218" t="s">
        <v>247</v>
      </c>
      <c r="C76" s="261" t="s">
        <v>248</v>
      </c>
      <c r="D76" s="220" t="s">
        <v>133</v>
      </c>
      <c r="E76" s="226">
        <v>1</v>
      </c>
      <c r="F76" s="228">
        <f>H76+J76</f>
        <v>0</v>
      </c>
      <c r="G76" s="229">
        <f>ROUND(E76*F76,2)</f>
        <v>0</v>
      </c>
      <c r="H76" s="229"/>
      <c r="I76" s="229">
        <f>ROUND(E76*H76,2)</f>
        <v>0</v>
      </c>
      <c r="J76" s="229"/>
      <c r="K76" s="229">
        <f>ROUND(E76*J76,2)</f>
        <v>0</v>
      </c>
      <c r="L76" s="229">
        <v>21</v>
      </c>
      <c r="M76" s="229">
        <f>G76*(1+L76/100)</f>
        <v>0</v>
      </c>
      <c r="N76" s="221">
        <v>3.0899999999999999E-3</v>
      </c>
      <c r="O76" s="221">
        <f>ROUND(E76*N76,5)</f>
        <v>3.0899999999999999E-3</v>
      </c>
      <c r="P76" s="221">
        <v>0</v>
      </c>
      <c r="Q76" s="221">
        <f>ROUND(E76*P76,5)</f>
        <v>0</v>
      </c>
      <c r="R76" s="221"/>
      <c r="S76" s="221"/>
      <c r="T76" s="222">
        <v>1.25</v>
      </c>
      <c r="U76" s="221">
        <f>ROUND(E76*T76,2)</f>
        <v>1.25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127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>
        <v>58</v>
      </c>
      <c r="B77" s="218" t="s">
        <v>249</v>
      </c>
      <c r="C77" s="261" t="s">
        <v>250</v>
      </c>
      <c r="D77" s="220" t="s">
        <v>133</v>
      </c>
      <c r="E77" s="226">
        <v>1</v>
      </c>
      <c r="F77" s="228">
        <f>H77+J77</f>
        <v>0</v>
      </c>
      <c r="G77" s="229">
        <f>ROUND(E77*F77,2)</f>
        <v>0</v>
      </c>
      <c r="H77" s="229"/>
      <c r="I77" s="229">
        <f>ROUND(E77*H77,2)</f>
        <v>0</v>
      </c>
      <c r="J77" s="229"/>
      <c r="K77" s="229">
        <f>ROUND(E77*J77,2)</f>
        <v>0</v>
      </c>
      <c r="L77" s="229">
        <v>21</v>
      </c>
      <c r="M77" s="229">
        <f>G77*(1+L77/100)</f>
        <v>0</v>
      </c>
      <c r="N77" s="221">
        <v>1.6E-2</v>
      </c>
      <c r="O77" s="221">
        <f>ROUND(E77*N77,5)</f>
        <v>1.6E-2</v>
      </c>
      <c r="P77" s="221">
        <v>0</v>
      </c>
      <c r="Q77" s="221">
        <f>ROUND(E77*P77,5)</f>
        <v>0</v>
      </c>
      <c r="R77" s="221"/>
      <c r="S77" s="221"/>
      <c r="T77" s="222">
        <v>0</v>
      </c>
      <c r="U77" s="221">
        <f>ROUND(E77*T77,2)</f>
        <v>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246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>
        <v>59</v>
      </c>
      <c r="B78" s="218" t="s">
        <v>251</v>
      </c>
      <c r="C78" s="261" t="s">
        <v>252</v>
      </c>
      <c r="D78" s="220" t="s">
        <v>133</v>
      </c>
      <c r="E78" s="226">
        <v>1</v>
      </c>
      <c r="F78" s="228">
        <f>H78+J78</f>
        <v>0</v>
      </c>
      <c r="G78" s="229">
        <f>ROUND(E78*F78,2)</f>
        <v>0</v>
      </c>
      <c r="H78" s="229"/>
      <c r="I78" s="229">
        <f>ROUND(E78*H78,2)</f>
        <v>0</v>
      </c>
      <c r="J78" s="229"/>
      <c r="K78" s="229">
        <f>ROUND(E78*J78,2)</f>
        <v>0</v>
      </c>
      <c r="L78" s="229">
        <v>21</v>
      </c>
      <c r="M78" s="229">
        <f>G78*(1+L78/100)</f>
        <v>0</v>
      </c>
      <c r="N78" s="221">
        <v>3.007E-2</v>
      </c>
      <c r="O78" s="221">
        <f>ROUND(E78*N78,5)</f>
        <v>3.007E-2</v>
      </c>
      <c r="P78" s="221">
        <v>0</v>
      </c>
      <c r="Q78" s="221">
        <f>ROUND(E78*P78,5)</f>
        <v>0</v>
      </c>
      <c r="R78" s="221"/>
      <c r="S78" s="221"/>
      <c r="T78" s="222">
        <v>3.6013000000000002</v>
      </c>
      <c r="U78" s="221">
        <f>ROUND(E78*T78,2)</f>
        <v>3.6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130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2">
        <v>60</v>
      </c>
      <c r="B79" s="218" t="s">
        <v>253</v>
      </c>
      <c r="C79" s="261" t="s">
        <v>254</v>
      </c>
      <c r="D79" s="220" t="s">
        <v>133</v>
      </c>
      <c r="E79" s="226">
        <v>1</v>
      </c>
      <c r="F79" s="228">
        <f>H79+J79</f>
        <v>0</v>
      </c>
      <c r="G79" s="229">
        <f>ROUND(E79*F79,2)</f>
        <v>0</v>
      </c>
      <c r="H79" s="229"/>
      <c r="I79" s="229">
        <f>ROUND(E79*H79,2)</f>
        <v>0</v>
      </c>
      <c r="J79" s="229"/>
      <c r="K79" s="229">
        <f>ROUND(E79*J79,2)</f>
        <v>0</v>
      </c>
      <c r="L79" s="229">
        <v>21</v>
      </c>
      <c r="M79" s="229">
        <f>G79*(1+L79/100)</f>
        <v>0</v>
      </c>
      <c r="N79" s="221">
        <v>3.3309999999999999E-2</v>
      </c>
      <c r="O79" s="221">
        <f>ROUND(E79*N79,5)</f>
        <v>3.3309999999999999E-2</v>
      </c>
      <c r="P79" s="221">
        <v>0</v>
      </c>
      <c r="Q79" s="221">
        <f>ROUND(E79*P79,5)</f>
        <v>0</v>
      </c>
      <c r="R79" s="221"/>
      <c r="S79" s="221"/>
      <c r="T79" s="222">
        <v>3.4523999999999999</v>
      </c>
      <c r="U79" s="221">
        <f>ROUND(E79*T79,2)</f>
        <v>3.45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130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12">
        <v>61</v>
      </c>
      <c r="B80" s="218" t="s">
        <v>255</v>
      </c>
      <c r="C80" s="261" t="s">
        <v>256</v>
      </c>
      <c r="D80" s="220" t="s">
        <v>257</v>
      </c>
      <c r="E80" s="226">
        <v>5</v>
      </c>
      <c r="F80" s="228">
        <f>H80+J80</f>
        <v>0</v>
      </c>
      <c r="G80" s="229">
        <f>ROUND(E80*F80,2)</f>
        <v>0</v>
      </c>
      <c r="H80" s="229"/>
      <c r="I80" s="229">
        <f>ROUND(E80*H80,2)</f>
        <v>0</v>
      </c>
      <c r="J80" s="229"/>
      <c r="K80" s="229">
        <f>ROUND(E80*J80,2)</f>
        <v>0</v>
      </c>
      <c r="L80" s="229">
        <v>21</v>
      </c>
      <c r="M80" s="229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0.17799999999999999</v>
      </c>
      <c r="U80" s="221">
        <f>ROUND(E80*T80,2)</f>
        <v>0.89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127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2">
        <v>62</v>
      </c>
      <c r="B81" s="218" t="s">
        <v>258</v>
      </c>
      <c r="C81" s="261" t="s">
        <v>259</v>
      </c>
      <c r="D81" s="220" t="s">
        <v>237</v>
      </c>
      <c r="E81" s="226">
        <v>2</v>
      </c>
      <c r="F81" s="228">
        <f>H81+J81</f>
        <v>0</v>
      </c>
      <c r="G81" s="229">
        <f>ROUND(E81*F81,2)</f>
        <v>0</v>
      </c>
      <c r="H81" s="229"/>
      <c r="I81" s="229">
        <f>ROUND(E81*H81,2)</f>
        <v>0</v>
      </c>
      <c r="J81" s="229"/>
      <c r="K81" s="229">
        <f>ROUND(E81*J81,2)</f>
        <v>0</v>
      </c>
      <c r="L81" s="229">
        <v>21</v>
      </c>
      <c r="M81" s="229">
        <f>G81*(1+L81/100)</f>
        <v>0</v>
      </c>
      <c r="N81" s="221">
        <v>1.6999999999999999E-3</v>
      </c>
      <c r="O81" s="221">
        <f>ROUND(E81*N81,5)</f>
        <v>3.3999999999999998E-3</v>
      </c>
      <c r="P81" s="221">
        <v>0</v>
      </c>
      <c r="Q81" s="221">
        <f>ROUND(E81*P81,5)</f>
        <v>0</v>
      </c>
      <c r="R81" s="221"/>
      <c r="S81" s="221"/>
      <c r="T81" s="222">
        <v>0.33</v>
      </c>
      <c r="U81" s="221">
        <f>ROUND(E81*T81,2)</f>
        <v>0.66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127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12">
        <v>63</v>
      </c>
      <c r="B82" s="218" t="s">
        <v>260</v>
      </c>
      <c r="C82" s="261" t="s">
        <v>261</v>
      </c>
      <c r="D82" s="220" t="s">
        <v>237</v>
      </c>
      <c r="E82" s="226">
        <v>1</v>
      </c>
      <c r="F82" s="228">
        <f>H82+J82</f>
        <v>0</v>
      </c>
      <c r="G82" s="229">
        <f>ROUND(E82*F82,2)</f>
        <v>0</v>
      </c>
      <c r="H82" s="229"/>
      <c r="I82" s="229">
        <f>ROUND(E82*H82,2)</f>
        <v>0</v>
      </c>
      <c r="J82" s="229"/>
      <c r="K82" s="229">
        <f>ROUND(E82*J82,2)</f>
        <v>0</v>
      </c>
      <c r="L82" s="229">
        <v>21</v>
      </c>
      <c r="M82" s="229">
        <f>G82*(1+L82/100)</f>
        <v>0</v>
      </c>
      <c r="N82" s="221">
        <v>1.1000000000000001E-3</v>
      </c>
      <c r="O82" s="221">
        <f>ROUND(E82*N82,5)</f>
        <v>1.1000000000000001E-3</v>
      </c>
      <c r="P82" s="221">
        <v>0</v>
      </c>
      <c r="Q82" s="221">
        <f>ROUND(E82*P82,5)</f>
        <v>0</v>
      </c>
      <c r="R82" s="221"/>
      <c r="S82" s="221"/>
      <c r="T82" s="222">
        <v>0.33</v>
      </c>
      <c r="U82" s="221">
        <f>ROUND(E82*T82,2)</f>
        <v>0.33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127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2">
        <v>64</v>
      </c>
      <c r="B83" s="218" t="s">
        <v>262</v>
      </c>
      <c r="C83" s="261" t="s">
        <v>263</v>
      </c>
      <c r="D83" s="220" t="s">
        <v>237</v>
      </c>
      <c r="E83" s="226">
        <v>1</v>
      </c>
      <c r="F83" s="228">
        <f>H83+J83</f>
        <v>0</v>
      </c>
      <c r="G83" s="229">
        <f>ROUND(E83*F83,2)</f>
        <v>0</v>
      </c>
      <c r="H83" s="229"/>
      <c r="I83" s="229">
        <f>ROUND(E83*H83,2)</f>
        <v>0</v>
      </c>
      <c r="J83" s="229"/>
      <c r="K83" s="229">
        <f>ROUND(E83*J83,2)</f>
        <v>0</v>
      </c>
      <c r="L83" s="229">
        <v>21</v>
      </c>
      <c r="M83" s="229">
        <f>G83*(1+L83/100)</f>
        <v>0</v>
      </c>
      <c r="N83" s="221">
        <v>2.2000000000000001E-3</v>
      </c>
      <c r="O83" s="221">
        <f>ROUND(E83*N83,5)</f>
        <v>2.2000000000000001E-3</v>
      </c>
      <c r="P83" s="221">
        <v>0</v>
      </c>
      <c r="Q83" s="221">
        <f>ROUND(E83*P83,5)</f>
        <v>0</v>
      </c>
      <c r="R83" s="221"/>
      <c r="S83" s="221"/>
      <c r="T83" s="222">
        <v>0.38</v>
      </c>
      <c r="U83" s="221">
        <f>ROUND(E83*T83,2)</f>
        <v>0.38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127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12">
        <v>65</v>
      </c>
      <c r="B84" s="218" t="s">
        <v>264</v>
      </c>
      <c r="C84" s="261" t="s">
        <v>265</v>
      </c>
      <c r="D84" s="220" t="s">
        <v>237</v>
      </c>
      <c r="E84" s="226">
        <v>1</v>
      </c>
      <c r="F84" s="228">
        <f>H84+J84</f>
        <v>0</v>
      </c>
      <c r="G84" s="229">
        <f>ROUND(E84*F84,2)</f>
        <v>0</v>
      </c>
      <c r="H84" s="229"/>
      <c r="I84" s="229">
        <f>ROUND(E84*H84,2)</f>
        <v>0</v>
      </c>
      <c r="J84" s="229"/>
      <c r="K84" s="229">
        <f>ROUND(E84*J84,2)</f>
        <v>0</v>
      </c>
      <c r="L84" s="229">
        <v>21</v>
      </c>
      <c r="M84" s="229">
        <f>G84*(1+L84/100)</f>
        <v>0</v>
      </c>
      <c r="N84" s="221">
        <v>2.2000000000000001E-3</v>
      </c>
      <c r="O84" s="221">
        <f>ROUND(E84*N84,5)</f>
        <v>2.2000000000000001E-3</v>
      </c>
      <c r="P84" s="221">
        <v>0</v>
      </c>
      <c r="Q84" s="221">
        <f>ROUND(E84*P84,5)</f>
        <v>0</v>
      </c>
      <c r="R84" s="221"/>
      <c r="S84" s="221"/>
      <c r="T84" s="222">
        <v>0.38</v>
      </c>
      <c r="U84" s="221">
        <f>ROUND(E84*T84,2)</f>
        <v>0.38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127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2">
        <v>66</v>
      </c>
      <c r="B85" s="218" t="s">
        <v>266</v>
      </c>
      <c r="C85" s="261" t="s">
        <v>267</v>
      </c>
      <c r="D85" s="220" t="s">
        <v>237</v>
      </c>
      <c r="E85" s="226">
        <v>1</v>
      </c>
      <c r="F85" s="228">
        <f>H85+J85</f>
        <v>0</v>
      </c>
      <c r="G85" s="229">
        <f>ROUND(E85*F85,2)</f>
        <v>0</v>
      </c>
      <c r="H85" s="229"/>
      <c r="I85" s="229">
        <f>ROUND(E85*H85,2)</f>
        <v>0</v>
      </c>
      <c r="J85" s="229"/>
      <c r="K85" s="229">
        <f>ROUND(E85*J85,2)</f>
        <v>0</v>
      </c>
      <c r="L85" s="229">
        <v>21</v>
      </c>
      <c r="M85" s="229">
        <f>G85*(1+L85/100)</f>
        <v>0</v>
      </c>
      <c r="N85" s="221">
        <v>2.2000000000000001E-3</v>
      </c>
      <c r="O85" s="221">
        <f>ROUND(E85*N85,5)</f>
        <v>2.2000000000000001E-3</v>
      </c>
      <c r="P85" s="221">
        <v>0</v>
      </c>
      <c r="Q85" s="221">
        <f>ROUND(E85*P85,5)</f>
        <v>0</v>
      </c>
      <c r="R85" s="221"/>
      <c r="S85" s="221"/>
      <c r="T85" s="222">
        <v>0.38</v>
      </c>
      <c r="U85" s="221">
        <f>ROUND(E85*T85,2)</f>
        <v>0.38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127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0.399999999999999" outlineLevel="1" x14ac:dyDescent="0.25">
      <c r="A86" s="212">
        <v>67</v>
      </c>
      <c r="B86" s="218" t="s">
        <v>268</v>
      </c>
      <c r="C86" s="261" t="s">
        <v>269</v>
      </c>
      <c r="D86" s="220" t="s">
        <v>237</v>
      </c>
      <c r="E86" s="226">
        <v>1</v>
      </c>
      <c r="F86" s="228">
        <f>H86+J86</f>
        <v>0</v>
      </c>
      <c r="G86" s="229">
        <f>ROUND(E86*F86,2)</f>
        <v>0</v>
      </c>
      <c r="H86" s="229"/>
      <c r="I86" s="229">
        <f>ROUND(E86*H86,2)</f>
        <v>0</v>
      </c>
      <c r="J86" s="229"/>
      <c r="K86" s="229">
        <f>ROUND(E86*J86,2)</f>
        <v>0</v>
      </c>
      <c r="L86" s="229">
        <v>21</v>
      </c>
      <c r="M86" s="229">
        <f>G86*(1+L86/100)</f>
        <v>0</v>
      </c>
      <c r="N86" s="221">
        <v>1.8000000000000001E-4</v>
      </c>
      <c r="O86" s="221">
        <f>ROUND(E86*N86,5)</f>
        <v>1.8000000000000001E-4</v>
      </c>
      <c r="P86" s="221">
        <v>0</v>
      </c>
      <c r="Q86" s="221">
        <f>ROUND(E86*P86,5)</f>
        <v>0</v>
      </c>
      <c r="R86" s="221"/>
      <c r="S86" s="221"/>
      <c r="T86" s="222">
        <v>0.47599999999999998</v>
      </c>
      <c r="U86" s="221">
        <f>ROUND(E86*T86,2)</f>
        <v>0.48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127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2">
        <v>68</v>
      </c>
      <c r="B87" s="218" t="s">
        <v>270</v>
      </c>
      <c r="C87" s="261" t="s">
        <v>271</v>
      </c>
      <c r="D87" s="220" t="s">
        <v>192</v>
      </c>
      <c r="E87" s="226">
        <v>0.25</v>
      </c>
      <c r="F87" s="228">
        <f>H87+J87</f>
        <v>0</v>
      </c>
      <c r="G87" s="229">
        <f>ROUND(E87*F87,2)</f>
        <v>0</v>
      </c>
      <c r="H87" s="229"/>
      <c r="I87" s="229">
        <f>ROUND(E87*H87,2)</f>
        <v>0</v>
      </c>
      <c r="J87" s="229"/>
      <c r="K87" s="229">
        <f>ROUND(E87*J87,2)</f>
        <v>0</v>
      </c>
      <c r="L87" s="229">
        <v>21</v>
      </c>
      <c r="M87" s="229">
        <f>G87*(1+L87/100)</f>
        <v>0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1.573</v>
      </c>
      <c r="U87" s="221">
        <f>ROUND(E87*T87,2)</f>
        <v>0.39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127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x14ac:dyDescent="0.25">
      <c r="A88" s="213" t="s">
        <v>122</v>
      </c>
      <c r="B88" s="219" t="s">
        <v>82</v>
      </c>
      <c r="C88" s="262" t="s">
        <v>83</v>
      </c>
      <c r="D88" s="223"/>
      <c r="E88" s="227"/>
      <c r="F88" s="230"/>
      <c r="G88" s="230">
        <f>SUMIF(AE89:AE94,"&lt;&gt;NOR",G89:G94)</f>
        <v>0</v>
      </c>
      <c r="H88" s="230"/>
      <c r="I88" s="230">
        <f>SUM(I89:I94)</f>
        <v>0</v>
      </c>
      <c r="J88" s="230"/>
      <c r="K88" s="230">
        <f>SUM(K89:K94)</f>
        <v>0</v>
      </c>
      <c r="L88" s="230"/>
      <c r="M88" s="230">
        <f>SUM(M89:M94)</f>
        <v>0</v>
      </c>
      <c r="N88" s="224"/>
      <c r="O88" s="224">
        <f>SUM(O89:O94)</f>
        <v>6.4259999999999998E-2</v>
      </c>
      <c r="P88" s="224"/>
      <c r="Q88" s="224">
        <f>SUM(Q89:Q94)</f>
        <v>0</v>
      </c>
      <c r="R88" s="224"/>
      <c r="S88" s="224"/>
      <c r="T88" s="225"/>
      <c r="U88" s="224">
        <f>SUM(U89:U94)</f>
        <v>6.3500000000000005</v>
      </c>
      <c r="AE88" t="s">
        <v>123</v>
      </c>
    </row>
    <row r="89" spans="1:60" outlineLevel="1" x14ac:dyDescent="0.25">
      <c r="A89" s="212">
        <v>69</v>
      </c>
      <c r="B89" s="218" t="s">
        <v>272</v>
      </c>
      <c r="C89" s="261" t="s">
        <v>273</v>
      </c>
      <c r="D89" s="220" t="s">
        <v>133</v>
      </c>
      <c r="E89" s="226">
        <v>1</v>
      </c>
      <c r="F89" s="228">
        <f>H89+J89</f>
        <v>0</v>
      </c>
      <c r="G89" s="229">
        <f>ROUND(E89*F89,2)</f>
        <v>0</v>
      </c>
      <c r="H89" s="229"/>
      <c r="I89" s="229">
        <f>ROUND(E89*H89,2)</f>
        <v>0</v>
      </c>
      <c r="J89" s="229"/>
      <c r="K89" s="229">
        <f>ROUND(E89*J89,2)</f>
        <v>0</v>
      </c>
      <c r="L89" s="229">
        <v>21</v>
      </c>
      <c r="M89" s="229">
        <f>G89*(1+L89/100)</f>
        <v>0</v>
      </c>
      <c r="N89" s="221">
        <v>1.2199999999999999E-3</v>
      </c>
      <c r="O89" s="221">
        <f>ROUND(E89*N89,5)</f>
        <v>1.2199999999999999E-3</v>
      </c>
      <c r="P89" s="221">
        <v>0</v>
      </c>
      <c r="Q89" s="221">
        <f>ROUND(E89*P89,5)</f>
        <v>0</v>
      </c>
      <c r="R89" s="221"/>
      <c r="S89" s="221"/>
      <c r="T89" s="222">
        <v>2.0429499999999998</v>
      </c>
      <c r="U89" s="221">
        <f>ROUND(E89*T89,2)</f>
        <v>2.04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130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2">
        <v>70</v>
      </c>
      <c r="B90" s="218" t="s">
        <v>274</v>
      </c>
      <c r="C90" s="261" t="s">
        <v>275</v>
      </c>
      <c r="D90" s="220" t="s">
        <v>133</v>
      </c>
      <c r="E90" s="226">
        <v>2</v>
      </c>
      <c r="F90" s="228">
        <f>H90+J90</f>
        <v>0</v>
      </c>
      <c r="G90" s="229">
        <f>ROUND(E90*F90,2)</f>
        <v>0</v>
      </c>
      <c r="H90" s="229"/>
      <c r="I90" s="229">
        <f>ROUND(E90*H90,2)</f>
        <v>0</v>
      </c>
      <c r="J90" s="229"/>
      <c r="K90" s="229">
        <f>ROUND(E90*J90,2)</f>
        <v>0</v>
      </c>
      <c r="L90" s="229">
        <v>21</v>
      </c>
      <c r="M90" s="229">
        <f>G90*(1+L90/100)</f>
        <v>0</v>
      </c>
      <c r="N90" s="221">
        <v>1.82E-3</v>
      </c>
      <c r="O90" s="221">
        <f>ROUND(E90*N90,5)</f>
        <v>3.64E-3</v>
      </c>
      <c r="P90" s="221">
        <v>0</v>
      </c>
      <c r="Q90" s="221">
        <f>ROUND(E90*P90,5)</f>
        <v>0</v>
      </c>
      <c r="R90" s="221"/>
      <c r="S90" s="221"/>
      <c r="T90" s="222">
        <v>2.0944099999999999</v>
      </c>
      <c r="U90" s="221">
        <f>ROUND(E90*T90,2)</f>
        <v>4.1900000000000004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130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12">
        <v>71</v>
      </c>
      <c r="B91" s="218" t="s">
        <v>276</v>
      </c>
      <c r="C91" s="261" t="s">
        <v>277</v>
      </c>
      <c r="D91" s="220" t="s">
        <v>133</v>
      </c>
      <c r="E91" s="226">
        <v>1</v>
      </c>
      <c r="F91" s="228">
        <f>H91+J91</f>
        <v>0</v>
      </c>
      <c r="G91" s="229">
        <f>ROUND(E91*F91,2)</f>
        <v>0</v>
      </c>
      <c r="H91" s="229"/>
      <c r="I91" s="229">
        <f>ROUND(E91*H91,2)</f>
        <v>0</v>
      </c>
      <c r="J91" s="229"/>
      <c r="K91" s="229">
        <f>ROUND(E91*J91,2)</f>
        <v>0</v>
      </c>
      <c r="L91" s="229">
        <v>21</v>
      </c>
      <c r="M91" s="229">
        <f>G91*(1+L91/100)</f>
        <v>0</v>
      </c>
      <c r="N91" s="221">
        <v>1.4999999999999999E-2</v>
      </c>
      <c r="O91" s="221">
        <f>ROUND(E91*N91,5)</f>
        <v>1.4999999999999999E-2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246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>
        <v>72</v>
      </c>
      <c r="B92" s="218" t="s">
        <v>278</v>
      </c>
      <c r="C92" s="261" t="s">
        <v>279</v>
      </c>
      <c r="D92" s="220" t="s">
        <v>133</v>
      </c>
      <c r="E92" s="226">
        <v>2</v>
      </c>
      <c r="F92" s="228">
        <f>H92+J92</f>
        <v>0</v>
      </c>
      <c r="G92" s="229">
        <f>ROUND(E92*F92,2)</f>
        <v>0</v>
      </c>
      <c r="H92" s="229"/>
      <c r="I92" s="229">
        <f>ROUND(E92*H92,2)</f>
        <v>0</v>
      </c>
      <c r="J92" s="229"/>
      <c r="K92" s="229">
        <f>ROUND(E92*J92,2)</f>
        <v>0</v>
      </c>
      <c r="L92" s="229">
        <v>21</v>
      </c>
      <c r="M92" s="229">
        <f>G92*(1+L92/100)</f>
        <v>0</v>
      </c>
      <c r="N92" s="221">
        <v>2.1000000000000001E-2</v>
      </c>
      <c r="O92" s="221">
        <f>ROUND(E92*N92,5)</f>
        <v>4.2000000000000003E-2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246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2">
        <v>73</v>
      </c>
      <c r="B93" s="218" t="s">
        <v>280</v>
      </c>
      <c r="C93" s="261" t="s">
        <v>281</v>
      </c>
      <c r="D93" s="220" t="s">
        <v>133</v>
      </c>
      <c r="E93" s="226">
        <v>3</v>
      </c>
      <c r="F93" s="228">
        <f>H93+J93</f>
        <v>0</v>
      </c>
      <c r="G93" s="229">
        <f>ROUND(E93*F93,2)</f>
        <v>0</v>
      </c>
      <c r="H93" s="229"/>
      <c r="I93" s="229">
        <f>ROUND(E93*H93,2)</f>
        <v>0</v>
      </c>
      <c r="J93" s="229"/>
      <c r="K93" s="229">
        <f>ROUND(E93*J93,2)</f>
        <v>0</v>
      </c>
      <c r="L93" s="229">
        <v>21</v>
      </c>
      <c r="M93" s="229">
        <f>G93*(1+L93/100)</f>
        <v>0</v>
      </c>
      <c r="N93" s="221">
        <v>8.0000000000000004E-4</v>
      </c>
      <c r="O93" s="221">
        <f>ROUND(E93*N93,5)</f>
        <v>2.3999999999999998E-3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246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12">
        <v>74</v>
      </c>
      <c r="B94" s="218" t="s">
        <v>282</v>
      </c>
      <c r="C94" s="261" t="s">
        <v>283</v>
      </c>
      <c r="D94" s="220" t="s">
        <v>192</v>
      </c>
      <c r="E94" s="226">
        <v>0.05</v>
      </c>
      <c r="F94" s="228">
        <f>H94+J94</f>
        <v>0</v>
      </c>
      <c r="G94" s="229">
        <f>ROUND(E94*F94,2)</f>
        <v>0</v>
      </c>
      <c r="H94" s="229"/>
      <c r="I94" s="229">
        <f>ROUND(E94*H94,2)</f>
        <v>0</v>
      </c>
      <c r="J94" s="229"/>
      <c r="K94" s="229">
        <f>ROUND(E94*J94,2)</f>
        <v>0</v>
      </c>
      <c r="L94" s="229">
        <v>21</v>
      </c>
      <c r="M94" s="229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2.4209999999999998</v>
      </c>
      <c r="U94" s="221">
        <f>ROUND(E94*T94,2)</f>
        <v>0.12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127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x14ac:dyDescent="0.25">
      <c r="A95" s="213" t="s">
        <v>122</v>
      </c>
      <c r="B95" s="219" t="s">
        <v>84</v>
      </c>
      <c r="C95" s="262" t="s">
        <v>85</v>
      </c>
      <c r="D95" s="223"/>
      <c r="E95" s="227"/>
      <c r="F95" s="230"/>
      <c r="G95" s="230">
        <f>SUMIF(AE96:AE101,"&lt;&gt;NOR",G96:G101)</f>
        <v>0</v>
      </c>
      <c r="H95" s="230"/>
      <c r="I95" s="230">
        <f>SUM(I96:I101)</f>
        <v>0</v>
      </c>
      <c r="J95" s="230"/>
      <c r="K95" s="230">
        <f>SUM(K96:K101)</f>
        <v>0</v>
      </c>
      <c r="L95" s="230"/>
      <c r="M95" s="230">
        <f>SUM(M96:M101)</f>
        <v>0</v>
      </c>
      <c r="N95" s="224"/>
      <c r="O95" s="224">
        <f>SUM(O96:O101)</f>
        <v>0.32961000000000001</v>
      </c>
      <c r="P95" s="224"/>
      <c r="Q95" s="224">
        <f>SUM(Q96:Q101)</f>
        <v>0.93959999999999999</v>
      </c>
      <c r="R95" s="224"/>
      <c r="S95" s="224"/>
      <c r="T95" s="225"/>
      <c r="U95" s="224">
        <f>SUM(U96:U101)</f>
        <v>25.990000000000002</v>
      </c>
      <c r="AE95" t="s">
        <v>123</v>
      </c>
    </row>
    <row r="96" spans="1:60" outlineLevel="1" x14ac:dyDescent="0.25">
      <c r="A96" s="212">
        <v>75</v>
      </c>
      <c r="B96" s="218" t="s">
        <v>284</v>
      </c>
      <c r="C96" s="261" t="s">
        <v>285</v>
      </c>
      <c r="D96" s="220" t="s">
        <v>126</v>
      </c>
      <c r="E96" s="226">
        <v>10.8</v>
      </c>
      <c r="F96" s="228">
        <f>H96+J96</f>
        <v>0</v>
      </c>
      <c r="G96" s="229">
        <f>ROUND(E96*F96,2)</f>
        <v>0</v>
      </c>
      <c r="H96" s="229"/>
      <c r="I96" s="229">
        <f>ROUND(E96*H96,2)</f>
        <v>0</v>
      </c>
      <c r="J96" s="229"/>
      <c r="K96" s="229">
        <f>ROUND(E96*J96,2)</f>
        <v>0</v>
      </c>
      <c r="L96" s="229">
        <v>21</v>
      </c>
      <c r="M96" s="229">
        <f>G96*(1+L96/100)</f>
        <v>0</v>
      </c>
      <c r="N96" s="221">
        <v>0</v>
      </c>
      <c r="O96" s="221">
        <f>ROUND(E96*N96,5)</f>
        <v>0</v>
      </c>
      <c r="P96" s="221">
        <v>8.6999999999999994E-2</v>
      </c>
      <c r="Q96" s="221">
        <f>ROUND(E96*P96,5)</f>
        <v>0.93959999999999999</v>
      </c>
      <c r="R96" s="221"/>
      <c r="S96" s="221"/>
      <c r="T96" s="222">
        <v>0.50129000000000001</v>
      </c>
      <c r="U96" s="221">
        <f>ROUND(E96*T96,2)</f>
        <v>5.41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130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ht="20.399999999999999" outlineLevel="1" x14ac:dyDescent="0.25">
      <c r="A97" s="212">
        <v>76</v>
      </c>
      <c r="B97" s="218" t="s">
        <v>286</v>
      </c>
      <c r="C97" s="261" t="s">
        <v>287</v>
      </c>
      <c r="D97" s="220" t="s">
        <v>126</v>
      </c>
      <c r="E97" s="226">
        <v>10.8</v>
      </c>
      <c r="F97" s="228">
        <f>H97+J97</f>
        <v>0</v>
      </c>
      <c r="G97" s="229">
        <f>ROUND(E97*F97,2)</f>
        <v>0</v>
      </c>
      <c r="H97" s="229"/>
      <c r="I97" s="229">
        <f>ROUND(E97*H97,2)</f>
        <v>0</v>
      </c>
      <c r="J97" s="229"/>
      <c r="K97" s="229">
        <f>ROUND(E97*J97,2)</f>
        <v>0</v>
      </c>
      <c r="L97" s="229">
        <v>21</v>
      </c>
      <c r="M97" s="229">
        <f>G97*(1+L97/100)</f>
        <v>0</v>
      </c>
      <c r="N97" s="221">
        <v>7.45E-3</v>
      </c>
      <c r="O97" s="221">
        <f>ROUND(E97*N97,5)</f>
        <v>8.0460000000000004E-2</v>
      </c>
      <c r="P97" s="221">
        <v>0</v>
      </c>
      <c r="Q97" s="221">
        <f>ROUND(E97*P97,5)</f>
        <v>0</v>
      </c>
      <c r="R97" s="221"/>
      <c r="S97" s="221"/>
      <c r="T97" s="222">
        <v>1.7174199999999999</v>
      </c>
      <c r="U97" s="221">
        <f>ROUND(E97*T97,2)</f>
        <v>18.55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130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2">
        <v>77</v>
      </c>
      <c r="B98" s="218" t="s">
        <v>288</v>
      </c>
      <c r="C98" s="261" t="s">
        <v>289</v>
      </c>
      <c r="D98" s="220" t="s">
        <v>126</v>
      </c>
      <c r="E98" s="226">
        <v>12.96</v>
      </c>
      <c r="F98" s="228">
        <f>H98+J98</f>
        <v>0</v>
      </c>
      <c r="G98" s="229">
        <f>ROUND(E98*F98,2)</f>
        <v>0</v>
      </c>
      <c r="H98" s="229"/>
      <c r="I98" s="229">
        <f>ROUND(E98*H98,2)</f>
        <v>0</v>
      </c>
      <c r="J98" s="229"/>
      <c r="K98" s="229">
        <f>ROUND(E98*J98,2)</f>
        <v>0</v>
      </c>
      <c r="L98" s="229">
        <v>21</v>
      </c>
      <c r="M98" s="229">
        <f>G98*(1+L98/100)</f>
        <v>0</v>
      </c>
      <c r="N98" s="221">
        <v>1.9199999999999998E-2</v>
      </c>
      <c r="O98" s="221">
        <f>ROUND(E98*N98,5)</f>
        <v>0.24883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246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2">
        <v>78</v>
      </c>
      <c r="B99" s="218" t="s">
        <v>290</v>
      </c>
      <c r="C99" s="261" t="s">
        <v>291</v>
      </c>
      <c r="D99" s="220" t="s">
        <v>144</v>
      </c>
      <c r="E99" s="226">
        <v>0.8</v>
      </c>
      <c r="F99" s="228">
        <f>H99+J99</f>
        <v>0</v>
      </c>
      <c r="G99" s="229">
        <f>ROUND(E99*F99,2)</f>
        <v>0</v>
      </c>
      <c r="H99" s="229"/>
      <c r="I99" s="229">
        <f>ROUND(E99*H99,2)</f>
        <v>0</v>
      </c>
      <c r="J99" s="229"/>
      <c r="K99" s="229">
        <f>ROUND(E99*J99,2)</f>
        <v>0</v>
      </c>
      <c r="L99" s="229">
        <v>21</v>
      </c>
      <c r="M99" s="229">
        <f>G99*(1+L99/100)</f>
        <v>0</v>
      </c>
      <c r="N99" s="221">
        <v>1.6000000000000001E-4</v>
      </c>
      <c r="O99" s="221">
        <f>ROUND(E99*N99,5)</f>
        <v>1.2999999999999999E-4</v>
      </c>
      <c r="P99" s="221">
        <v>0</v>
      </c>
      <c r="Q99" s="221">
        <f>ROUND(E99*P99,5)</f>
        <v>0</v>
      </c>
      <c r="R99" s="221"/>
      <c r="S99" s="221"/>
      <c r="T99" s="222">
        <v>0.18</v>
      </c>
      <c r="U99" s="221">
        <f>ROUND(E99*T99,2)</f>
        <v>0.14000000000000001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127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12">
        <v>79</v>
      </c>
      <c r="B100" s="218" t="s">
        <v>292</v>
      </c>
      <c r="C100" s="261" t="s">
        <v>293</v>
      </c>
      <c r="D100" s="220" t="s">
        <v>144</v>
      </c>
      <c r="E100" s="226">
        <v>0.9</v>
      </c>
      <c r="F100" s="228">
        <f>H100+J100</f>
        <v>0</v>
      </c>
      <c r="G100" s="229">
        <f>ROUND(E100*F100,2)</f>
        <v>0</v>
      </c>
      <c r="H100" s="229"/>
      <c r="I100" s="229">
        <f>ROUND(E100*H100,2)</f>
        <v>0</v>
      </c>
      <c r="J100" s="229"/>
      <c r="K100" s="229">
        <f>ROUND(E100*J100,2)</f>
        <v>0</v>
      </c>
      <c r="L100" s="229">
        <v>21</v>
      </c>
      <c r="M100" s="229">
        <f>G100*(1+L100/100)</f>
        <v>0</v>
      </c>
      <c r="N100" s="221">
        <v>2.1000000000000001E-4</v>
      </c>
      <c r="O100" s="221">
        <f>ROUND(E100*N100,5)</f>
        <v>1.9000000000000001E-4</v>
      </c>
      <c r="P100" s="221">
        <v>0</v>
      </c>
      <c r="Q100" s="221">
        <f>ROUND(E100*P100,5)</f>
        <v>0</v>
      </c>
      <c r="R100" s="221"/>
      <c r="S100" s="221"/>
      <c r="T100" s="222">
        <v>0.28000000000000003</v>
      </c>
      <c r="U100" s="221">
        <f>ROUND(E100*T100,2)</f>
        <v>0.25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127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2">
        <v>80</v>
      </c>
      <c r="B101" s="218" t="s">
        <v>294</v>
      </c>
      <c r="C101" s="261" t="s">
        <v>295</v>
      </c>
      <c r="D101" s="220" t="s">
        <v>192</v>
      </c>
      <c r="E101" s="226">
        <v>1.3</v>
      </c>
      <c r="F101" s="228">
        <f>H101+J101</f>
        <v>0</v>
      </c>
      <c r="G101" s="229">
        <f>ROUND(E101*F101,2)</f>
        <v>0</v>
      </c>
      <c r="H101" s="229"/>
      <c r="I101" s="229">
        <f>ROUND(E101*H101,2)</f>
        <v>0</v>
      </c>
      <c r="J101" s="229"/>
      <c r="K101" s="229">
        <f>ROUND(E101*J101,2)</f>
        <v>0</v>
      </c>
      <c r="L101" s="229">
        <v>21</v>
      </c>
      <c r="M101" s="229">
        <f>G101*(1+L101/100)</f>
        <v>0</v>
      </c>
      <c r="N101" s="221">
        <v>0</v>
      </c>
      <c r="O101" s="221">
        <f>ROUND(E101*N101,5)</f>
        <v>0</v>
      </c>
      <c r="P101" s="221">
        <v>0</v>
      </c>
      <c r="Q101" s="221">
        <f>ROUND(E101*P101,5)</f>
        <v>0</v>
      </c>
      <c r="R101" s="221"/>
      <c r="S101" s="221"/>
      <c r="T101" s="222">
        <v>1.2649999999999999</v>
      </c>
      <c r="U101" s="221">
        <f>ROUND(E101*T101,2)</f>
        <v>1.64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127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x14ac:dyDescent="0.25">
      <c r="A102" s="213" t="s">
        <v>122</v>
      </c>
      <c r="B102" s="219" t="s">
        <v>86</v>
      </c>
      <c r="C102" s="262" t="s">
        <v>87</v>
      </c>
      <c r="D102" s="223"/>
      <c r="E102" s="227"/>
      <c r="F102" s="230"/>
      <c r="G102" s="230">
        <f>SUMIF(AE103:AE108,"&lt;&gt;NOR",G103:G108)</f>
        <v>0</v>
      </c>
      <c r="H102" s="230"/>
      <c r="I102" s="230">
        <f>SUM(I103:I108)</f>
        <v>0</v>
      </c>
      <c r="J102" s="230"/>
      <c r="K102" s="230">
        <f>SUM(K103:K108)</f>
        <v>0</v>
      </c>
      <c r="L102" s="230"/>
      <c r="M102" s="230">
        <f>SUM(M103:M108)</f>
        <v>0</v>
      </c>
      <c r="N102" s="224"/>
      <c r="O102" s="224">
        <f>SUM(O103:O108)</f>
        <v>0.7684200000000001</v>
      </c>
      <c r="P102" s="224"/>
      <c r="Q102" s="224">
        <f>SUM(Q103:Q108)</f>
        <v>0</v>
      </c>
      <c r="R102" s="224"/>
      <c r="S102" s="224"/>
      <c r="T102" s="225"/>
      <c r="U102" s="224">
        <f>SUM(U103:U108)</f>
        <v>40.29</v>
      </c>
      <c r="AE102" t="s">
        <v>123</v>
      </c>
    </row>
    <row r="103" spans="1:60" outlineLevel="1" x14ac:dyDescent="0.25">
      <c r="A103" s="212">
        <v>81</v>
      </c>
      <c r="B103" s="218" t="s">
        <v>296</v>
      </c>
      <c r="C103" s="261" t="s">
        <v>146</v>
      </c>
      <c r="D103" s="220" t="s">
        <v>126</v>
      </c>
      <c r="E103" s="226">
        <v>29.452000000000002</v>
      </c>
      <c r="F103" s="228">
        <f>H103+J103</f>
        <v>0</v>
      </c>
      <c r="G103" s="229">
        <f>ROUND(E103*F103,2)</f>
        <v>0</v>
      </c>
      <c r="H103" s="229"/>
      <c r="I103" s="229">
        <f>ROUND(E103*H103,2)</f>
        <v>0</v>
      </c>
      <c r="J103" s="229"/>
      <c r="K103" s="229">
        <f>ROUND(E103*J103,2)</f>
        <v>0</v>
      </c>
      <c r="L103" s="229">
        <v>21</v>
      </c>
      <c r="M103" s="229">
        <f>G103*(1+L103/100)</f>
        <v>0</v>
      </c>
      <c r="N103" s="221">
        <v>3.2000000000000003E-4</v>
      </c>
      <c r="O103" s="221">
        <f>ROUND(E103*N103,5)</f>
        <v>9.4199999999999996E-3</v>
      </c>
      <c r="P103" s="221">
        <v>0</v>
      </c>
      <c r="Q103" s="221">
        <f>ROUND(E103*P103,5)</f>
        <v>0</v>
      </c>
      <c r="R103" s="221"/>
      <c r="S103" s="221"/>
      <c r="T103" s="222">
        <v>7.0000000000000007E-2</v>
      </c>
      <c r="U103" s="221">
        <f>ROUND(E103*T103,2)</f>
        <v>2.06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127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20.399999999999999" outlineLevel="1" x14ac:dyDescent="0.25">
      <c r="A104" s="212">
        <v>82</v>
      </c>
      <c r="B104" s="218" t="s">
        <v>297</v>
      </c>
      <c r="C104" s="261" t="s">
        <v>298</v>
      </c>
      <c r="D104" s="220" t="s">
        <v>126</v>
      </c>
      <c r="E104" s="226">
        <v>29.452000000000002</v>
      </c>
      <c r="F104" s="228">
        <f>H104+J104</f>
        <v>0</v>
      </c>
      <c r="G104" s="229">
        <f>ROUND(E104*F104,2)</f>
        <v>0</v>
      </c>
      <c r="H104" s="229"/>
      <c r="I104" s="229">
        <f>ROUND(E104*H104,2)</f>
        <v>0</v>
      </c>
      <c r="J104" s="229"/>
      <c r="K104" s="229">
        <f>ROUND(E104*J104,2)</f>
        <v>0</v>
      </c>
      <c r="L104" s="229">
        <v>21</v>
      </c>
      <c r="M104" s="229">
        <f>G104*(1+L104/100)</f>
        <v>0</v>
      </c>
      <c r="N104" s="221">
        <v>4.1900000000000001E-3</v>
      </c>
      <c r="O104" s="221">
        <f>ROUND(E104*N104,5)</f>
        <v>0.1234</v>
      </c>
      <c r="P104" s="221">
        <v>0</v>
      </c>
      <c r="Q104" s="221">
        <f>ROUND(E104*P104,5)</f>
        <v>0</v>
      </c>
      <c r="R104" s="221"/>
      <c r="S104" s="221"/>
      <c r="T104" s="222">
        <v>0.95840000000000003</v>
      </c>
      <c r="U104" s="221">
        <f>ROUND(E104*T104,2)</f>
        <v>28.23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127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2">
        <v>83</v>
      </c>
      <c r="B105" s="218" t="s">
        <v>299</v>
      </c>
      <c r="C105" s="261" t="s">
        <v>300</v>
      </c>
      <c r="D105" s="220" t="s">
        <v>126</v>
      </c>
      <c r="E105" s="226">
        <v>35.342399999999998</v>
      </c>
      <c r="F105" s="228">
        <f>H105+J105</f>
        <v>0</v>
      </c>
      <c r="G105" s="229">
        <f>ROUND(E105*F105,2)</f>
        <v>0</v>
      </c>
      <c r="H105" s="229"/>
      <c r="I105" s="229">
        <f>ROUND(E105*H105,2)</f>
        <v>0</v>
      </c>
      <c r="J105" s="229"/>
      <c r="K105" s="229">
        <f>ROUND(E105*J105,2)</f>
        <v>0</v>
      </c>
      <c r="L105" s="229">
        <v>21</v>
      </c>
      <c r="M105" s="229">
        <f>G105*(1+L105/100)</f>
        <v>0</v>
      </c>
      <c r="N105" s="221">
        <v>1.78E-2</v>
      </c>
      <c r="O105" s="221">
        <f>ROUND(E105*N105,5)</f>
        <v>0.62909000000000004</v>
      </c>
      <c r="P105" s="221">
        <v>0</v>
      </c>
      <c r="Q105" s="221">
        <f>ROUND(E105*P105,5)</f>
        <v>0</v>
      </c>
      <c r="R105" s="221"/>
      <c r="S105" s="221"/>
      <c r="T105" s="222">
        <v>0</v>
      </c>
      <c r="U105" s="221">
        <f>ROUND(E105*T105,2)</f>
        <v>0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246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12">
        <v>84</v>
      </c>
      <c r="B106" s="218" t="s">
        <v>301</v>
      </c>
      <c r="C106" s="261" t="s">
        <v>302</v>
      </c>
      <c r="D106" s="220" t="s">
        <v>144</v>
      </c>
      <c r="E106" s="226">
        <v>34.799999999999997</v>
      </c>
      <c r="F106" s="228">
        <f>H106+J106</f>
        <v>0</v>
      </c>
      <c r="G106" s="229">
        <f>ROUND(E106*F106,2)</f>
        <v>0</v>
      </c>
      <c r="H106" s="229"/>
      <c r="I106" s="229">
        <f>ROUND(E106*H106,2)</f>
        <v>0</v>
      </c>
      <c r="J106" s="229"/>
      <c r="K106" s="229">
        <f>ROUND(E106*J106,2)</f>
        <v>0</v>
      </c>
      <c r="L106" s="229">
        <v>21</v>
      </c>
      <c r="M106" s="229">
        <f>G106*(1+L106/100)</f>
        <v>0</v>
      </c>
      <c r="N106" s="221">
        <v>0</v>
      </c>
      <c r="O106" s="221">
        <f>ROUND(E106*N106,5)</f>
        <v>0</v>
      </c>
      <c r="P106" s="221">
        <v>0</v>
      </c>
      <c r="Q106" s="221">
        <f>ROUND(E106*P106,5)</f>
        <v>0</v>
      </c>
      <c r="R106" s="221"/>
      <c r="S106" s="221"/>
      <c r="T106" s="222">
        <v>0.12</v>
      </c>
      <c r="U106" s="221">
        <f>ROUND(E106*T106,2)</f>
        <v>4.18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127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ht="20.399999999999999" outlineLevel="1" x14ac:dyDescent="0.25">
      <c r="A107" s="212">
        <v>85</v>
      </c>
      <c r="B107" s="218" t="s">
        <v>303</v>
      </c>
      <c r="C107" s="261" t="s">
        <v>304</v>
      </c>
      <c r="D107" s="220" t="s">
        <v>144</v>
      </c>
      <c r="E107" s="226">
        <v>38.28</v>
      </c>
      <c r="F107" s="228">
        <f>H107+J107</f>
        <v>0</v>
      </c>
      <c r="G107" s="229">
        <f>ROUND(E107*F107,2)</f>
        <v>0</v>
      </c>
      <c r="H107" s="229"/>
      <c r="I107" s="229">
        <f>ROUND(E107*H107,2)</f>
        <v>0</v>
      </c>
      <c r="J107" s="229"/>
      <c r="K107" s="229">
        <f>ROUND(E107*J107,2)</f>
        <v>0</v>
      </c>
      <c r="L107" s="229">
        <v>21</v>
      </c>
      <c r="M107" s="229">
        <f>G107*(1+L107/100)</f>
        <v>0</v>
      </c>
      <c r="N107" s="221">
        <v>1.7000000000000001E-4</v>
      </c>
      <c r="O107" s="221">
        <f>ROUND(E107*N107,5)</f>
        <v>6.5100000000000002E-3</v>
      </c>
      <c r="P107" s="221">
        <v>0</v>
      </c>
      <c r="Q107" s="221">
        <f>ROUND(E107*P107,5)</f>
        <v>0</v>
      </c>
      <c r="R107" s="221"/>
      <c r="S107" s="221"/>
      <c r="T107" s="222">
        <v>0.12</v>
      </c>
      <c r="U107" s="221">
        <f>ROUND(E107*T107,2)</f>
        <v>4.59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127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12">
        <v>86</v>
      </c>
      <c r="B108" s="218" t="s">
        <v>305</v>
      </c>
      <c r="C108" s="261" t="s">
        <v>306</v>
      </c>
      <c r="D108" s="220" t="s">
        <v>192</v>
      </c>
      <c r="E108" s="226">
        <v>0.77</v>
      </c>
      <c r="F108" s="228">
        <f>H108+J108</f>
        <v>0</v>
      </c>
      <c r="G108" s="229">
        <f>ROUND(E108*F108,2)</f>
        <v>0</v>
      </c>
      <c r="H108" s="229"/>
      <c r="I108" s="229">
        <f>ROUND(E108*H108,2)</f>
        <v>0</v>
      </c>
      <c r="J108" s="229"/>
      <c r="K108" s="229">
        <f>ROUND(E108*J108,2)</f>
        <v>0</v>
      </c>
      <c r="L108" s="229">
        <v>21</v>
      </c>
      <c r="M108" s="229">
        <f>G108*(1+L108/100)</f>
        <v>0</v>
      </c>
      <c r="N108" s="221">
        <v>0</v>
      </c>
      <c r="O108" s="221">
        <f>ROUND(E108*N108,5)</f>
        <v>0</v>
      </c>
      <c r="P108" s="221">
        <v>0</v>
      </c>
      <c r="Q108" s="221">
        <f>ROUND(E108*P108,5)</f>
        <v>0</v>
      </c>
      <c r="R108" s="221"/>
      <c r="S108" s="221"/>
      <c r="T108" s="222">
        <v>1.5980000000000001</v>
      </c>
      <c r="U108" s="221">
        <f>ROUND(E108*T108,2)</f>
        <v>1.23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127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5">
      <c r="A109" s="213" t="s">
        <v>122</v>
      </c>
      <c r="B109" s="219" t="s">
        <v>88</v>
      </c>
      <c r="C109" s="262" t="s">
        <v>89</v>
      </c>
      <c r="D109" s="223"/>
      <c r="E109" s="227"/>
      <c r="F109" s="230"/>
      <c r="G109" s="230">
        <f>SUMIF(AE110:AE111,"&lt;&gt;NOR",G110:G111)</f>
        <v>0</v>
      </c>
      <c r="H109" s="230"/>
      <c r="I109" s="230">
        <f>SUM(I110:I111)</f>
        <v>0</v>
      </c>
      <c r="J109" s="230"/>
      <c r="K109" s="230">
        <f>SUM(K110:K111)</f>
        <v>0</v>
      </c>
      <c r="L109" s="230"/>
      <c r="M109" s="230">
        <f>SUM(M110:M111)</f>
        <v>0</v>
      </c>
      <c r="N109" s="224"/>
      <c r="O109" s="224">
        <f>SUM(O110:O111)</f>
        <v>4.1000000000000005E-4</v>
      </c>
      <c r="P109" s="224"/>
      <c r="Q109" s="224">
        <f>SUM(Q110:Q111)</f>
        <v>0</v>
      </c>
      <c r="R109" s="224"/>
      <c r="S109" s="224"/>
      <c r="T109" s="225"/>
      <c r="U109" s="224">
        <f>SUM(U110:U111)</f>
        <v>0.63</v>
      </c>
      <c r="AE109" t="s">
        <v>123</v>
      </c>
    </row>
    <row r="110" spans="1:60" outlineLevel="1" x14ac:dyDescent="0.25">
      <c r="A110" s="212">
        <v>87</v>
      </c>
      <c r="B110" s="218" t="s">
        <v>307</v>
      </c>
      <c r="C110" s="261" t="s">
        <v>308</v>
      </c>
      <c r="D110" s="220" t="s">
        <v>257</v>
      </c>
      <c r="E110" s="226">
        <v>1</v>
      </c>
      <c r="F110" s="228">
        <f>H110+J110</f>
        <v>0</v>
      </c>
      <c r="G110" s="229">
        <f>ROUND(E110*F110,2)</f>
        <v>0</v>
      </c>
      <c r="H110" s="229"/>
      <c r="I110" s="229">
        <f>ROUND(E110*H110,2)</f>
        <v>0</v>
      </c>
      <c r="J110" s="229"/>
      <c r="K110" s="229">
        <f>ROUND(E110*J110,2)</f>
        <v>0</v>
      </c>
      <c r="L110" s="229">
        <v>21</v>
      </c>
      <c r="M110" s="229">
        <f>G110*(1+L110/100)</f>
        <v>0</v>
      </c>
      <c r="N110" s="221">
        <v>9.0000000000000006E-5</v>
      </c>
      <c r="O110" s="221">
        <f>ROUND(E110*N110,5)</f>
        <v>9.0000000000000006E-5</v>
      </c>
      <c r="P110" s="221">
        <v>0</v>
      </c>
      <c r="Q110" s="221">
        <f>ROUND(E110*P110,5)</f>
        <v>0</v>
      </c>
      <c r="R110" s="221"/>
      <c r="S110" s="221"/>
      <c r="T110" s="222">
        <v>0.18975</v>
      </c>
      <c r="U110" s="221">
        <f>ROUND(E110*T110,2)</f>
        <v>0.19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127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12">
        <v>88</v>
      </c>
      <c r="B111" s="218" t="s">
        <v>309</v>
      </c>
      <c r="C111" s="261" t="s">
        <v>310</v>
      </c>
      <c r="D111" s="220" t="s">
        <v>237</v>
      </c>
      <c r="E111" s="226">
        <v>1</v>
      </c>
      <c r="F111" s="228">
        <f>H111+J111</f>
        <v>0</v>
      </c>
      <c r="G111" s="229">
        <f>ROUND(E111*F111,2)</f>
        <v>0</v>
      </c>
      <c r="H111" s="229"/>
      <c r="I111" s="229">
        <f>ROUND(E111*H111,2)</f>
        <v>0</v>
      </c>
      <c r="J111" s="229"/>
      <c r="K111" s="229">
        <f>ROUND(E111*J111,2)</f>
        <v>0</v>
      </c>
      <c r="L111" s="229">
        <v>21</v>
      </c>
      <c r="M111" s="229">
        <f>G111*(1+L111/100)</f>
        <v>0</v>
      </c>
      <c r="N111" s="221">
        <v>3.2000000000000003E-4</v>
      </c>
      <c r="O111" s="221">
        <f>ROUND(E111*N111,5)</f>
        <v>3.2000000000000003E-4</v>
      </c>
      <c r="P111" s="221">
        <v>0</v>
      </c>
      <c r="Q111" s="221">
        <f>ROUND(E111*P111,5)</f>
        <v>0</v>
      </c>
      <c r="R111" s="221"/>
      <c r="S111" s="221"/>
      <c r="T111" s="222">
        <v>0.43675000000000003</v>
      </c>
      <c r="U111" s="221">
        <f>ROUND(E111*T111,2)</f>
        <v>0.44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127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x14ac:dyDescent="0.25">
      <c r="A112" s="213" t="s">
        <v>122</v>
      </c>
      <c r="B112" s="219" t="s">
        <v>90</v>
      </c>
      <c r="C112" s="262" t="s">
        <v>91</v>
      </c>
      <c r="D112" s="223"/>
      <c r="E112" s="227"/>
      <c r="F112" s="230"/>
      <c r="G112" s="230">
        <f>SUMIF(AE113:AE118,"&lt;&gt;NOR",G113:G118)</f>
        <v>0</v>
      </c>
      <c r="H112" s="230"/>
      <c r="I112" s="230">
        <f>SUM(I113:I118)</f>
        <v>0</v>
      </c>
      <c r="J112" s="230"/>
      <c r="K112" s="230">
        <f>SUM(K113:K118)</f>
        <v>0</v>
      </c>
      <c r="L112" s="230"/>
      <c r="M112" s="230">
        <f>SUM(M113:M118)</f>
        <v>0</v>
      </c>
      <c r="N112" s="224"/>
      <c r="O112" s="224">
        <f>SUM(O113:O118)</f>
        <v>9.8460000000000006E-2</v>
      </c>
      <c r="P112" s="224"/>
      <c r="Q112" s="224">
        <f>SUM(Q113:Q118)</f>
        <v>0</v>
      </c>
      <c r="R112" s="224"/>
      <c r="S112" s="224"/>
      <c r="T112" s="225"/>
      <c r="U112" s="224">
        <f>SUM(U113:U118)</f>
        <v>20.439999999999998</v>
      </c>
      <c r="AE112" t="s">
        <v>123</v>
      </c>
    </row>
    <row r="113" spans="1:60" outlineLevel="1" x14ac:dyDescent="0.25">
      <c r="A113" s="212">
        <v>89</v>
      </c>
      <c r="B113" s="218" t="s">
        <v>311</v>
      </c>
      <c r="C113" s="261" t="s">
        <v>312</v>
      </c>
      <c r="D113" s="220" t="s">
        <v>126</v>
      </c>
      <c r="E113" s="226">
        <v>77.306799999999996</v>
      </c>
      <c r="F113" s="228">
        <f>H113+J113</f>
        <v>0</v>
      </c>
      <c r="G113" s="229">
        <f>ROUND(E113*F113,2)</f>
        <v>0</v>
      </c>
      <c r="H113" s="229"/>
      <c r="I113" s="229">
        <f>ROUND(E113*H113,2)</f>
        <v>0</v>
      </c>
      <c r="J113" s="229"/>
      <c r="K113" s="229">
        <f>ROUND(E113*J113,2)</f>
        <v>0</v>
      </c>
      <c r="L113" s="229">
        <v>21</v>
      </c>
      <c r="M113" s="229">
        <f>G113*(1+L113/100)</f>
        <v>0</v>
      </c>
      <c r="N113" s="221">
        <v>7.6999999999999996E-4</v>
      </c>
      <c r="O113" s="221">
        <f>ROUND(E113*N113,5)</f>
        <v>5.953E-2</v>
      </c>
      <c r="P113" s="221">
        <v>0</v>
      </c>
      <c r="Q113" s="221">
        <f>ROUND(E113*P113,5)</f>
        <v>0</v>
      </c>
      <c r="R113" s="221"/>
      <c r="S113" s="221"/>
      <c r="T113" s="222">
        <v>9.9820000000000006E-2</v>
      </c>
      <c r="U113" s="221">
        <f>ROUND(E113*T113,2)</f>
        <v>7.72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130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2">
        <v>90</v>
      </c>
      <c r="B114" s="218" t="s">
        <v>313</v>
      </c>
      <c r="C114" s="261" t="s">
        <v>314</v>
      </c>
      <c r="D114" s="220" t="s">
        <v>126</v>
      </c>
      <c r="E114" s="226">
        <v>77.306799999999996</v>
      </c>
      <c r="F114" s="228">
        <f>H114+J114</f>
        <v>0</v>
      </c>
      <c r="G114" s="229">
        <f>ROUND(E114*F114,2)</f>
        <v>0</v>
      </c>
      <c r="H114" s="229"/>
      <c r="I114" s="229">
        <f>ROUND(E114*H114,2)</f>
        <v>0</v>
      </c>
      <c r="J114" s="229"/>
      <c r="K114" s="229">
        <f>ROUND(E114*J114,2)</f>
        <v>0</v>
      </c>
      <c r="L114" s="229">
        <v>21</v>
      </c>
      <c r="M114" s="229">
        <f>G114*(1+L114/100)</f>
        <v>0</v>
      </c>
      <c r="N114" s="221">
        <v>1.9000000000000001E-4</v>
      </c>
      <c r="O114" s="221">
        <f>ROUND(E114*N114,5)</f>
        <v>1.469E-2</v>
      </c>
      <c r="P114" s="221">
        <v>0</v>
      </c>
      <c r="Q114" s="221">
        <f>ROUND(E114*P114,5)</f>
        <v>0</v>
      </c>
      <c r="R114" s="221"/>
      <c r="S114" s="221"/>
      <c r="T114" s="222">
        <v>3.2480000000000002E-2</v>
      </c>
      <c r="U114" s="221">
        <f>ROUND(E114*T114,2)</f>
        <v>2.5099999999999998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127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2">
        <v>91</v>
      </c>
      <c r="B115" s="218" t="s">
        <v>315</v>
      </c>
      <c r="C115" s="261" t="s">
        <v>316</v>
      </c>
      <c r="D115" s="220" t="s">
        <v>126</v>
      </c>
      <c r="E115" s="226">
        <v>77.306799999999996</v>
      </c>
      <c r="F115" s="228">
        <f>H115+J115</f>
        <v>0</v>
      </c>
      <c r="G115" s="229">
        <f>ROUND(E115*F115,2)</f>
        <v>0</v>
      </c>
      <c r="H115" s="229"/>
      <c r="I115" s="229">
        <f>ROUND(E115*H115,2)</f>
        <v>0</v>
      </c>
      <c r="J115" s="229"/>
      <c r="K115" s="229">
        <f>ROUND(E115*J115,2)</f>
        <v>0</v>
      </c>
      <c r="L115" s="229">
        <v>21</v>
      </c>
      <c r="M115" s="229">
        <f>G115*(1+L115/100)</f>
        <v>0</v>
      </c>
      <c r="N115" s="221">
        <v>2.5000000000000001E-4</v>
      </c>
      <c r="O115" s="221">
        <f>ROUND(E115*N115,5)</f>
        <v>1.933E-2</v>
      </c>
      <c r="P115" s="221">
        <v>0</v>
      </c>
      <c r="Q115" s="221">
        <f>ROUND(E115*P115,5)</f>
        <v>0</v>
      </c>
      <c r="R115" s="221"/>
      <c r="S115" s="221"/>
      <c r="T115" s="222">
        <v>0.10902000000000001</v>
      </c>
      <c r="U115" s="221">
        <f>ROUND(E115*T115,2)</f>
        <v>8.43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127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ht="20.399999999999999" outlineLevel="1" x14ac:dyDescent="0.25">
      <c r="A116" s="212">
        <v>92</v>
      </c>
      <c r="B116" s="218" t="s">
        <v>317</v>
      </c>
      <c r="C116" s="261" t="s">
        <v>318</v>
      </c>
      <c r="D116" s="220" t="s">
        <v>126</v>
      </c>
      <c r="E116" s="226">
        <v>10.8</v>
      </c>
      <c r="F116" s="228">
        <f>H116+J116</f>
        <v>0</v>
      </c>
      <c r="G116" s="229">
        <f>ROUND(E116*F116,2)</f>
        <v>0</v>
      </c>
      <c r="H116" s="229"/>
      <c r="I116" s="229">
        <f>ROUND(E116*H116,2)</f>
        <v>0</v>
      </c>
      <c r="J116" s="229"/>
      <c r="K116" s="229">
        <f>ROUND(E116*J116,2)</f>
        <v>0</v>
      </c>
      <c r="L116" s="229">
        <v>21</v>
      </c>
      <c r="M116" s="229">
        <f>G116*(1+L116/100)</f>
        <v>0</v>
      </c>
      <c r="N116" s="221">
        <v>3.5E-4</v>
      </c>
      <c r="O116" s="221">
        <f>ROUND(E116*N116,5)</f>
        <v>3.7799999999999999E-3</v>
      </c>
      <c r="P116" s="221">
        <v>0</v>
      </c>
      <c r="Q116" s="221">
        <f>ROUND(E116*P116,5)</f>
        <v>0</v>
      </c>
      <c r="R116" s="221"/>
      <c r="S116" s="221"/>
      <c r="T116" s="222">
        <v>1.35E-2</v>
      </c>
      <c r="U116" s="221">
        <f>ROUND(E116*T116,2)</f>
        <v>0.15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127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ht="20.399999999999999" outlineLevel="1" x14ac:dyDescent="0.25">
      <c r="A117" s="212">
        <v>93</v>
      </c>
      <c r="B117" s="218" t="s">
        <v>319</v>
      </c>
      <c r="C117" s="261" t="s">
        <v>320</v>
      </c>
      <c r="D117" s="220" t="s">
        <v>126</v>
      </c>
      <c r="E117" s="226">
        <v>6.3369999999999997</v>
      </c>
      <c r="F117" s="228">
        <f>H117+J117</f>
        <v>0</v>
      </c>
      <c r="G117" s="229">
        <f>ROUND(E117*F117,2)</f>
        <v>0</v>
      </c>
      <c r="H117" s="229"/>
      <c r="I117" s="229">
        <f>ROUND(E117*H117,2)</f>
        <v>0</v>
      </c>
      <c r="J117" s="229"/>
      <c r="K117" s="229">
        <f>ROUND(E117*J117,2)</f>
        <v>0</v>
      </c>
      <c r="L117" s="229">
        <v>21</v>
      </c>
      <c r="M117" s="229">
        <f>G117*(1+L117/100)</f>
        <v>0</v>
      </c>
      <c r="N117" s="221">
        <v>2.0000000000000002E-5</v>
      </c>
      <c r="O117" s="221">
        <f>ROUND(E117*N117,5)</f>
        <v>1.2999999999999999E-4</v>
      </c>
      <c r="P117" s="221">
        <v>0</v>
      </c>
      <c r="Q117" s="221">
        <f>ROUND(E117*P117,5)</f>
        <v>0</v>
      </c>
      <c r="R117" s="221"/>
      <c r="S117" s="221"/>
      <c r="T117" s="222">
        <v>2.9000000000000001E-2</v>
      </c>
      <c r="U117" s="221">
        <f>ROUND(E117*T117,2)</f>
        <v>0.18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127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12">
        <v>94</v>
      </c>
      <c r="B118" s="218" t="s">
        <v>319</v>
      </c>
      <c r="C118" s="261" t="s">
        <v>321</v>
      </c>
      <c r="D118" s="220" t="s">
        <v>126</v>
      </c>
      <c r="E118" s="226">
        <v>50</v>
      </c>
      <c r="F118" s="228">
        <f>H118+J118</f>
        <v>0</v>
      </c>
      <c r="G118" s="229">
        <f>ROUND(E118*F118,2)</f>
        <v>0</v>
      </c>
      <c r="H118" s="229"/>
      <c r="I118" s="229">
        <f>ROUND(E118*H118,2)</f>
        <v>0</v>
      </c>
      <c r="J118" s="229"/>
      <c r="K118" s="229">
        <f>ROUND(E118*J118,2)</f>
        <v>0</v>
      </c>
      <c r="L118" s="229">
        <v>21</v>
      </c>
      <c r="M118" s="229">
        <f>G118*(1+L118/100)</f>
        <v>0</v>
      </c>
      <c r="N118" s="221">
        <v>2.0000000000000002E-5</v>
      </c>
      <c r="O118" s="221">
        <f>ROUND(E118*N118,5)</f>
        <v>1E-3</v>
      </c>
      <c r="P118" s="221">
        <v>0</v>
      </c>
      <c r="Q118" s="221">
        <f>ROUND(E118*P118,5)</f>
        <v>0</v>
      </c>
      <c r="R118" s="221"/>
      <c r="S118" s="221"/>
      <c r="T118" s="222">
        <v>2.9000000000000001E-2</v>
      </c>
      <c r="U118" s="221">
        <f>ROUND(E118*T118,2)</f>
        <v>1.45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127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x14ac:dyDescent="0.25">
      <c r="A119" s="213" t="s">
        <v>122</v>
      </c>
      <c r="B119" s="219" t="s">
        <v>92</v>
      </c>
      <c r="C119" s="262" t="s">
        <v>93</v>
      </c>
      <c r="D119" s="223"/>
      <c r="E119" s="227"/>
      <c r="F119" s="230"/>
      <c r="G119" s="230">
        <f>SUMIF(AE120:AE124,"&lt;&gt;NOR",G120:G124)</f>
        <v>0</v>
      </c>
      <c r="H119" s="230"/>
      <c r="I119" s="230">
        <f>SUM(I120:I124)</f>
        <v>0</v>
      </c>
      <c r="J119" s="230"/>
      <c r="K119" s="230">
        <f>SUM(K120:K124)</f>
        <v>0</v>
      </c>
      <c r="L119" s="230"/>
      <c r="M119" s="230">
        <f>SUM(M120:M124)</f>
        <v>0</v>
      </c>
      <c r="N119" s="224"/>
      <c r="O119" s="224">
        <f>SUM(O120:O124)</f>
        <v>6.0200000000000002E-3</v>
      </c>
      <c r="P119" s="224"/>
      <c r="Q119" s="224">
        <f>SUM(Q120:Q124)</f>
        <v>0</v>
      </c>
      <c r="R119" s="224"/>
      <c r="S119" s="224"/>
      <c r="T119" s="225"/>
      <c r="U119" s="224">
        <f>SUM(U120:U124)</f>
        <v>5.98</v>
      </c>
      <c r="AE119" t="s">
        <v>123</v>
      </c>
    </row>
    <row r="120" spans="1:60" outlineLevel="1" x14ac:dyDescent="0.25">
      <c r="A120" s="212">
        <v>95</v>
      </c>
      <c r="B120" s="218" t="s">
        <v>322</v>
      </c>
      <c r="C120" s="261" t="s">
        <v>323</v>
      </c>
      <c r="D120" s="220" t="s">
        <v>133</v>
      </c>
      <c r="E120" s="226">
        <v>2</v>
      </c>
      <c r="F120" s="228">
        <f>H120+J120</f>
        <v>0</v>
      </c>
      <c r="G120" s="229">
        <f>ROUND(E120*F120,2)</f>
        <v>0</v>
      </c>
      <c r="H120" s="229"/>
      <c r="I120" s="229">
        <f>ROUND(E120*H120,2)</f>
        <v>0</v>
      </c>
      <c r="J120" s="229"/>
      <c r="K120" s="229">
        <f>ROUND(E120*J120,2)</f>
        <v>0</v>
      </c>
      <c r="L120" s="229">
        <v>21</v>
      </c>
      <c r="M120" s="229">
        <f>G120*(1+L120/100)</f>
        <v>0</v>
      </c>
      <c r="N120" s="221">
        <v>0</v>
      </c>
      <c r="O120" s="221">
        <f>ROUND(E120*N120,5)</f>
        <v>0</v>
      </c>
      <c r="P120" s="221">
        <v>0</v>
      </c>
      <c r="Q120" s="221">
        <f>ROUND(E120*P120,5)</f>
        <v>0</v>
      </c>
      <c r="R120" s="221"/>
      <c r="S120" s="221"/>
      <c r="T120" s="222">
        <v>0.27600000000000002</v>
      </c>
      <c r="U120" s="221">
        <f>ROUND(E120*T120,2)</f>
        <v>0.55000000000000004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127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2">
        <v>96</v>
      </c>
      <c r="B121" s="218" t="s">
        <v>324</v>
      </c>
      <c r="C121" s="261" t="s">
        <v>325</v>
      </c>
      <c r="D121" s="220" t="s">
        <v>133</v>
      </c>
      <c r="E121" s="226">
        <v>2</v>
      </c>
      <c r="F121" s="228">
        <f>H121+J121</f>
        <v>0</v>
      </c>
      <c r="G121" s="229">
        <f>ROUND(E121*F121,2)</f>
        <v>0</v>
      </c>
      <c r="H121" s="229"/>
      <c r="I121" s="229">
        <f>ROUND(E121*H121,2)</f>
        <v>0</v>
      </c>
      <c r="J121" s="229"/>
      <c r="K121" s="229">
        <f>ROUND(E121*J121,2)</f>
        <v>0</v>
      </c>
      <c r="L121" s="229">
        <v>21</v>
      </c>
      <c r="M121" s="229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0.56999999999999995</v>
      </c>
      <c r="U121" s="221">
        <f>ROUND(E121*T121,2)</f>
        <v>1.1399999999999999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127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2">
        <v>97</v>
      </c>
      <c r="B122" s="218" t="s">
        <v>326</v>
      </c>
      <c r="C122" s="261" t="s">
        <v>327</v>
      </c>
      <c r="D122" s="220" t="s">
        <v>133</v>
      </c>
      <c r="E122" s="226">
        <v>2</v>
      </c>
      <c r="F122" s="228">
        <f>H122+J122</f>
        <v>0</v>
      </c>
      <c r="G122" s="229">
        <f>ROUND(E122*F122,2)</f>
        <v>0</v>
      </c>
      <c r="H122" s="229"/>
      <c r="I122" s="229">
        <f>ROUND(E122*H122,2)</f>
        <v>0</v>
      </c>
      <c r="J122" s="229"/>
      <c r="K122" s="229">
        <f>ROUND(E122*J122,2)</f>
        <v>0</v>
      </c>
      <c r="L122" s="229">
        <v>21</v>
      </c>
      <c r="M122" s="229">
        <f>G122*(1+L122/100)</f>
        <v>0</v>
      </c>
      <c r="N122" s="221">
        <v>2.2000000000000001E-3</v>
      </c>
      <c r="O122" s="221">
        <f>ROUND(E122*N122,5)</f>
        <v>4.4000000000000003E-3</v>
      </c>
      <c r="P122" s="221">
        <v>0</v>
      </c>
      <c r="Q122" s="221">
        <f>ROUND(E122*P122,5)</f>
        <v>0</v>
      </c>
      <c r="R122" s="221"/>
      <c r="S122" s="221"/>
      <c r="T122" s="222">
        <v>0</v>
      </c>
      <c r="U122" s="221">
        <f>ROUND(E122*T122,2)</f>
        <v>0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246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2">
        <v>98</v>
      </c>
      <c r="B123" s="218" t="s">
        <v>328</v>
      </c>
      <c r="C123" s="261" t="s">
        <v>329</v>
      </c>
      <c r="D123" s="220" t="s">
        <v>163</v>
      </c>
      <c r="E123" s="226">
        <v>1</v>
      </c>
      <c r="F123" s="228">
        <f>H123+J123</f>
        <v>0</v>
      </c>
      <c r="G123" s="229">
        <f>ROUND(E123*F123,2)</f>
        <v>0</v>
      </c>
      <c r="H123" s="229"/>
      <c r="I123" s="229">
        <f>ROUND(E123*H123,2)</f>
        <v>0</v>
      </c>
      <c r="J123" s="229"/>
      <c r="K123" s="229">
        <f>ROUND(E123*J123,2)</f>
        <v>0</v>
      </c>
      <c r="L123" s="229">
        <v>21</v>
      </c>
      <c r="M123" s="229">
        <f>G123*(1+L123/100)</f>
        <v>0</v>
      </c>
      <c r="N123" s="221">
        <v>1.8000000000000001E-4</v>
      </c>
      <c r="O123" s="221">
        <f>ROUND(E123*N123,5)</f>
        <v>1.8000000000000001E-4</v>
      </c>
      <c r="P123" s="221">
        <v>0</v>
      </c>
      <c r="Q123" s="221">
        <f>ROUND(E123*P123,5)</f>
        <v>0</v>
      </c>
      <c r="R123" s="221"/>
      <c r="S123" s="221"/>
      <c r="T123" s="222">
        <v>0.47599999999999998</v>
      </c>
      <c r="U123" s="221">
        <f>ROUND(E123*T123,2)</f>
        <v>0.48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127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12">
        <v>99</v>
      </c>
      <c r="B124" s="218" t="s">
        <v>330</v>
      </c>
      <c r="C124" s="261" t="s">
        <v>331</v>
      </c>
      <c r="D124" s="220" t="s">
        <v>187</v>
      </c>
      <c r="E124" s="226">
        <v>8</v>
      </c>
      <c r="F124" s="228">
        <f>H124+J124</f>
        <v>0</v>
      </c>
      <c r="G124" s="229">
        <f>ROUND(E124*F124,2)</f>
        <v>0</v>
      </c>
      <c r="H124" s="229"/>
      <c r="I124" s="229">
        <f>ROUND(E124*H124,2)</f>
        <v>0</v>
      </c>
      <c r="J124" s="229"/>
      <c r="K124" s="229">
        <f>ROUND(E124*J124,2)</f>
        <v>0</v>
      </c>
      <c r="L124" s="229">
        <v>21</v>
      </c>
      <c r="M124" s="229">
        <f>G124*(1+L124/100)</f>
        <v>0</v>
      </c>
      <c r="N124" s="221">
        <v>1.8000000000000001E-4</v>
      </c>
      <c r="O124" s="221">
        <f>ROUND(E124*N124,5)</f>
        <v>1.4400000000000001E-3</v>
      </c>
      <c r="P124" s="221">
        <v>0</v>
      </c>
      <c r="Q124" s="221">
        <f>ROUND(E124*P124,5)</f>
        <v>0</v>
      </c>
      <c r="R124" s="221"/>
      <c r="S124" s="221"/>
      <c r="T124" s="222">
        <v>0.47599999999999998</v>
      </c>
      <c r="U124" s="221">
        <f>ROUND(E124*T124,2)</f>
        <v>3.81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127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x14ac:dyDescent="0.25">
      <c r="A125" s="213" t="s">
        <v>122</v>
      </c>
      <c r="B125" s="219" t="s">
        <v>94</v>
      </c>
      <c r="C125" s="262" t="s">
        <v>26</v>
      </c>
      <c r="D125" s="223"/>
      <c r="E125" s="227"/>
      <c r="F125" s="230"/>
      <c r="G125" s="230">
        <f>SUMIF(AE126:AE130,"&lt;&gt;NOR",G126:G130)</f>
        <v>0</v>
      </c>
      <c r="H125" s="230"/>
      <c r="I125" s="230">
        <f>SUM(I126:I130)</f>
        <v>0</v>
      </c>
      <c r="J125" s="230"/>
      <c r="K125" s="230">
        <f>SUM(K126:K130)</f>
        <v>0</v>
      </c>
      <c r="L125" s="230"/>
      <c r="M125" s="230">
        <f>SUM(M126:M130)</f>
        <v>0</v>
      </c>
      <c r="N125" s="224"/>
      <c r="O125" s="224">
        <f>SUM(O126:O130)</f>
        <v>0</v>
      </c>
      <c r="P125" s="224"/>
      <c r="Q125" s="224">
        <f>SUM(Q126:Q130)</f>
        <v>0</v>
      </c>
      <c r="R125" s="224"/>
      <c r="S125" s="224"/>
      <c r="T125" s="225"/>
      <c r="U125" s="224">
        <f>SUM(U126:U130)</f>
        <v>0</v>
      </c>
      <c r="AE125" t="s">
        <v>123</v>
      </c>
    </row>
    <row r="126" spans="1:60" outlineLevel="1" x14ac:dyDescent="0.25">
      <c r="A126" s="212">
        <v>100</v>
      </c>
      <c r="B126" s="218" t="s">
        <v>332</v>
      </c>
      <c r="C126" s="261" t="s">
        <v>333</v>
      </c>
      <c r="D126" s="220" t="s">
        <v>334</v>
      </c>
      <c r="E126" s="226">
        <v>1</v>
      </c>
      <c r="F126" s="228">
        <f>H126+J126</f>
        <v>0</v>
      </c>
      <c r="G126" s="229">
        <f>ROUND(E126*F126,2)</f>
        <v>0</v>
      </c>
      <c r="H126" s="229"/>
      <c r="I126" s="229">
        <f>ROUND(E126*H126,2)</f>
        <v>0</v>
      </c>
      <c r="J126" s="229"/>
      <c r="K126" s="229">
        <f>ROUND(E126*J126,2)</f>
        <v>0</v>
      </c>
      <c r="L126" s="229">
        <v>21</v>
      </c>
      <c r="M126" s="229">
        <f>G126*(1+L126/100)</f>
        <v>0</v>
      </c>
      <c r="N126" s="221">
        <v>0</v>
      </c>
      <c r="O126" s="221">
        <f>ROUND(E126*N126,5)</f>
        <v>0</v>
      </c>
      <c r="P126" s="221">
        <v>0</v>
      </c>
      <c r="Q126" s="221">
        <f>ROUND(E126*P126,5)</f>
        <v>0</v>
      </c>
      <c r="R126" s="221"/>
      <c r="S126" s="221"/>
      <c r="T126" s="222">
        <v>0</v>
      </c>
      <c r="U126" s="221">
        <f>ROUND(E126*T126,2)</f>
        <v>0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127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12">
        <v>101</v>
      </c>
      <c r="B127" s="218" t="s">
        <v>335</v>
      </c>
      <c r="C127" s="261" t="s">
        <v>336</v>
      </c>
      <c r="D127" s="220" t="s">
        <v>334</v>
      </c>
      <c r="E127" s="226">
        <v>1</v>
      </c>
      <c r="F127" s="228">
        <f>H127+J127</f>
        <v>0</v>
      </c>
      <c r="G127" s="229">
        <f>ROUND(E127*F127,2)</f>
        <v>0</v>
      </c>
      <c r="H127" s="229"/>
      <c r="I127" s="229">
        <f>ROUND(E127*H127,2)</f>
        <v>0</v>
      </c>
      <c r="J127" s="229"/>
      <c r="K127" s="229">
        <f>ROUND(E127*J127,2)</f>
        <v>0</v>
      </c>
      <c r="L127" s="229">
        <v>21</v>
      </c>
      <c r="M127" s="229">
        <f>G127*(1+L127/100)</f>
        <v>0</v>
      </c>
      <c r="N127" s="221">
        <v>0</v>
      </c>
      <c r="O127" s="221">
        <f>ROUND(E127*N127,5)</f>
        <v>0</v>
      </c>
      <c r="P127" s="221">
        <v>0</v>
      </c>
      <c r="Q127" s="221">
        <f>ROUND(E127*P127,5)</f>
        <v>0</v>
      </c>
      <c r="R127" s="221"/>
      <c r="S127" s="221"/>
      <c r="T127" s="222">
        <v>0</v>
      </c>
      <c r="U127" s="221">
        <f>ROUND(E127*T127,2)</f>
        <v>0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127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12">
        <v>102</v>
      </c>
      <c r="B128" s="218" t="s">
        <v>337</v>
      </c>
      <c r="C128" s="261" t="s">
        <v>338</v>
      </c>
      <c r="D128" s="220" t="s">
        <v>334</v>
      </c>
      <c r="E128" s="226">
        <v>1</v>
      </c>
      <c r="F128" s="228">
        <f>H128+J128</f>
        <v>0</v>
      </c>
      <c r="G128" s="229">
        <f>ROUND(E128*F128,2)</f>
        <v>0</v>
      </c>
      <c r="H128" s="229"/>
      <c r="I128" s="229">
        <f>ROUND(E128*H128,2)</f>
        <v>0</v>
      </c>
      <c r="J128" s="229"/>
      <c r="K128" s="229">
        <f>ROUND(E128*J128,2)</f>
        <v>0</v>
      </c>
      <c r="L128" s="229">
        <v>21</v>
      </c>
      <c r="M128" s="229">
        <f>G128*(1+L128/100)</f>
        <v>0</v>
      </c>
      <c r="N128" s="221">
        <v>0</v>
      </c>
      <c r="O128" s="221">
        <f>ROUND(E128*N128,5)</f>
        <v>0</v>
      </c>
      <c r="P128" s="221">
        <v>0</v>
      </c>
      <c r="Q128" s="221">
        <f>ROUND(E128*P128,5)</f>
        <v>0</v>
      </c>
      <c r="R128" s="221"/>
      <c r="S128" s="221"/>
      <c r="T128" s="222">
        <v>0</v>
      </c>
      <c r="U128" s="221">
        <f>ROUND(E128*T128,2)</f>
        <v>0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127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12">
        <v>103</v>
      </c>
      <c r="B129" s="218" t="s">
        <v>339</v>
      </c>
      <c r="C129" s="261" t="s">
        <v>340</v>
      </c>
      <c r="D129" s="220" t="s">
        <v>334</v>
      </c>
      <c r="E129" s="226">
        <v>1</v>
      </c>
      <c r="F129" s="228">
        <f>H129+J129</f>
        <v>0</v>
      </c>
      <c r="G129" s="229">
        <f>ROUND(E129*F129,2)</f>
        <v>0</v>
      </c>
      <c r="H129" s="229"/>
      <c r="I129" s="229">
        <f>ROUND(E129*H129,2)</f>
        <v>0</v>
      </c>
      <c r="J129" s="229"/>
      <c r="K129" s="229">
        <f>ROUND(E129*J129,2)</f>
        <v>0</v>
      </c>
      <c r="L129" s="229">
        <v>21</v>
      </c>
      <c r="M129" s="229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</v>
      </c>
      <c r="U129" s="221">
        <f>ROUND(E129*T129,2)</f>
        <v>0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127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12">
        <v>104</v>
      </c>
      <c r="B130" s="218" t="s">
        <v>341</v>
      </c>
      <c r="C130" s="261" t="s">
        <v>342</v>
      </c>
      <c r="D130" s="220" t="s">
        <v>334</v>
      </c>
      <c r="E130" s="226">
        <v>1</v>
      </c>
      <c r="F130" s="228">
        <f>H130+J130</f>
        <v>0</v>
      </c>
      <c r="G130" s="229">
        <f>ROUND(E130*F130,2)</f>
        <v>0</v>
      </c>
      <c r="H130" s="229"/>
      <c r="I130" s="229">
        <f>ROUND(E130*H130,2)</f>
        <v>0</v>
      </c>
      <c r="J130" s="229"/>
      <c r="K130" s="229">
        <f>ROUND(E130*J130,2)</f>
        <v>0</v>
      </c>
      <c r="L130" s="229">
        <v>21</v>
      </c>
      <c r="M130" s="229">
        <f>G130*(1+L130/100)</f>
        <v>0</v>
      </c>
      <c r="N130" s="221">
        <v>0</v>
      </c>
      <c r="O130" s="221">
        <f>ROUND(E130*N130,5)</f>
        <v>0</v>
      </c>
      <c r="P130" s="221">
        <v>0</v>
      </c>
      <c r="Q130" s="221">
        <f>ROUND(E130*P130,5)</f>
        <v>0</v>
      </c>
      <c r="R130" s="221"/>
      <c r="S130" s="221"/>
      <c r="T130" s="222">
        <v>0</v>
      </c>
      <c r="U130" s="221">
        <f>ROUND(E130*T130,2)</f>
        <v>0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127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x14ac:dyDescent="0.25">
      <c r="A131" s="213" t="s">
        <v>122</v>
      </c>
      <c r="B131" s="219" t="s">
        <v>95</v>
      </c>
      <c r="C131" s="262" t="s">
        <v>26</v>
      </c>
      <c r="D131" s="223"/>
      <c r="E131" s="227"/>
      <c r="F131" s="230"/>
      <c r="G131" s="230">
        <f>SUMIF(AE132:AE132,"&lt;&gt;NOR",G132:G132)</f>
        <v>0</v>
      </c>
      <c r="H131" s="230"/>
      <c r="I131" s="230">
        <f>SUM(I132:I132)</f>
        <v>0</v>
      </c>
      <c r="J131" s="230"/>
      <c r="K131" s="230">
        <f>SUM(K132:K132)</f>
        <v>0</v>
      </c>
      <c r="L131" s="230"/>
      <c r="M131" s="230">
        <f>SUM(M132:M132)</f>
        <v>0</v>
      </c>
      <c r="N131" s="224"/>
      <c r="O131" s="224">
        <f>SUM(O132:O132)</f>
        <v>0</v>
      </c>
      <c r="P131" s="224"/>
      <c r="Q131" s="224">
        <f>SUM(Q132:Q132)</f>
        <v>0</v>
      </c>
      <c r="R131" s="224"/>
      <c r="S131" s="224"/>
      <c r="T131" s="225"/>
      <c r="U131" s="224">
        <f>SUM(U132:U132)</f>
        <v>0</v>
      </c>
      <c r="AE131" t="s">
        <v>123</v>
      </c>
    </row>
    <row r="132" spans="1:60" outlineLevel="1" x14ac:dyDescent="0.25">
      <c r="A132" s="239">
        <v>105</v>
      </c>
      <c r="B132" s="240" t="s">
        <v>343</v>
      </c>
      <c r="C132" s="263" t="s">
        <v>344</v>
      </c>
      <c r="D132" s="241" t="s">
        <v>187</v>
      </c>
      <c r="E132" s="242">
        <v>15</v>
      </c>
      <c r="F132" s="243">
        <f>H132+J132</f>
        <v>0</v>
      </c>
      <c r="G132" s="244">
        <f>ROUND(E132*F132,2)</f>
        <v>0</v>
      </c>
      <c r="H132" s="244"/>
      <c r="I132" s="244">
        <f>ROUND(E132*H132,2)</f>
        <v>0</v>
      </c>
      <c r="J132" s="244"/>
      <c r="K132" s="244">
        <f>ROUND(E132*J132,2)</f>
        <v>0</v>
      </c>
      <c r="L132" s="244">
        <v>21</v>
      </c>
      <c r="M132" s="244">
        <f>G132*(1+L132/100)</f>
        <v>0</v>
      </c>
      <c r="N132" s="245">
        <v>0</v>
      </c>
      <c r="O132" s="245">
        <f>ROUND(E132*N132,5)</f>
        <v>0</v>
      </c>
      <c r="P132" s="245">
        <v>0</v>
      </c>
      <c r="Q132" s="245">
        <f>ROUND(E132*P132,5)</f>
        <v>0</v>
      </c>
      <c r="R132" s="245"/>
      <c r="S132" s="245"/>
      <c r="T132" s="246">
        <v>0</v>
      </c>
      <c r="U132" s="245">
        <f>ROUND(E132*T132,2)</f>
        <v>0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127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x14ac:dyDescent="0.25">
      <c r="A133" s="6"/>
      <c r="B133" s="7" t="s">
        <v>345</v>
      </c>
      <c r="C133" s="264" t="s">
        <v>345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AC133">
        <v>15</v>
      </c>
      <c r="AD133">
        <v>21</v>
      </c>
    </row>
    <row r="134" spans="1:60" x14ac:dyDescent="0.25">
      <c r="A134" s="247"/>
      <c r="B134" s="248" t="s">
        <v>28</v>
      </c>
      <c r="C134" s="265" t="s">
        <v>345</v>
      </c>
      <c r="D134" s="249"/>
      <c r="E134" s="249"/>
      <c r="F134" s="249"/>
      <c r="G134" s="260">
        <f>G8+G13+G22+G25+G28+G31+G33+G38+G51+G53+G60+G68+G88+G95+G102+G109+G112+G119+G125+G131</f>
        <v>0</v>
      </c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AC134">
        <f>SUMIF(L7:L132,AC133,G7:G132)</f>
        <v>0</v>
      </c>
      <c r="AD134">
        <f>SUMIF(L7:L132,AD133,G7:G132)</f>
        <v>0</v>
      </c>
      <c r="AE134" t="s">
        <v>346</v>
      </c>
    </row>
    <row r="135" spans="1:60" x14ac:dyDescent="0.25">
      <c r="A135" s="6"/>
      <c r="B135" s="7" t="s">
        <v>345</v>
      </c>
      <c r="C135" s="264" t="s">
        <v>345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60" x14ac:dyDescent="0.25">
      <c r="A136" s="6"/>
      <c r="B136" s="7" t="s">
        <v>345</v>
      </c>
      <c r="C136" s="264" t="s">
        <v>345</v>
      </c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60" x14ac:dyDescent="0.25">
      <c r="A137" s="250" t="s">
        <v>347</v>
      </c>
      <c r="B137" s="250"/>
      <c r="C137" s="26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60" x14ac:dyDescent="0.25">
      <c r="A138" s="251"/>
      <c r="B138" s="252"/>
      <c r="C138" s="267"/>
      <c r="D138" s="252"/>
      <c r="E138" s="252"/>
      <c r="F138" s="252"/>
      <c r="G138" s="253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AE138" t="s">
        <v>348</v>
      </c>
    </row>
    <row r="139" spans="1:60" x14ac:dyDescent="0.25">
      <c r="A139" s="254"/>
      <c r="B139" s="255"/>
      <c r="C139" s="268"/>
      <c r="D139" s="255"/>
      <c r="E139" s="255"/>
      <c r="F139" s="255"/>
      <c r="G139" s="25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5">
      <c r="A140" s="254"/>
      <c r="B140" s="255"/>
      <c r="C140" s="268"/>
      <c r="D140" s="255"/>
      <c r="E140" s="255"/>
      <c r="F140" s="255"/>
      <c r="G140" s="25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5">
      <c r="A141" s="254"/>
      <c r="B141" s="255"/>
      <c r="C141" s="268"/>
      <c r="D141" s="255"/>
      <c r="E141" s="255"/>
      <c r="F141" s="255"/>
      <c r="G141" s="25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5">
      <c r="A142" s="257"/>
      <c r="B142" s="258"/>
      <c r="C142" s="269"/>
      <c r="D142" s="258"/>
      <c r="E142" s="258"/>
      <c r="F142" s="258"/>
      <c r="G142" s="259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5">
      <c r="A143" s="6"/>
      <c r="B143" s="7" t="s">
        <v>345</v>
      </c>
      <c r="C143" s="264" t="s">
        <v>345</v>
      </c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5">
      <c r="C144" s="270"/>
      <c r="AE144" t="s">
        <v>349</v>
      </c>
    </row>
  </sheetData>
  <sheetProtection algorithmName="SHA-512" hashValue="ik8o73Z9kuFcgIwji/PKB7eHhEwknQmx2yPju98vBIl0JVa6TZUXoVVs1cCOO4C4lxJobUJZoJTfvirw2AvZQQ==" saltValue="evHd2xQP+L6oTdCANZihIQ==" spinCount="100000" sheet="1" objects="1" scenarios="1"/>
  <mergeCells count="6">
    <mergeCell ref="A1:G1"/>
    <mergeCell ref="C2:G2"/>
    <mergeCell ref="C3:G3"/>
    <mergeCell ref="C4:G4"/>
    <mergeCell ref="A137:C137"/>
    <mergeCell ref="A138:G142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Mravec</dc:creator>
  <cp:lastModifiedBy>Jakub Mravec</cp:lastModifiedBy>
  <cp:lastPrinted>2014-02-28T09:52:57Z</cp:lastPrinted>
  <dcterms:created xsi:type="dcterms:W3CDTF">2009-04-08T07:15:50Z</dcterms:created>
  <dcterms:modified xsi:type="dcterms:W3CDTF">2024-02-21T17:02:46Z</dcterms:modified>
</cp:coreProperties>
</file>