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rave\Downloads\"/>
    </mc:Choice>
  </mc:AlternateContent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Pol'!$A$1:$U$125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16" i="1" s="1"/>
  <c r="I51" i="1"/>
  <c r="I50" i="1"/>
  <c r="I49" i="1"/>
  <c r="I48" i="1"/>
  <c r="I47" i="1"/>
  <c r="G39" i="1"/>
  <c r="G40" i="1" s="1"/>
  <c r="G25" i="1" s="1"/>
  <c r="G26" i="1" s="1"/>
  <c r="F39" i="1"/>
  <c r="G115" i="12"/>
  <c r="AC115" i="12"/>
  <c r="AD115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 s="1"/>
  <c r="I11" i="12"/>
  <c r="I10" i="12" s="1"/>
  <c r="K11" i="12"/>
  <c r="K10" i="12" s="1"/>
  <c r="O11" i="12"/>
  <c r="O10" i="12" s="1"/>
  <c r="Q11" i="12"/>
  <c r="Q10" i="12" s="1"/>
  <c r="U11" i="12"/>
  <c r="U10" i="12" s="1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9" i="12"/>
  <c r="G19" i="12"/>
  <c r="M19" i="12" s="1"/>
  <c r="I19" i="12"/>
  <c r="I18" i="12" s="1"/>
  <c r="K19" i="12"/>
  <c r="K18" i="12" s="1"/>
  <c r="O19" i="12"/>
  <c r="O18" i="12" s="1"/>
  <c r="Q19" i="12"/>
  <c r="Q18" i="12" s="1"/>
  <c r="U19" i="12"/>
  <c r="U18" i="12" s="1"/>
  <c r="F20" i="12"/>
  <c r="G20" i="12"/>
  <c r="M20" i="12" s="1"/>
  <c r="I20" i="12"/>
  <c r="K20" i="12"/>
  <c r="O20" i="12"/>
  <c r="Q20" i="12"/>
  <c r="U20" i="12"/>
  <c r="F22" i="12"/>
  <c r="G22" i="12"/>
  <c r="G21" i="12" s="1"/>
  <c r="I22" i="12"/>
  <c r="I21" i="12" s="1"/>
  <c r="K22" i="12"/>
  <c r="K21" i="12" s="1"/>
  <c r="M22" i="12"/>
  <c r="M21" i="12" s="1"/>
  <c r="O22" i="12"/>
  <c r="O21" i="12" s="1"/>
  <c r="Q22" i="12"/>
  <c r="Q21" i="12" s="1"/>
  <c r="U22" i="12"/>
  <c r="U21" i="12" s="1"/>
  <c r="F23" i="12"/>
  <c r="G23" i="12"/>
  <c r="I23" i="12"/>
  <c r="K23" i="12"/>
  <c r="M23" i="12"/>
  <c r="O23" i="12"/>
  <c r="Q23" i="12"/>
  <c r="U23" i="12"/>
  <c r="F25" i="12"/>
  <c r="G25" i="12"/>
  <c r="G24" i="12" s="1"/>
  <c r="I25" i="12"/>
  <c r="I24" i="12" s="1"/>
  <c r="K25" i="12"/>
  <c r="K24" i="12" s="1"/>
  <c r="O25" i="12"/>
  <c r="O24" i="12" s="1"/>
  <c r="Q25" i="12"/>
  <c r="Q24" i="12" s="1"/>
  <c r="U25" i="12"/>
  <c r="U24" i="12" s="1"/>
  <c r="F27" i="12"/>
  <c r="G27" i="12"/>
  <c r="G26" i="12" s="1"/>
  <c r="I27" i="12"/>
  <c r="I26" i="12" s="1"/>
  <c r="K27" i="12"/>
  <c r="K26" i="12" s="1"/>
  <c r="M27" i="12"/>
  <c r="M26" i="12" s="1"/>
  <c r="O27" i="12"/>
  <c r="O26" i="12" s="1"/>
  <c r="Q27" i="12"/>
  <c r="Q26" i="12" s="1"/>
  <c r="U27" i="12"/>
  <c r="U26" i="12" s="1"/>
  <c r="F29" i="12"/>
  <c r="G29" i="12"/>
  <c r="G28" i="12" s="1"/>
  <c r="I29" i="12"/>
  <c r="I28" i="12" s="1"/>
  <c r="K29" i="12"/>
  <c r="K28" i="12" s="1"/>
  <c r="O29" i="12"/>
  <c r="O28" i="12" s="1"/>
  <c r="Q29" i="12"/>
  <c r="Q28" i="12" s="1"/>
  <c r="U29" i="12"/>
  <c r="U28" i="12" s="1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2" i="12"/>
  <c r="G42" i="12"/>
  <c r="G41" i="12" s="1"/>
  <c r="I42" i="12"/>
  <c r="I41" i="12" s="1"/>
  <c r="K42" i="12"/>
  <c r="K41" i="12" s="1"/>
  <c r="O42" i="12"/>
  <c r="O41" i="12" s="1"/>
  <c r="Q42" i="12"/>
  <c r="Q41" i="12" s="1"/>
  <c r="U42" i="12"/>
  <c r="U41" i="12" s="1"/>
  <c r="F44" i="12"/>
  <c r="G44" i="12"/>
  <c r="G43" i="12" s="1"/>
  <c r="I44" i="12"/>
  <c r="I43" i="12" s="1"/>
  <c r="K44" i="12"/>
  <c r="K43" i="12" s="1"/>
  <c r="O44" i="12"/>
  <c r="O43" i="12" s="1"/>
  <c r="Q44" i="12"/>
  <c r="Q43" i="12" s="1"/>
  <c r="U44" i="12"/>
  <c r="U43" i="12" s="1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50" i="12"/>
  <c r="G50" i="12" s="1"/>
  <c r="I50" i="12"/>
  <c r="I49" i="12" s="1"/>
  <c r="K50" i="12"/>
  <c r="K49" i="12" s="1"/>
  <c r="O50" i="12"/>
  <c r="O49" i="12" s="1"/>
  <c r="Q50" i="12"/>
  <c r="Q49" i="12" s="1"/>
  <c r="U50" i="12"/>
  <c r="U49" i="12" s="1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8" i="12"/>
  <c r="G58" i="12"/>
  <c r="M58" i="12" s="1"/>
  <c r="I58" i="12"/>
  <c r="I57" i="12" s="1"/>
  <c r="K58" i="12"/>
  <c r="K57" i="12" s="1"/>
  <c r="O58" i="12"/>
  <c r="O57" i="12" s="1"/>
  <c r="Q58" i="12"/>
  <c r="Q57" i="12" s="1"/>
  <c r="U58" i="12"/>
  <c r="U57" i="12" s="1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8" i="12"/>
  <c r="G68" i="12" s="1"/>
  <c r="I68" i="12"/>
  <c r="I67" i="12" s="1"/>
  <c r="K68" i="12"/>
  <c r="K67" i="12" s="1"/>
  <c r="O68" i="12"/>
  <c r="O67" i="12" s="1"/>
  <c r="Q68" i="12"/>
  <c r="Q67" i="12" s="1"/>
  <c r="U68" i="12"/>
  <c r="U67" i="12" s="1"/>
  <c r="F69" i="12"/>
  <c r="G69" i="12" s="1"/>
  <c r="M69" i="12" s="1"/>
  <c r="I69" i="12"/>
  <c r="K69" i="12"/>
  <c r="O69" i="12"/>
  <c r="Q69" i="12"/>
  <c r="U69" i="12"/>
  <c r="F71" i="12"/>
  <c r="G71" i="12"/>
  <c r="G70" i="12" s="1"/>
  <c r="I71" i="12"/>
  <c r="I70" i="12" s="1"/>
  <c r="K71" i="12"/>
  <c r="K70" i="12" s="1"/>
  <c r="O71" i="12"/>
  <c r="O70" i="12" s="1"/>
  <c r="Q71" i="12"/>
  <c r="Q70" i="12" s="1"/>
  <c r="U71" i="12"/>
  <c r="U70" i="12" s="1"/>
  <c r="F72" i="12"/>
  <c r="G72" i="12"/>
  <c r="M72" i="12" s="1"/>
  <c r="I72" i="12"/>
  <c r="K72" i="12"/>
  <c r="O72" i="12"/>
  <c r="Q72" i="12"/>
  <c r="U72" i="12"/>
  <c r="F74" i="12"/>
  <c r="G74" i="12"/>
  <c r="G73" i="12" s="1"/>
  <c r="I74" i="12"/>
  <c r="I73" i="12" s="1"/>
  <c r="K74" i="12"/>
  <c r="K73" i="12" s="1"/>
  <c r="M74" i="12"/>
  <c r="M73" i="12" s="1"/>
  <c r="O74" i="12"/>
  <c r="O73" i="12" s="1"/>
  <c r="Q74" i="12"/>
  <c r="Q73" i="12" s="1"/>
  <c r="U74" i="12"/>
  <c r="U73" i="12" s="1"/>
  <c r="F75" i="12"/>
  <c r="G75" i="12"/>
  <c r="I75" i="12"/>
  <c r="K75" i="12"/>
  <c r="M75" i="12"/>
  <c r="O75" i="12"/>
  <c r="Q75" i="12"/>
  <c r="U75" i="12"/>
  <c r="F76" i="12"/>
  <c r="G76" i="12"/>
  <c r="I76" i="12"/>
  <c r="K76" i="12"/>
  <c r="M76" i="12"/>
  <c r="O76" i="12"/>
  <c r="Q76" i="12"/>
  <c r="U76" i="12"/>
  <c r="F77" i="12"/>
  <c r="G77" i="12"/>
  <c r="I77" i="12"/>
  <c r="K77" i="12"/>
  <c r="M77" i="12"/>
  <c r="O77" i="12"/>
  <c r="Q77" i="12"/>
  <c r="U77" i="12"/>
  <c r="F78" i="12"/>
  <c r="G78" i="12"/>
  <c r="I78" i="12"/>
  <c r="K78" i="12"/>
  <c r="M78" i="12"/>
  <c r="O78" i="12"/>
  <c r="Q78" i="12"/>
  <c r="U78" i="12"/>
  <c r="F79" i="12"/>
  <c r="G79" i="12"/>
  <c r="I79" i="12"/>
  <c r="K79" i="12"/>
  <c r="M79" i="12"/>
  <c r="O79" i="12"/>
  <c r="Q79" i="12"/>
  <c r="U79" i="12"/>
  <c r="F80" i="12"/>
  <c r="G80" i="12"/>
  <c r="I80" i="12"/>
  <c r="K80" i="12"/>
  <c r="M80" i="12"/>
  <c r="O80" i="12"/>
  <c r="Q80" i="12"/>
  <c r="U80" i="12"/>
  <c r="F81" i="12"/>
  <c r="G81" i="12"/>
  <c r="I81" i="12"/>
  <c r="K81" i="12"/>
  <c r="M81" i="12"/>
  <c r="O81" i="12"/>
  <c r="Q81" i="12"/>
  <c r="U81" i="12"/>
  <c r="F82" i="12"/>
  <c r="G82" i="12"/>
  <c r="I82" i="12"/>
  <c r="K82" i="12"/>
  <c r="M82" i="12"/>
  <c r="O82" i="12"/>
  <c r="Q82" i="12"/>
  <c r="U82" i="12"/>
  <c r="F83" i="12"/>
  <c r="G83" i="12"/>
  <c r="I83" i="12"/>
  <c r="K83" i="12"/>
  <c r="M83" i="12"/>
  <c r="O83" i="12"/>
  <c r="Q83" i="12"/>
  <c r="U83" i="12"/>
  <c r="F85" i="12"/>
  <c r="G85" i="12" s="1"/>
  <c r="I85" i="12"/>
  <c r="I84" i="12" s="1"/>
  <c r="K85" i="12"/>
  <c r="K84" i="12" s="1"/>
  <c r="O85" i="12"/>
  <c r="O84" i="12" s="1"/>
  <c r="Q85" i="12"/>
  <c r="Q84" i="12" s="1"/>
  <c r="U85" i="12"/>
  <c r="U84" i="12" s="1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3" i="12"/>
  <c r="G93" i="12"/>
  <c r="G92" i="12" s="1"/>
  <c r="I93" i="12"/>
  <c r="I92" i="12" s="1"/>
  <c r="K93" i="12"/>
  <c r="K92" i="12" s="1"/>
  <c r="O93" i="12"/>
  <c r="O92" i="12" s="1"/>
  <c r="Q93" i="12"/>
  <c r="Q92" i="12" s="1"/>
  <c r="U93" i="12"/>
  <c r="U92" i="12" s="1"/>
  <c r="G94" i="12"/>
  <c r="F95" i="12"/>
  <c r="G95" i="12"/>
  <c r="M95" i="12" s="1"/>
  <c r="M94" i="12" s="1"/>
  <c r="I95" i="12"/>
  <c r="I94" i="12" s="1"/>
  <c r="K95" i="12"/>
  <c r="K94" i="12" s="1"/>
  <c r="O95" i="12"/>
  <c r="O94" i="12" s="1"/>
  <c r="Q95" i="12"/>
  <c r="Q94" i="12" s="1"/>
  <c r="U95" i="12"/>
  <c r="U94" i="12" s="1"/>
  <c r="F96" i="12"/>
  <c r="G96" i="12"/>
  <c r="M96" i="12" s="1"/>
  <c r="I96" i="12"/>
  <c r="K96" i="12"/>
  <c r="O96" i="12"/>
  <c r="Q96" i="12"/>
  <c r="U96" i="12"/>
  <c r="F97" i="12"/>
  <c r="G97" i="12"/>
  <c r="M97" i="12" s="1"/>
  <c r="I97" i="12"/>
  <c r="K97" i="12"/>
  <c r="O97" i="12"/>
  <c r="Q97" i="12"/>
  <c r="U97" i="12"/>
  <c r="F98" i="12"/>
  <c r="G98" i="12"/>
  <c r="M98" i="12" s="1"/>
  <c r="I98" i="12"/>
  <c r="K98" i="12"/>
  <c r="O98" i="12"/>
  <c r="Q98" i="12"/>
  <c r="U98" i="12"/>
  <c r="F99" i="12"/>
  <c r="G99" i="12"/>
  <c r="M99" i="12" s="1"/>
  <c r="I99" i="12"/>
  <c r="K99" i="12"/>
  <c r="O99" i="12"/>
  <c r="Q99" i="12"/>
  <c r="U99" i="12"/>
  <c r="F100" i="12"/>
  <c r="G100" i="12"/>
  <c r="M100" i="12" s="1"/>
  <c r="I100" i="12"/>
  <c r="K100" i="12"/>
  <c r="O100" i="12"/>
  <c r="Q100" i="12"/>
  <c r="U100" i="12"/>
  <c r="F102" i="12"/>
  <c r="G102" i="12" s="1"/>
  <c r="I102" i="12"/>
  <c r="I101" i="12" s="1"/>
  <c r="K102" i="12"/>
  <c r="K101" i="12" s="1"/>
  <c r="O102" i="12"/>
  <c r="O101" i="12" s="1"/>
  <c r="Q102" i="12"/>
  <c r="Q101" i="12" s="1"/>
  <c r="U102" i="12"/>
  <c r="U101" i="12" s="1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G106" i="12"/>
  <c r="F107" i="12"/>
  <c r="G107" i="12"/>
  <c r="I107" i="12"/>
  <c r="I106" i="12" s="1"/>
  <c r="K107" i="12"/>
  <c r="K106" i="12" s="1"/>
  <c r="M107" i="12"/>
  <c r="M106" i="12" s="1"/>
  <c r="O107" i="12"/>
  <c r="O106" i="12" s="1"/>
  <c r="Q107" i="12"/>
  <c r="Q106" i="12" s="1"/>
  <c r="U107" i="12"/>
  <c r="U106" i="12" s="1"/>
  <c r="F108" i="12"/>
  <c r="G108" i="12"/>
  <c r="I108" i="12"/>
  <c r="K108" i="12"/>
  <c r="M108" i="12"/>
  <c r="O108" i="12"/>
  <c r="Q108" i="12"/>
  <c r="U108" i="12"/>
  <c r="F109" i="12"/>
  <c r="G109" i="12"/>
  <c r="I109" i="12"/>
  <c r="K109" i="12"/>
  <c r="M109" i="12"/>
  <c r="O109" i="12"/>
  <c r="Q109" i="12"/>
  <c r="U109" i="12"/>
  <c r="F110" i="12"/>
  <c r="G110" i="12"/>
  <c r="I110" i="12"/>
  <c r="K110" i="12"/>
  <c r="M110" i="12"/>
  <c r="O110" i="12"/>
  <c r="Q110" i="12"/>
  <c r="U110" i="12"/>
  <c r="F111" i="12"/>
  <c r="G111" i="12"/>
  <c r="I111" i="12"/>
  <c r="K111" i="12"/>
  <c r="M111" i="12"/>
  <c r="O111" i="12"/>
  <c r="Q111" i="12"/>
  <c r="U111" i="12"/>
  <c r="F113" i="12"/>
  <c r="G113" i="12" s="1"/>
  <c r="I113" i="12"/>
  <c r="I112" i="12" s="1"/>
  <c r="K113" i="12"/>
  <c r="K112" i="12" s="1"/>
  <c r="O113" i="12"/>
  <c r="O112" i="12" s="1"/>
  <c r="Q113" i="12"/>
  <c r="Q112" i="12" s="1"/>
  <c r="U113" i="12"/>
  <c r="U112" i="12" s="1"/>
  <c r="I20" i="1"/>
  <c r="I19" i="1"/>
  <c r="I18" i="1"/>
  <c r="I17" i="1"/>
  <c r="G27" i="1"/>
  <c r="F40" i="1"/>
  <c r="J28" i="1"/>
  <c r="J26" i="1"/>
  <c r="G38" i="1"/>
  <c r="F38" i="1"/>
  <c r="J23" i="1"/>
  <c r="J24" i="1"/>
  <c r="J25" i="1"/>
  <c r="J27" i="1"/>
  <c r="E24" i="1"/>
  <c r="E26" i="1"/>
  <c r="I67" i="1" l="1"/>
  <c r="H39" i="1"/>
  <c r="H40" i="1" s="1"/>
  <c r="G28" i="1"/>
  <c r="G23" i="1"/>
  <c r="G84" i="12"/>
  <c r="M85" i="12"/>
  <c r="M84" i="12" s="1"/>
  <c r="M57" i="12"/>
  <c r="M11" i="12"/>
  <c r="M10" i="12" s="1"/>
  <c r="G10" i="12"/>
  <c r="M102" i="12"/>
  <c r="M101" i="12" s="1"/>
  <c r="G101" i="12"/>
  <c r="M68" i="12"/>
  <c r="M67" i="12" s="1"/>
  <c r="G67" i="12"/>
  <c r="G112" i="12"/>
  <c r="M113" i="12"/>
  <c r="M112" i="12" s="1"/>
  <c r="M50" i="12"/>
  <c r="M49" i="12" s="1"/>
  <c r="G49" i="12"/>
  <c r="M18" i="12"/>
  <c r="M71" i="12"/>
  <c r="M70" i="12" s="1"/>
  <c r="M25" i="12"/>
  <c r="M24" i="12" s="1"/>
  <c r="G57" i="12"/>
  <c r="G18" i="12"/>
  <c r="M29" i="12"/>
  <c r="M28" i="12" s="1"/>
  <c r="M93" i="12"/>
  <c r="M92" i="12" s="1"/>
  <c r="M42" i="12"/>
  <c r="M41" i="12" s="1"/>
  <c r="M44" i="12"/>
  <c r="M43" i="12" s="1"/>
  <c r="M9" i="12"/>
  <c r="M8" i="12" s="1"/>
  <c r="I21" i="1"/>
  <c r="I39" i="1" l="1"/>
  <c r="I40" i="1" s="1"/>
  <c r="J39" i="1" s="1"/>
  <c r="J40" i="1" s="1"/>
  <c r="G29" i="1"/>
  <c r="G2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<sst xmlns="http://schemas.openxmlformats.org/spreadsheetml/2006/main" count="606" uniqueCount="311">
  <si>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</si>
  <si>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</si>
  <si>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</si>
  <si>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</si>
  <si>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</si>
  <si>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</si>
  <si>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</si>
  <si>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</si>
  <si>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</si>
  <si>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</si>
  <si>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</si>
  <si>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</si>
  <si>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</si>
  <si>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</si>
  <si>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</si>
  <si>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</si>
  <si>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</si>
  <si>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</si>
  <si>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</si>
  <si>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</si>
  <si>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</si>
  <si>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</si>
  <si>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</si>
  <si>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</si>
  <si>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</si>
  <si>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</si>
  <si>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</si>
  <si>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</si>
  <si>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</si>
  <si>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</si>
  <si>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</si>
  <si>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</si>
  <si>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</si>
  <si>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</si>
  <si>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</si>
  <si>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</si>
  <si>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</si>
  <si>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</si>
  <si>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</si>
  <si>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</si>
  <si>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</si>
  <si>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</si>
  <si>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</si>
  <si>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Ilji Hurníka Opava, Ochranova 1244/6, Opava</t>
  </si>
  <si>
    <t>Rozpočet:</t>
  </si>
  <si>
    <t>Misto</t>
  </si>
  <si>
    <t>01.2 - Stavební úpravy, Multimediální učebna</t>
  </si>
  <si>
    <t>Statutární město Opava</t>
  </si>
  <si>
    <t>Horní náměstí 382/69</t>
  </si>
  <si>
    <t>Opava</t>
  </si>
  <si>
    <t>74601</t>
  </si>
  <si>
    <t>00300535</t>
  </si>
  <si>
    <t>CZ00300535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</si>
  <si>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</si>
  <si>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</si>
  <si>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</si>
  <si>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</si>
  <si>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</si>
  <si>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</si>
  <si>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</si>
  <si>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</si>
  <si>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</si>
  <si>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</si>
  <si>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</si>
  <si>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</si>
  <si>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</si>
  <si>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</si>
  <si>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</si>
  <si>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</si>
  <si>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</si>
  <si>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</si>
  <si>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</si>
  <si>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</si>
  <si>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</si>
  <si>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</si>
  <si>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</si>
  <si>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</si>
  <si>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</si>
  <si>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</si>
  <si>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</si>
  <si>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735</t>
  </si>
  <si>
    <t>Otopná tělesa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</si>
  <si>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</si>
  <si>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</si>
  <si>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</si>
  <si>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</si>
  <si>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</si>
  <si>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</si>
  <si>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</si>
  <si>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</si>
  <si>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</si>
  <si>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</si>
  <si>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</si>
  <si>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</si>
  <si>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VN</t>
  </si>
  <si>
    <t>799</t>
  </si>
  <si>
    <t>Ostatní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</si>
  <si>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</si>
  <si>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</si>
  <si>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</si>
  <si>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</si>
  <si>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</si>
  <si>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</si>
  <si>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</si>
  <si>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</si>
  <si>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</si>
  <si>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</si>
  <si>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</si>
  <si>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</si>
  <si>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</si>
  <si>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</si>
  <si>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</si>
  <si>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</si>
  <si>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</si>
  <si>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</si>
  <si>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</si>
  <si>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</si>
  <si>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</si>
  <si>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</si>
  <si>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</si>
  <si>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</si>
  <si>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</si>
  <si>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</si>
  <si>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</si>
  <si>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</si>
  <si>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319201315R00</t>
  </si>
  <si>
    <t>Vyrovnání zdiva pod omítku maltou ze suché maltové směsi tl. 10 mm, pod obklad</t>
  </si>
  <si>
    <t>m2</t>
  </si>
  <si>
    <t>POL1_0</t>
  </si>
  <si>
    <t>610991111R00</t>
  </si>
  <si>
    <t>Zakrývání výplní vnitřních otvorů</t>
  </si>
  <si>
    <t>612100032RAA</t>
  </si>
  <si>
    <t>Oprava omítek stěn, vnitřních vápenocementových do 30 % plochy</t>
  </si>
  <si>
    <t>POL2_0</t>
  </si>
  <si>
    <t>611421311R00</t>
  </si>
  <si>
    <t>Oprava váp.omítek stropů do 30% plochy - hrubých</t>
  </si>
  <si>
    <t>612403380R00</t>
  </si>
  <si>
    <t>Hrubá výplň rýh ve stěnách do 3x3 cm maltou ze SMS</t>
  </si>
  <si>
    <t>m</t>
  </si>
  <si>
    <t>602016195R00</t>
  </si>
  <si>
    <t>Penetrace hloubková stěn</t>
  </si>
  <si>
    <t>612481211RU1</t>
  </si>
  <si>
    <t>Montáž výztužné sítě(perlinky)do stěrky-vnit.stěny, včetně výztužné sítě a stěrkového tmelu</t>
  </si>
  <si>
    <t>602011141RT3</t>
  </si>
  <si>
    <t>Štuk na stěnách vnitřní ručně, tloušťka vrstvy 4 mm</t>
  </si>
  <si>
    <t>632411904R00</t>
  </si>
  <si>
    <t>Penetrace savých podkladů 0,25 l/m2</t>
  </si>
  <si>
    <t>632411110RT1</t>
  </si>
  <si>
    <t>Samonivelační stěrka ruční zpracování tl. 10 mm,, samonivelační polymercementová stěrka 20 MPa</t>
  </si>
  <si>
    <t>946941501R00</t>
  </si>
  <si>
    <t>Návoz a odvoz pomocného lešení</t>
  </si>
  <si>
    <t>kompl</t>
  </si>
  <si>
    <t>941955002R00</t>
  </si>
  <si>
    <t>Lešení lehké pomocné, výška podlahy do 1,9 m</t>
  </si>
  <si>
    <t>952901111R00</t>
  </si>
  <si>
    <t>Vyčištění budov o výšce podlaží do 4 m, oken, dveří, podlah, parapetů</t>
  </si>
  <si>
    <t>965048515R00</t>
  </si>
  <si>
    <t>Broušení betonových povrchů do tl. 5 mm</t>
  </si>
  <si>
    <t>978059511R00</t>
  </si>
  <si>
    <t>Odsekání vnitřních obkladů stěn</t>
  </si>
  <si>
    <t>974049121R00</t>
  </si>
  <si>
    <t>Vysekání rýh v cihelných a betonových zdech 3x3 cm</t>
  </si>
  <si>
    <t>978011141R00</t>
  </si>
  <si>
    <t>Otlučení omítek vnitřních vápenných stropů do 30 %</t>
  </si>
  <si>
    <t>978013141R00</t>
  </si>
  <si>
    <t>Otlučení omítek vnitřních stěn v rozsahu do 30 %</t>
  </si>
  <si>
    <t>97801</t>
  </si>
  <si>
    <t>Prací spojené se zapravením, po demontážích elektropříslušenství</t>
  </si>
  <si>
    <t>hod</t>
  </si>
  <si>
    <t>979011211R00</t>
  </si>
  <si>
    <t>Svislá doprava suti a vybour. hmot za 2.NP nošením</t>
  </si>
  <si>
    <t>t</t>
  </si>
  <si>
    <t>979011219R00</t>
  </si>
  <si>
    <t>Přípl.k svislé dopr.suti za každé další NP nošením</t>
  </si>
  <si>
    <t>979082111R00</t>
  </si>
  <si>
    <t>Vnitrostaveništní doprava suti do 10 m</t>
  </si>
  <si>
    <t>979082121R00</t>
  </si>
  <si>
    <t>Příplatek k vnitrost. dopravě suti za dalších 5 m</t>
  </si>
  <si>
    <t>979100014RA0</t>
  </si>
  <si>
    <t>Odvoz suti a vyb.hmot do 15 km, vnitrost. 25 m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</si>
  <si>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</si>
  <si>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</si>
  <si>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</si>
  <si>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</si>
  <si>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999281108R00</t>
  </si>
  <si>
    <t>Přesun hmot pro opravy a údržbu do výšky 12 m</t>
  </si>
  <si>
    <t>721140802R00</t>
  </si>
  <si>
    <t>Demontáž potrubí litinového do DN 100 mm</t>
  </si>
  <si>
    <t>721176103R00</t>
  </si>
  <si>
    <t>Potrubí HT připojovací, D 50 x 1,8 mm</t>
  </si>
  <si>
    <t>721194105R00</t>
  </si>
  <si>
    <t>Vyvedení odpadních výpustek, D 50 x 1,8 mm</t>
  </si>
  <si>
    <t>kus</t>
  </si>
  <si>
    <t>72101</t>
  </si>
  <si>
    <t>Instalační práce spojené s napojením zařizovacích, předmětů včetně zednického zapravení</t>
  </si>
  <si>
    <t>998721102R00</t>
  </si>
  <si>
    <t>Přesun hmot pro vnitřní kanalizaci, výšky do 12 m</t>
  </si>
  <si>
    <t>722130801R00</t>
  </si>
  <si>
    <t>Demontáž potrubí ocelových závitových, DN 25 mm</t>
  </si>
  <si>
    <t>722172331R00</t>
  </si>
  <si>
    <t>Potrubí plastové PP-R, včetně zednických výpomocí, D 20 x 3,4 mm, PN 20</t>
  </si>
  <si>
    <t>722181212RT7</t>
  </si>
  <si>
    <t>Izolace návleková tl. stěny 9 mm, vnitřní průměr 22 mm</t>
  </si>
  <si>
    <t>722202213R00</t>
  </si>
  <si>
    <t>Nástěnka MZD PP-R, D 20 mm x R 1/2"</t>
  </si>
  <si>
    <t>722280106R00</t>
  </si>
  <si>
    <t>Tlaková zkouška vodovodního potrubí DN 32 mm</t>
  </si>
  <si>
    <t>72201</t>
  </si>
  <si>
    <t>Vodoinstalační práce spojené s napojením, zařizovacích předmětů včetně zednického zapravení</t>
  </si>
  <si>
    <t>998722102R00</t>
  </si>
  <si>
    <t>Přesun hmot pro vnitřní vodovod, výšky do 12 m</t>
  </si>
  <si>
    <t>725290020RA0</t>
  </si>
  <si>
    <t>Demontáž umyvadla včetně baterie a konzol</t>
  </si>
  <si>
    <t>725219201R00</t>
  </si>
  <si>
    <t>Montáž umyvadel na konzoly</t>
  </si>
  <si>
    <t>soubor</t>
  </si>
  <si>
    <t>725829202R00</t>
  </si>
  <si>
    <t>Montáž baterie umyvadlové a dřezové nástěnné</t>
  </si>
  <si>
    <t>725017123R00</t>
  </si>
  <si>
    <t>Umyvadlo na šrouby, 600 x 450 mm, bílé</t>
  </si>
  <si>
    <t>725017129R00</t>
  </si>
  <si>
    <t>Kryt sifonu umyvadel, bílý</t>
  </si>
  <si>
    <t>725810402R00</t>
  </si>
  <si>
    <t>Ventil rohový bez přípojovací trubičky TE 66 G 1/2"</t>
  </si>
  <si>
    <t>55144236R</t>
  </si>
  <si>
    <t>Baterie umyvadlová Chrome s výpustí</t>
  </si>
  <si>
    <t>POL3_0</t>
  </si>
  <si>
    <t>725860211RT1</t>
  </si>
  <si>
    <t>Sifon umyvadlový, 5/4", zpětná klapka, čistící otvor, D 32, 40 mm</t>
  </si>
  <si>
    <t>998725102R00</t>
  </si>
  <si>
    <t>Přesun hmot pro zařizovací předměty, výšky do 12 m</t>
  </si>
  <si>
    <t>73501</t>
  </si>
  <si>
    <t>Demontáž stávajících otopných těles, provedení očištění a nátěru vč. zpětného osazení</t>
  </si>
  <si>
    <t>ks</t>
  </si>
  <si>
    <t>998735102R00</t>
  </si>
  <si>
    <t>Přesun hmot pro otopná tělesa, výšky do 12 m</t>
  </si>
  <si>
    <t>76601</t>
  </si>
  <si>
    <t>Demontáž a likvidace pultu, Vyklizení vybavení učebny</t>
  </si>
  <si>
    <t>998766102R00</t>
  </si>
  <si>
    <t>Přesun hmot pro truhlářské konstr., výšky do 12 m</t>
  </si>
  <si>
    <t>776511820RT3</t>
  </si>
  <si>
    <t>Odstranění PVC a koberců lepených s podložkou</t>
  </si>
  <si>
    <t>776101101R00</t>
  </si>
  <si>
    <t>Vysávání podlah prům.vysavačem pod povlak.podlahy</t>
  </si>
  <si>
    <t>776101121R00</t>
  </si>
  <si>
    <t>Provedení penetrace podkladu pod.povlak.podlahy</t>
  </si>
  <si>
    <t>776521230RT1</t>
  </si>
  <si>
    <t>Lepení podlah povlakových z PVC, pouze nalepení - PVC ve specifikaci</t>
  </si>
  <si>
    <t>28412306R</t>
  </si>
  <si>
    <t>Podlahovina PVC vinyl v rolích</t>
  </si>
  <si>
    <t>776994111R00</t>
  </si>
  <si>
    <t>Spoj povlakových podlahovin, povlakových podlah za studena</t>
  </si>
  <si>
    <t>775413040R00</t>
  </si>
  <si>
    <t>Montáž podlahové lišty lepením</t>
  </si>
  <si>
    <t>28342403R</t>
  </si>
  <si>
    <t>Lišta soklová PVC</t>
  </si>
  <si>
    <t>776996110RT1</t>
  </si>
  <si>
    <t>Základní čištění nově položených podlahovin, vysátím a setřením vlhkým mopem</t>
  </si>
  <si>
    <t>998776102R00</t>
  </si>
  <si>
    <t>Přesun hmot pro podlahy povlakové, výšky do 12 m</t>
  </si>
  <si>
    <t>602016193R00</t>
  </si>
  <si>
    <t>781475116RU2</t>
  </si>
  <si>
    <t>Obklad vnitřní stěn keramický, do tmele, 30x30 cm, flex.lep., spár.hmota</t>
  </si>
  <si>
    <t>781479711R00</t>
  </si>
  <si>
    <t>Příplatek k obkladu stěn keram.,za plochu do 10 m2</t>
  </si>
  <si>
    <t>59782220R</t>
  </si>
  <si>
    <t>Dlaždice 30x30 béžová</t>
  </si>
  <si>
    <t>781491001R00</t>
  </si>
  <si>
    <t>Montáž lišt k obkladům</t>
  </si>
  <si>
    <t>781497111RS3</t>
  </si>
  <si>
    <t>Lišta hliníková k obkladům, pro tloušťku obkladu 10 mm</t>
  </si>
  <si>
    <t>998781102R00</t>
  </si>
  <si>
    <t>Přesun hmot pro obklady keramické, výšky do 12 m</t>
  </si>
  <si>
    <t>78301</t>
  </si>
  <si>
    <t>Očištění a nátěr ocel. zárubní 1xzáklad+2xemail</t>
  </si>
  <si>
    <t>784410010RA0</t>
  </si>
  <si>
    <t>Příprava podkladu stěn a stropů</t>
  </si>
  <si>
    <t>784161601R00</t>
  </si>
  <si>
    <t>Penetrace podkladu 1 x, hloubková</t>
  </si>
  <si>
    <t>784165442R00</t>
  </si>
  <si>
    <t>Malba bílá, otěruvzdorná, bez pen.,2x</t>
  </si>
  <si>
    <t>784011222RT2</t>
  </si>
  <si>
    <t>Zakrytí podlah, včetně odstranění, včetně papírové lepenky</t>
  </si>
  <si>
    <t>784011221RT2</t>
  </si>
  <si>
    <t>Zakrytí podlah geotextílií/fólií, včetně odstranění</t>
  </si>
  <si>
    <t>650801115R00</t>
  </si>
  <si>
    <t>Demontáž svítidla stropního zavěšeného</t>
  </si>
  <si>
    <t>650101536R00</t>
  </si>
  <si>
    <t>Montáž LED svítidla stropního zavěšeného</t>
  </si>
  <si>
    <t>348360183R</t>
  </si>
  <si>
    <t>Svítidlo LED stropní</t>
  </si>
  <si>
    <t>650101</t>
  </si>
  <si>
    <t xml:space="preserve">Elektroinstalační práce </t>
  </si>
  <si>
    <t>005211010R</t>
  </si>
  <si>
    <t>Předání a převzetí staveniště</t>
  </si>
  <si>
    <t>Soubor</t>
  </si>
  <si>
    <t>00524R</t>
  </si>
  <si>
    <t>Předání a převzetí díla</t>
  </si>
  <si>
    <t>005121020R</t>
  </si>
  <si>
    <t xml:space="preserve">Zařízení staveniště </t>
  </si>
  <si>
    <t>VN 91-51</t>
  </si>
  <si>
    <t>Náklady na projekční práce - skutečný stav</t>
  </si>
  <si>
    <t>VN 91-61</t>
  </si>
  <si>
    <t>Koordinační činnost</t>
  </si>
  <si>
    <t>79901</t>
  </si>
  <si>
    <t>Stavební přípomoce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</si>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</sst>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1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5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5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SUMIF(F47:F66,A16,I47:I66)+SUMIF(F47:F66,"PSU",I47:I66)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SUMIF(F47:F66,A17,I47:I66)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SUMIF(F47:F66,A18,I47:I66)</f>
        <v>0</v>
      </c>
      <c r="J18" s="82"/>
    </row>
    <row r="19" spans="1:10" ht="23.25" customHeight="1" x14ac:dyDescent="0.25">
      <c r="A19" s="192" t="s">
        <v>94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SUMIF(F47:F66,A19,I47:I66)</f>
        <v>0</v>
      </c>
      <c r="J19" s="82"/>
    </row>
    <row r="20" spans="1:10" ht="23.25" customHeight="1" x14ac:dyDescent="0.25">
      <c r="A20" s="192" t="s">
        <v>97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SUMIF(F47:F66,A20,I47:I66)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53</v>
      </c>
      <c r="C39" s="137" t="s">
        <v>46</v>
      </c>
      <c r="D39" s="138"/>
      <c r="E39" s="138"/>
      <c r="F39" s="146">
        <f>'Rozpočet Pol'!AC115</f>
        <v>0</v>
      </c>
      <c r="G39" s="147">
        <f>'Rozpočet Pol'!AD115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54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56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57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58</v>
      </c>
      <c r="C47" s="174" t="s">
        <v>59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60</v>
      </c>
      <c r="C48" s="164" t="s">
        <v>61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 x14ac:dyDescent="0.25">
      <c r="A49" s="162"/>
      <c r="B49" s="165" t="s">
        <v>62</v>
      </c>
      <c r="C49" s="164" t="s">
        <v>63</v>
      </c>
      <c r="D49" s="166"/>
      <c r="E49" s="166"/>
      <c r="F49" s="182" t="s">
        <v>23</v>
      </c>
      <c r="G49" s="183"/>
      <c r="H49" s="183"/>
      <c r="I49" s="184">
        <f>'Rozpočet Pol'!G18</f>
        <v>0</v>
      </c>
      <c r="J49" s="184"/>
    </row>
    <row r="50" spans="1:10" ht="25.5" customHeight="1" x14ac:dyDescent="0.25">
      <c r="A50" s="162"/>
      <c r="B50" s="165" t="s">
        <v>64</v>
      </c>
      <c r="C50" s="164" t="s">
        <v>65</v>
      </c>
      <c r="D50" s="166"/>
      <c r="E50" s="166"/>
      <c r="F50" s="182" t="s">
        <v>23</v>
      </c>
      <c r="G50" s="183"/>
      <c r="H50" s="183"/>
      <c r="I50" s="184">
        <f>'Rozpočet Pol'!G21</f>
        <v>0</v>
      </c>
      <c r="J50" s="184"/>
    </row>
    <row r="51" spans="1:10" ht="25.5" customHeight="1" x14ac:dyDescent="0.25">
      <c r="A51" s="162"/>
      <c r="B51" s="165" t="s">
        <v>66</v>
      </c>
      <c r="C51" s="164" t="s">
        <v>67</v>
      </c>
      <c r="D51" s="166"/>
      <c r="E51" s="166"/>
      <c r="F51" s="182" t="s">
        <v>23</v>
      </c>
      <c r="G51" s="183"/>
      <c r="H51" s="183"/>
      <c r="I51" s="184">
        <f>'Rozpočet Pol'!G24</f>
        <v>0</v>
      </c>
      <c r="J51" s="184"/>
    </row>
    <row r="52" spans="1:10" ht="25.5" customHeight="1" x14ac:dyDescent="0.25">
      <c r="A52" s="162"/>
      <c r="B52" s="165" t="s">
        <v>68</v>
      </c>
      <c r="C52" s="164" t="s">
        <v>69</v>
      </c>
      <c r="D52" s="166"/>
      <c r="E52" s="166"/>
      <c r="F52" s="182" t="s">
        <v>23</v>
      </c>
      <c r="G52" s="183"/>
      <c r="H52" s="183"/>
      <c r="I52" s="184">
        <f>'Rozpočet Pol'!G26</f>
        <v>0</v>
      </c>
      <c r="J52" s="184"/>
    </row>
    <row r="53" spans="1:10" ht="25.5" customHeight="1" x14ac:dyDescent="0.25">
      <c r="A53" s="162"/>
      <c r="B53" s="165" t="s">
        <v>70</v>
      </c>
      <c r="C53" s="164" t="s">
        <v>71</v>
      </c>
      <c r="D53" s="166"/>
      <c r="E53" s="166"/>
      <c r="F53" s="182" t="s">
        <v>23</v>
      </c>
      <c r="G53" s="183"/>
      <c r="H53" s="183"/>
      <c r="I53" s="184">
        <f>'Rozpočet Pol'!G28</f>
        <v>0</v>
      </c>
      <c r="J53" s="184"/>
    </row>
    <row r="54" spans="1:10" ht="25.5" customHeight="1" x14ac:dyDescent="0.25">
      <c r="A54" s="162"/>
      <c r="B54" s="165" t="s">
        <v>72</v>
      </c>
      <c r="C54" s="164" t="s">
        <v>73</v>
      </c>
      <c r="D54" s="166"/>
      <c r="E54" s="166"/>
      <c r="F54" s="182" t="s">
        <v>23</v>
      </c>
      <c r="G54" s="183"/>
      <c r="H54" s="183"/>
      <c r="I54" s="184">
        <f>'Rozpočet Pol'!G41</f>
        <v>0</v>
      </c>
      <c r="J54" s="184"/>
    </row>
    <row r="55" spans="1:10" ht="25.5" customHeight="1" x14ac:dyDescent="0.25">
      <c r="A55" s="162"/>
      <c r="B55" s="165" t="s">
        <v>74</v>
      </c>
      <c r="C55" s="164" t="s">
        <v>75</v>
      </c>
      <c r="D55" s="166"/>
      <c r="E55" s="166"/>
      <c r="F55" s="182" t="s">
        <v>24</v>
      </c>
      <c r="G55" s="183"/>
      <c r="H55" s="183"/>
      <c r="I55" s="184">
        <f>'Rozpočet Pol'!G43</f>
        <v>0</v>
      </c>
      <c r="J55" s="184"/>
    </row>
    <row r="56" spans="1:10" ht="25.5" customHeight="1" x14ac:dyDescent="0.25">
      <c r="A56" s="162"/>
      <c r="B56" s="165" t="s">
        <v>76</v>
      </c>
      <c r="C56" s="164" t="s">
        <v>77</v>
      </c>
      <c r="D56" s="166"/>
      <c r="E56" s="166"/>
      <c r="F56" s="182" t="s">
        <v>24</v>
      </c>
      <c r="G56" s="183"/>
      <c r="H56" s="183"/>
      <c r="I56" s="184">
        <f>'Rozpočet Pol'!G49</f>
        <v>0</v>
      </c>
      <c r="J56" s="184"/>
    </row>
    <row r="57" spans="1:10" ht="25.5" customHeight="1" x14ac:dyDescent="0.25">
      <c r="A57" s="162"/>
      <c r="B57" s="165" t="s">
        <v>78</v>
      </c>
      <c r="C57" s="164" t="s">
        <v>79</v>
      </c>
      <c r="D57" s="166"/>
      <c r="E57" s="166"/>
      <c r="F57" s="182" t="s">
        <v>24</v>
      </c>
      <c r="G57" s="183"/>
      <c r="H57" s="183"/>
      <c r="I57" s="184">
        <f>'Rozpočet Pol'!G57</f>
        <v>0</v>
      </c>
      <c r="J57" s="184"/>
    </row>
    <row r="58" spans="1:10" ht="25.5" customHeight="1" x14ac:dyDescent="0.25">
      <c r="A58" s="162"/>
      <c r="B58" s="165" t="s">
        <v>80</v>
      </c>
      <c r="C58" s="164" t="s">
        <v>81</v>
      </c>
      <c r="D58" s="166"/>
      <c r="E58" s="166"/>
      <c r="F58" s="182" t="s">
        <v>24</v>
      </c>
      <c r="G58" s="183"/>
      <c r="H58" s="183"/>
      <c r="I58" s="184">
        <f>'Rozpočet Pol'!G67</f>
        <v>0</v>
      </c>
      <c r="J58" s="184"/>
    </row>
    <row r="59" spans="1:10" ht="25.5" customHeight="1" x14ac:dyDescent="0.25">
      <c r="A59" s="162"/>
      <c r="B59" s="165" t="s">
        <v>82</v>
      </c>
      <c r="C59" s="164" t="s">
        <v>83</v>
      </c>
      <c r="D59" s="166"/>
      <c r="E59" s="166"/>
      <c r="F59" s="182" t="s">
        <v>24</v>
      </c>
      <c r="G59" s="183"/>
      <c r="H59" s="183"/>
      <c r="I59" s="184">
        <f>'Rozpočet Pol'!G70</f>
        <v>0</v>
      </c>
      <c r="J59" s="184"/>
    </row>
    <row r="60" spans="1:10" ht="25.5" customHeight="1" x14ac:dyDescent="0.25">
      <c r="A60" s="162"/>
      <c r="B60" s="165" t="s">
        <v>84</v>
      </c>
      <c r="C60" s="164" t="s">
        <v>85</v>
      </c>
      <c r="D60" s="166"/>
      <c r="E60" s="166"/>
      <c r="F60" s="182" t="s">
        <v>24</v>
      </c>
      <c r="G60" s="183"/>
      <c r="H60" s="183"/>
      <c r="I60" s="184">
        <f>'Rozpočet Pol'!G73</f>
        <v>0</v>
      </c>
      <c r="J60" s="184"/>
    </row>
    <row r="61" spans="1:10" ht="25.5" customHeight="1" x14ac:dyDescent="0.25">
      <c r="A61" s="162"/>
      <c r="B61" s="165" t="s">
        <v>86</v>
      </c>
      <c r="C61" s="164" t="s">
        <v>87</v>
      </c>
      <c r="D61" s="166"/>
      <c r="E61" s="166"/>
      <c r="F61" s="182" t="s">
        <v>24</v>
      </c>
      <c r="G61" s="183"/>
      <c r="H61" s="183"/>
      <c r="I61" s="184">
        <f>'Rozpočet Pol'!G84</f>
        <v>0</v>
      </c>
      <c r="J61" s="184"/>
    </row>
    <row r="62" spans="1:10" ht="25.5" customHeight="1" x14ac:dyDescent="0.25">
      <c r="A62" s="162"/>
      <c r="B62" s="165" t="s">
        <v>88</v>
      </c>
      <c r="C62" s="164" t="s">
        <v>89</v>
      </c>
      <c r="D62" s="166"/>
      <c r="E62" s="166"/>
      <c r="F62" s="182" t="s">
        <v>24</v>
      </c>
      <c r="G62" s="183"/>
      <c r="H62" s="183"/>
      <c r="I62" s="184">
        <f>'Rozpočet Pol'!G92</f>
        <v>0</v>
      </c>
      <c r="J62" s="184"/>
    </row>
    <row r="63" spans="1:10" ht="25.5" customHeight="1" x14ac:dyDescent="0.25">
      <c r="A63" s="162"/>
      <c r="B63" s="165" t="s">
        <v>90</v>
      </c>
      <c r="C63" s="164" t="s">
        <v>91</v>
      </c>
      <c r="D63" s="166"/>
      <c r="E63" s="166"/>
      <c r="F63" s="182" t="s">
        <v>24</v>
      </c>
      <c r="G63" s="183"/>
      <c r="H63" s="183"/>
      <c r="I63" s="184">
        <f>'Rozpočet Pol'!G94</f>
        <v>0</v>
      </c>
      <c r="J63" s="184"/>
    </row>
    <row r="64" spans="1:10" ht="25.5" customHeight="1" x14ac:dyDescent="0.25">
      <c r="A64" s="162"/>
      <c r="B64" s="165" t="s">
        <v>92</v>
      </c>
      <c r="C64" s="164" t="s">
        <v>93</v>
      </c>
      <c r="D64" s="166"/>
      <c r="E64" s="166"/>
      <c r="F64" s="182" t="s">
        <v>25</v>
      </c>
      <c r="G64" s="183"/>
      <c r="H64" s="183"/>
      <c r="I64" s="184">
        <f>'Rozpočet Pol'!G101</f>
        <v>0</v>
      </c>
      <c r="J64" s="184"/>
    </row>
    <row r="65" spans="1:10" ht="25.5" customHeight="1" x14ac:dyDescent="0.25">
      <c r="A65" s="162"/>
      <c r="B65" s="165" t="s">
        <v>94</v>
      </c>
      <c r="C65" s="164" t="s">
        <v>26</v>
      </c>
      <c r="D65" s="166"/>
      <c r="E65" s="166"/>
      <c r="F65" s="182" t="s">
        <v>94</v>
      </c>
      <c r="G65" s="183"/>
      <c r="H65" s="183"/>
      <c r="I65" s="184">
        <f>'Rozpočet Pol'!G106</f>
        <v>0</v>
      </c>
      <c r="J65" s="184"/>
    </row>
    <row r="66" spans="1:10" ht="25.5" customHeight="1" x14ac:dyDescent="0.25">
      <c r="A66" s="162"/>
      <c r="B66" s="176" t="s">
        <v>95</v>
      </c>
      <c r="C66" s="177" t="s">
        <v>96</v>
      </c>
      <c r="D66" s="178"/>
      <c r="E66" s="178"/>
      <c r="F66" s="185" t="s">
        <v>23</v>
      </c>
      <c r="G66" s="186"/>
      <c r="H66" s="186"/>
      <c r="I66" s="187">
        <f>'Rozpočet Pol'!G112</f>
        <v>0</v>
      </c>
      <c r="J66" s="187"/>
    </row>
    <row r="67" spans="1:10" ht="25.5" customHeight="1" x14ac:dyDescent="0.25">
      <c r="A67" s="163"/>
      <c r="B67" s="169" t="s">
        <v>1</v>
      </c>
      <c r="C67" s="169"/>
      <c r="D67" s="170"/>
      <c r="E67" s="170"/>
      <c r="F67" s="188"/>
      <c r="G67" s="189"/>
      <c r="H67" s="189"/>
      <c r="I67" s="190">
        <f>SUM(I47:I66)</f>
        <v>0</v>
      </c>
      <c r="J67" s="190"/>
    </row>
    <row r="68" spans="1:10" x14ac:dyDescent="0.25">
      <c r="F68" s="191"/>
      <c r="G68" s="129"/>
      <c r="H68" s="191"/>
      <c r="I68" s="129"/>
      <c r="J68" s="129"/>
    </row>
    <row r="69" spans="1:10" x14ac:dyDescent="0.25">
      <c r="F69" s="191"/>
      <c r="G69" s="129"/>
      <c r="H69" s="191"/>
      <c r="I69" s="129"/>
      <c r="J69" s="129"/>
    </row>
    <row r="70" spans="1:10" x14ac:dyDescent="0.25">
      <c r="F70" s="191"/>
      <c r="G70" s="129"/>
      <c r="H70" s="191"/>
      <c r="I70" s="129"/>
      <c r="J70" s="129"/>
    </row>
  </sheetData>
  <sheetProtection algorithmName="SHA-512" hashValue="m46aLcse98lcGFr8ucP2HrFQ+q8zWCtFvSvOpvegKyjKKtaVYiX1DRRjEg6Mdz2V/p2wcNu6Md8b0dGeNAVNOA==" saltValue="Q/45LMYhKUhGvkR35usKl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1">
    <mergeCell ref="I66:J66"/>
    <mergeCell ref="C66:E66"/>
    <mergeCell ref="I67:J67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5"/>
  <sheetViews>
    <sheetView tabSelected="1" workbookViewId="0">
      <selection activeCell="Y7" sqref="Y7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99</v>
      </c>
    </row>
    <row r="2" spans="1:60" ht="25.05" customHeight="1" x14ac:dyDescent="0.25">
      <c r="A2" s="201" t="s">
        <v>98</v>
      </c>
      <c r="B2" s="195"/>
      <c r="C2" s="196" t="s">
        <v>46</v>
      </c>
      <c r="D2" s="197"/>
      <c r="E2" s="197"/>
      <c r="F2" s="197"/>
      <c r="G2" s="203"/>
      <c r="AE2" t="s">
        <v>100</v>
      </c>
    </row>
    <row r="3" spans="1:60" ht="25.0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101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102</v>
      </c>
    </row>
    <row r="5" spans="1:60" hidden="1" x14ac:dyDescent="0.25">
      <c r="A5" s="205" t="s">
        <v>103</v>
      </c>
      <c r="B5" s="206"/>
      <c r="C5" s="207"/>
      <c r="D5" s="208"/>
      <c r="E5" s="208"/>
      <c r="F5" s="208"/>
      <c r="G5" s="209"/>
      <c r="AE5" t="s">
        <v>104</v>
      </c>
    </row>
    <row r="7" spans="1:60" ht="39.6" x14ac:dyDescent="0.25">
      <c r="A7" s="214" t="s">
        <v>105</v>
      </c>
      <c r="B7" s="215" t="s">
        <v>106</v>
      </c>
      <c r="C7" s="215" t="s">
        <v>107</v>
      </c>
      <c r="D7" s="214" t="s">
        <v>108</v>
      </c>
      <c r="E7" s="214" t="s">
        <v>109</v>
      </c>
      <c r="F7" s="210" t="s">
        <v>110</v>
      </c>
      <c r="G7" s="231" t="s">
        <v>28</v>
      </c>
      <c r="H7" s="232" t="s">
        <v>29</v>
      </c>
      <c r="I7" s="232" t="s">
        <v>111</v>
      </c>
      <c r="J7" s="232" t="s">
        <v>30</v>
      </c>
      <c r="K7" s="232" t="s">
        <v>112</v>
      </c>
      <c r="L7" s="232" t="s">
        <v>113</v>
      </c>
      <c r="M7" s="232" t="s">
        <v>114</v>
      </c>
      <c r="N7" s="232" t="s">
        <v>115</v>
      </c>
      <c r="O7" s="232" t="s">
        <v>116</v>
      </c>
      <c r="P7" s="232" t="s">
        <v>117</v>
      </c>
      <c r="Q7" s="232" t="s">
        <v>118</v>
      </c>
      <c r="R7" s="232" t="s">
        <v>119</v>
      </c>
      <c r="S7" s="232" t="s">
        <v>120</v>
      </c>
      <c r="T7" s="232" t="s">
        <v>121</v>
      </c>
      <c r="U7" s="217" t="s">
        <v>122</v>
      </c>
    </row>
    <row r="8" spans="1:60" x14ac:dyDescent="0.25">
      <c r="A8" s="233" t="s">
        <v>123</v>
      </c>
      <c r="B8" s="234" t="s">
        <v>58</v>
      </c>
      <c r="C8" s="235" t="s">
        <v>59</v>
      </c>
      <c r="D8" s="236"/>
      <c r="E8" s="237"/>
      <c r="F8" s="238"/>
      <c r="G8" s="238">
        <f>SUMIF(AE9:AE9,"&lt;&gt;NOR",G9:G9)</f>
        <v>0</v>
      </c>
      <c r="H8" s="238"/>
      <c r="I8" s="238">
        <f>SUM(I9:I9)</f>
        <v>0</v>
      </c>
      <c r="J8" s="238"/>
      <c r="K8" s="238">
        <f>SUM(K9:K9)</f>
        <v>0</v>
      </c>
      <c r="L8" s="238"/>
      <c r="M8" s="238">
        <f>SUM(M9:M9)</f>
        <v>0</v>
      </c>
      <c r="N8" s="216"/>
      <c r="O8" s="216">
        <f>SUM(O9:O9)</f>
        <v>1.6709999999999999E-2</v>
      </c>
      <c r="P8" s="216"/>
      <c r="Q8" s="216">
        <f>SUM(Q9:Q9)</f>
        <v>0</v>
      </c>
      <c r="R8" s="216"/>
      <c r="S8" s="216"/>
      <c r="T8" s="233"/>
      <c r="U8" s="216">
        <f>SUM(U9:U9)</f>
        <v>0.61</v>
      </c>
      <c r="AE8" t="s">
        <v>124</v>
      </c>
    </row>
    <row r="9" spans="1:60" ht="20.399999999999999" outlineLevel="1" x14ac:dyDescent="0.25">
      <c r="A9" s="212">
        <v>1</v>
      </c>
      <c r="B9" s="218" t="s">
        <v>125</v>
      </c>
      <c r="C9" s="261" t="s">
        <v>126</v>
      </c>
      <c r="D9" s="220" t="s">
        <v>127</v>
      </c>
      <c r="E9" s="226">
        <v>2.0249999999999999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8.2500000000000004E-3</v>
      </c>
      <c r="O9" s="221">
        <f>ROUND(E9*N9,5)</f>
        <v>1.6709999999999999E-2</v>
      </c>
      <c r="P9" s="221">
        <v>0</v>
      </c>
      <c r="Q9" s="221">
        <f>ROUND(E9*P9,5)</f>
        <v>0</v>
      </c>
      <c r="R9" s="221"/>
      <c r="S9" s="221"/>
      <c r="T9" s="222">
        <v>0.3</v>
      </c>
      <c r="U9" s="221">
        <f>ROUND(E9*T9,2)</f>
        <v>0.61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128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5">
      <c r="A10" s="213" t="s">
        <v>123</v>
      </c>
      <c r="B10" s="219" t="s">
        <v>60</v>
      </c>
      <c r="C10" s="262" t="s">
        <v>61</v>
      </c>
      <c r="D10" s="223"/>
      <c r="E10" s="227"/>
      <c r="F10" s="230"/>
      <c r="G10" s="230">
        <f>SUMIF(AE11:AE17,"&lt;&gt;NOR",G11:G17)</f>
        <v>0</v>
      </c>
      <c r="H10" s="230"/>
      <c r="I10" s="230">
        <f>SUM(I11:I17)</f>
        <v>0</v>
      </c>
      <c r="J10" s="230"/>
      <c r="K10" s="230">
        <f>SUM(K11:K17)</f>
        <v>0</v>
      </c>
      <c r="L10" s="230"/>
      <c r="M10" s="230">
        <f>SUM(M11:M17)</f>
        <v>0</v>
      </c>
      <c r="N10" s="224"/>
      <c r="O10" s="224">
        <f>SUM(O11:O17)</f>
        <v>4.5288700000000004</v>
      </c>
      <c r="P10" s="224"/>
      <c r="Q10" s="224">
        <f>SUM(Q11:Q17)</f>
        <v>1.24763</v>
      </c>
      <c r="R10" s="224"/>
      <c r="S10" s="224"/>
      <c r="T10" s="225"/>
      <c r="U10" s="224">
        <f>SUM(U11:U17)</f>
        <v>195.35000000000002</v>
      </c>
      <c r="AE10" t="s">
        <v>124</v>
      </c>
    </row>
    <row r="11" spans="1:60" outlineLevel="1" x14ac:dyDescent="0.25">
      <c r="A11" s="212">
        <v>2</v>
      </c>
      <c r="B11" s="218" t="s">
        <v>129</v>
      </c>
      <c r="C11" s="261" t="s">
        <v>130</v>
      </c>
      <c r="D11" s="220" t="s">
        <v>127</v>
      </c>
      <c r="E11" s="226">
        <v>18.498999999999999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4.0000000000000003E-5</v>
      </c>
      <c r="O11" s="221">
        <f>ROUND(E11*N11,5)</f>
        <v>7.3999999999999999E-4</v>
      </c>
      <c r="P11" s="221">
        <v>0</v>
      </c>
      <c r="Q11" s="221">
        <f>ROUND(E11*P11,5)</f>
        <v>0</v>
      </c>
      <c r="R11" s="221"/>
      <c r="S11" s="221"/>
      <c r="T11" s="222">
        <v>7.8E-2</v>
      </c>
      <c r="U11" s="221">
        <f>ROUND(E11*T11,2)</f>
        <v>1.44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128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0.399999999999999" outlineLevel="1" x14ac:dyDescent="0.25">
      <c r="A12" s="212">
        <v>3</v>
      </c>
      <c r="B12" s="218" t="s">
        <v>131</v>
      </c>
      <c r="C12" s="261" t="s">
        <v>132</v>
      </c>
      <c r="D12" s="220" t="s">
        <v>127</v>
      </c>
      <c r="E12" s="226">
        <v>124.76300000000001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1.5959999999999998E-2</v>
      </c>
      <c r="O12" s="221">
        <f>ROUND(E12*N12,5)</f>
        <v>1.99122</v>
      </c>
      <c r="P12" s="221">
        <v>0.01</v>
      </c>
      <c r="Q12" s="221">
        <f>ROUND(E12*P12,5)</f>
        <v>1.24763</v>
      </c>
      <c r="R12" s="221"/>
      <c r="S12" s="221"/>
      <c r="T12" s="222">
        <v>0.61817</v>
      </c>
      <c r="U12" s="221">
        <f>ROUND(E12*T12,2)</f>
        <v>77.12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133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12">
        <v>4</v>
      </c>
      <c r="B13" s="218" t="s">
        <v>134</v>
      </c>
      <c r="C13" s="261" t="s">
        <v>135</v>
      </c>
      <c r="D13" s="220" t="s">
        <v>127</v>
      </c>
      <c r="E13" s="226">
        <v>72.760000000000005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1.5610000000000001E-2</v>
      </c>
      <c r="O13" s="221">
        <f>ROUND(E13*N13,5)</f>
        <v>1.13578</v>
      </c>
      <c r="P13" s="221">
        <v>0</v>
      </c>
      <c r="Q13" s="221">
        <f>ROUND(E13*P13,5)</f>
        <v>0</v>
      </c>
      <c r="R13" s="221"/>
      <c r="S13" s="221"/>
      <c r="T13" s="222">
        <v>0.29075000000000001</v>
      </c>
      <c r="U13" s="221">
        <f>ROUND(E13*T13,2)</f>
        <v>21.15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128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2">
        <v>5</v>
      </c>
      <c r="B14" s="218" t="s">
        <v>136</v>
      </c>
      <c r="C14" s="261" t="s">
        <v>137</v>
      </c>
      <c r="D14" s="220" t="s">
        <v>138</v>
      </c>
      <c r="E14" s="226">
        <v>88</v>
      </c>
      <c r="F14" s="228">
        <f>H14+J14</f>
        <v>0</v>
      </c>
      <c r="G14" s="229">
        <f>ROUND(E14*F14,2)</f>
        <v>0</v>
      </c>
      <c r="H14" s="229"/>
      <c r="I14" s="229">
        <f>ROUND(E14*H14,2)</f>
        <v>0</v>
      </c>
      <c r="J14" s="229"/>
      <c r="K14" s="229">
        <f>ROUND(E14*J14,2)</f>
        <v>0</v>
      </c>
      <c r="L14" s="229">
        <v>21</v>
      </c>
      <c r="M14" s="229">
        <f>G14*(1+L14/100)</f>
        <v>0</v>
      </c>
      <c r="N14" s="221">
        <v>1.56E-3</v>
      </c>
      <c r="O14" s="221">
        <f>ROUND(E14*N14,5)</f>
        <v>0.13728000000000001</v>
      </c>
      <c r="P14" s="221">
        <v>0</v>
      </c>
      <c r="Q14" s="221">
        <f>ROUND(E14*P14,5)</f>
        <v>0</v>
      </c>
      <c r="R14" s="221"/>
      <c r="S14" s="221"/>
      <c r="T14" s="222">
        <v>0.12</v>
      </c>
      <c r="U14" s="221">
        <f>ROUND(E14*T14,2)</f>
        <v>10.56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128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12">
        <v>6</v>
      </c>
      <c r="B15" s="218" t="s">
        <v>139</v>
      </c>
      <c r="C15" s="261" t="s">
        <v>140</v>
      </c>
      <c r="D15" s="220" t="s">
        <v>127</v>
      </c>
      <c r="E15" s="226">
        <v>124.76300000000001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3.2000000000000003E-4</v>
      </c>
      <c r="O15" s="221">
        <f>ROUND(E15*N15,5)</f>
        <v>3.9919999999999997E-2</v>
      </c>
      <c r="P15" s="221">
        <v>0</v>
      </c>
      <c r="Q15" s="221">
        <f>ROUND(E15*P15,5)</f>
        <v>0</v>
      </c>
      <c r="R15" s="221"/>
      <c r="S15" s="221"/>
      <c r="T15" s="222">
        <v>7.0000000000000007E-2</v>
      </c>
      <c r="U15" s="221">
        <f>ROUND(E15*T15,2)</f>
        <v>8.73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128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0.399999999999999" outlineLevel="1" x14ac:dyDescent="0.25">
      <c r="A16" s="212">
        <v>7</v>
      </c>
      <c r="B16" s="218" t="s">
        <v>141</v>
      </c>
      <c r="C16" s="261" t="s">
        <v>142</v>
      </c>
      <c r="D16" s="220" t="s">
        <v>127</v>
      </c>
      <c r="E16" s="226">
        <v>124.76300000000001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4.9100000000000003E-3</v>
      </c>
      <c r="O16" s="221">
        <f>ROUND(E16*N16,5)</f>
        <v>0.61258999999999997</v>
      </c>
      <c r="P16" s="221">
        <v>0</v>
      </c>
      <c r="Q16" s="221">
        <f>ROUND(E16*P16,5)</f>
        <v>0</v>
      </c>
      <c r="R16" s="221"/>
      <c r="S16" s="221"/>
      <c r="T16" s="222">
        <v>0.36199999999999999</v>
      </c>
      <c r="U16" s="221">
        <f>ROUND(E16*T16,2)</f>
        <v>45.16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128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2">
        <v>8</v>
      </c>
      <c r="B17" s="218" t="s">
        <v>143</v>
      </c>
      <c r="C17" s="261" t="s">
        <v>144</v>
      </c>
      <c r="D17" s="220" t="s">
        <v>127</v>
      </c>
      <c r="E17" s="226">
        <v>124.76300000000001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4.8999999999999998E-3</v>
      </c>
      <c r="O17" s="221">
        <f>ROUND(E17*N17,5)</f>
        <v>0.61133999999999999</v>
      </c>
      <c r="P17" s="221">
        <v>0</v>
      </c>
      <c r="Q17" s="221">
        <f>ROUND(E17*P17,5)</f>
        <v>0</v>
      </c>
      <c r="R17" s="221"/>
      <c r="S17" s="221"/>
      <c r="T17" s="222">
        <v>0.25</v>
      </c>
      <c r="U17" s="221">
        <f>ROUND(E17*T17,2)</f>
        <v>31.19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128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5">
      <c r="A18" s="213" t="s">
        <v>123</v>
      </c>
      <c r="B18" s="219" t="s">
        <v>62</v>
      </c>
      <c r="C18" s="262" t="s">
        <v>63</v>
      </c>
      <c r="D18" s="223"/>
      <c r="E18" s="227"/>
      <c r="F18" s="230"/>
      <c r="G18" s="230">
        <f>SUMIF(AE19:AE20,"&lt;&gt;NOR",G19:G20)</f>
        <v>0</v>
      </c>
      <c r="H18" s="230"/>
      <c r="I18" s="230">
        <f>SUM(I19:I20)</f>
        <v>0</v>
      </c>
      <c r="J18" s="230"/>
      <c r="K18" s="230">
        <f>SUM(K19:K20)</f>
        <v>0</v>
      </c>
      <c r="L18" s="230"/>
      <c r="M18" s="230">
        <f>SUM(M19:M20)</f>
        <v>0</v>
      </c>
      <c r="N18" s="224"/>
      <c r="O18" s="224">
        <f>SUM(O19:O20)</f>
        <v>1.31769</v>
      </c>
      <c r="P18" s="224"/>
      <c r="Q18" s="224">
        <f>SUM(Q19:Q20)</f>
        <v>0</v>
      </c>
      <c r="R18" s="224"/>
      <c r="S18" s="224"/>
      <c r="T18" s="225"/>
      <c r="U18" s="224">
        <f>SUM(U19:U20)</f>
        <v>27.07</v>
      </c>
      <c r="AE18" t="s">
        <v>124</v>
      </c>
    </row>
    <row r="19" spans="1:60" outlineLevel="1" x14ac:dyDescent="0.25">
      <c r="A19" s="212">
        <v>9</v>
      </c>
      <c r="B19" s="218" t="s">
        <v>145</v>
      </c>
      <c r="C19" s="261" t="s">
        <v>146</v>
      </c>
      <c r="D19" s="220" t="s">
        <v>127</v>
      </c>
      <c r="E19" s="226">
        <v>72.760000000000005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2.5999999999999998E-4</v>
      </c>
      <c r="O19" s="221">
        <f>ROUND(E19*N19,5)</f>
        <v>1.8919999999999999E-2</v>
      </c>
      <c r="P19" s="221">
        <v>0</v>
      </c>
      <c r="Q19" s="221">
        <f>ROUND(E19*P19,5)</f>
        <v>0</v>
      </c>
      <c r="R19" s="221"/>
      <c r="S19" s="221"/>
      <c r="T19" s="222">
        <v>0.09</v>
      </c>
      <c r="U19" s="221">
        <f>ROUND(E19*T19,2)</f>
        <v>6.55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128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0.399999999999999" outlineLevel="1" x14ac:dyDescent="0.25">
      <c r="A20" s="212">
        <v>10</v>
      </c>
      <c r="B20" s="218" t="s">
        <v>147</v>
      </c>
      <c r="C20" s="261" t="s">
        <v>148</v>
      </c>
      <c r="D20" s="220" t="s">
        <v>127</v>
      </c>
      <c r="E20" s="226">
        <v>72.760000000000005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1.7850000000000001E-2</v>
      </c>
      <c r="O20" s="221">
        <f>ROUND(E20*N20,5)</f>
        <v>1.29877</v>
      </c>
      <c r="P20" s="221">
        <v>0</v>
      </c>
      <c r="Q20" s="221">
        <f>ROUND(E20*P20,5)</f>
        <v>0</v>
      </c>
      <c r="R20" s="221"/>
      <c r="S20" s="221"/>
      <c r="T20" s="222">
        <v>0.28199999999999997</v>
      </c>
      <c r="U20" s="221">
        <f>ROUND(E20*T20,2)</f>
        <v>20.52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128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5">
      <c r="A21" s="213" t="s">
        <v>123</v>
      </c>
      <c r="B21" s="219" t="s">
        <v>64</v>
      </c>
      <c r="C21" s="262" t="s">
        <v>65</v>
      </c>
      <c r="D21" s="223"/>
      <c r="E21" s="227"/>
      <c r="F21" s="230"/>
      <c r="G21" s="230">
        <f>SUMIF(AE22:AE23,"&lt;&gt;NOR",G22:G23)</f>
        <v>0</v>
      </c>
      <c r="H21" s="230"/>
      <c r="I21" s="230">
        <f>SUM(I22:I23)</f>
        <v>0</v>
      </c>
      <c r="J21" s="230"/>
      <c r="K21" s="230">
        <f>SUM(K22:K23)</f>
        <v>0</v>
      </c>
      <c r="L21" s="230"/>
      <c r="M21" s="230">
        <f>SUM(M22:M23)</f>
        <v>0</v>
      </c>
      <c r="N21" s="224"/>
      <c r="O21" s="224">
        <f>SUM(O22:O23)</f>
        <v>5.688E-2</v>
      </c>
      <c r="P21" s="224"/>
      <c r="Q21" s="224">
        <f>SUM(Q22:Q23)</f>
        <v>0</v>
      </c>
      <c r="R21" s="224"/>
      <c r="S21" s="224"/>
      <c r="T21" s="225"/>
      <c r="U21" s="224">
        <f>SUM(U22:U23)</f>
        <v>7.7</v>
      </c>
      <c r="AE21" t="s">
        <v>124</v>
      </c>
    </row>
    <row r="22" spans="1:60" outlineLevel="1" x14ac:dyDescent="0.25">
      <c r="A22" s="212">
        <v>11</v>
      </c>
      <c r="B22" s="218" t="s">
        <v>149</v>
      </c>
      <c r="C22" s="261" t="s">
        <v>150</v>
      </c>
      <c r="D22" s="220" t="s">
        <v>151</v>
      </c>
      <c r="E22" s="226">
        <v>1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0</v>
      </c>
      <c r="U22" s="221">
        <f>ROUND(E22*T22,2)</f>
        <v>0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128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2">
        <v>12</v>
      </c>
      <c r="B23" s="218" t="s">
        <v>152</v>
      </c>
      <c r="C23" s="261" t="s">
        <v>153</v>
      </c>
      <c r="D23" s="220" t="s">
        <v>127</v>
      </c>
      <c r="E23" s="226">
        <v>36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1.58E-3</v>
      </c>
      <c r="O23" s="221">
        <f>ROUND(E23*N23,5)</f>
        <v>5.688E-2</v>
      </c>
      <c r="P23" s="221">
        <v>0</v>
      </c>
      <c r="Q23" s="221">
        <f>ROUND(E23*P23,5)</f>
        <v>0</v>
      </c>
      <c r="R23" s="221"/>
      <c r="S23" s="221"/>
      <c r="T23" s="222">
        <v>0.214</v>
      </c>
      <c r="U23" s="221">
        <f>ROUND(E23*T23,2)</f>
        <v>7.7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128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5">
      <c r="A24" s="213" t="s">
        <v>123</v>
      </c>
      <c r="B24" s="219" t="s">
        <v>66</v>
      </c>
      <c r="C24" s="262" t="s">
        <v>67</v>
      </c>
      <c r="D24" s="223"/>
      <c r="E24" s="227"/>
      <c r="F24" s="230"/>
      <c r="G24" s="230">
        <f>SUMIF(AE25:AE25,"&lt;&gt;NOR",G25:G25)</f>
        <v>0</v>
      </c>
      <c r="H24" s="230"/>
      <c r="I24" s="230">
        <f>SUM(I25:I25)</f>
        <v>0</v>
      </c>
      <c r="J24" s="230"/>
      <c r="K24" s="230">
        <f>SUM(K25:K25)</f>
        <v>0</v>
      </c>
      <c r="L24" s="230"/>
      <c r="M24" s="230">
        <f>SUM(M25:M25)</f>
        <v>0</v>
      </c>
      <c r="N24" s="224"/>
      <c r="O24" s="224">
        <f>SUM(O25:O25)</f>
        <v>3.65E-3</v>
      </c>
      <c r="P24" s="224"/>
      <c r="Q24" s="224">
        <f>SUM(Q25:Q25)</f>
        <v>0</v>
      </c>
      <c r="R24" s="224"/>
      <c r="S24" s="224"/>
      <c r="T24" s="225"/>
      <c r="U24" s="224">
        <f>SUM(U25:U25)</f>
        <v>28.11</v>
      </c>
      <c r="AE24" t="s">
        <v>124</v>
      </c>
    </row>
    <row r="25" spans="1:60" ht="20.399999999999999" outlineLevel="1" x14ac:dyDescent="0.25">
      <c r="A25" s="212">
        <v>13</v>
      </c>
      <c r="B25" s="218" t="s">
        <v>154</v>
      </c>
      <c r="C25" s="261" t="s">
        <v>155</v>
      </c>
      <c r="D25" s="220" t="s">
        <v>127</v>
      </c>
      <c r="E25" s="226">
        <v>91.259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4.0000000000000003E-5</v>
      </c>
      <c r="O25" s="221">
        <f>ROUND(E25*N25,5)</f>
        <v>3.65E-3</v>
      </c>
      <c r="P25" s="221">
        <v>0</v>
      </c>
      <c r="Q25" s="221">
        <f>ROUND(E25*P25,5)</f>
        <v>0</v>
      </c>
      <c r="R25" s="221"/>
      <c r="S25" s="221"/>
      <c r="T25" s="222">
        <v>0.308</v>
      </c>
      <c r="U25" s="221">
        <f>ROUND(E25*T25,2)</f>
        <v>28.11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128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x14ac:dyDescent="0.25">
      <c r="A26" s="213" t="s">
        <v>123</v>
      </c>
      <c r="B26" s="219" t="s">
        <v>68</v>
      </c>
      <c r="C26" s="262" t="s">
        <v>69</v>
      </c>
      <c r="D26" s="223"/>
      <c r="E26" s="227"/>
      <c r="F26" s="230"/>
      <c r="G26" s="230">
        <f>SUMIF(AE27:AE27,"&lt;&gt;NOR",G27:G27)</f>
        <v>0</v>
      </c>
      <c r="H26" s="230"/>
      <c r="I26" s="230">
        <f>SUM(I27:I27)</f>
        <v>0</v>
      </c>
      <c r="J26" s="230"/>
      <c r="K26" s="230">
        <f>SUM(K27:K27)</f>
        <v>0</v>
      </c>
      <c r="L26" s="230"/>
      <c r="M26" s="230">
        <f>SUM(M27:M27)</f>
        <v>0</v>
      </c>
      <c r="N26" s="224"/>
      <c r="O26" s="224">
        <f>SUM(O27:O27)</f>
        <v>0</v>
      </c>
      <c r="P26" s="224"/>
      <c r="Q26" s="224">
        <f>SUM(Q27:Q27)</f>
        <v>0.91678000000000004</v>
      </c>
      <c r="R26" s="224"/>
      <c r="S26" s="224"/>
      <c r="T26" s="225"/>
      <c r="U26" s="224">
        <f>SUM(U27:U27)</f>
        <v>24.01</v>
      </c>
      <c r="AE26" t="s">
        <v>124</v>
      </c>
    </row>
    <row r="27" spans="1:60" outlineLevel="1" x14ac:dyDescent="0.25">
      <c r="A27" s="212">
        <v>14</v>
      </c>
      <c r="B27" s="218" t="s">
        <v>156</v>
      </c>
      <c r="C27" s="261" t="s">
        <v>157</v>
      </c>
      <c r="D27" s="220" t="s">
        <v>127</v>
      </c>
      <c r="E27" s="226">
        <v>72.760000000000005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0</v>
      </c>
      <c r="O27" s="221">
        <f>ROUND(E27*N27,5)</f>
        <v>0</v>
      </c>
      <c r="P27" s="221">
        <v>1.26E-2</v>
      </c>
      <c r="Q27" s="221">
        <f>ROUND(E27*P27,5)</f>
        <v>0.91678000000000004</v>
      </c>
      <c r="R27" s="221"/>
      <c r="S27" s="221"/>
      <c r="T27" s="222">
        <v>0.33</v>
      </c>
      <c r="U27" s="221">
        <f>ROUND(E27*T27,2)</f>
        <v>24.01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128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x14ac:dyDescent="0.25">
      <c r="A28" s="213" t="s">
        <v>123</v>
      </c>
      <c r="B28" s="219" t="s">
        <v>70</v>
      </c>
      <c r="C28" s="262" t="s">
        <v>71</v>
      </c>
      <c r="D28" s="223"/>
      <c r="E28" s="227"/>
      <c r="F28" s="230"/>
      <c r="G28" s="230">
        <f>SUMIF(AE29:AE40,"&lt;&gt;NOR",G29:G40)</f>
        <v>0</v>
      </c>
      <c r="H28" s="230"/>
      <c r="I28" s="230">
        <f>SUM(I29:I40)</f>
        <v>0</v>
      </c>
      <c r="J28" s="230"/>
      <c r="K28" s="230">
        <f>SUM(K29:K40)</f>
        <v>0</v>
      </c>
      <c r="L28" s="230"/>
      <c r="M28" s="230">
        <f>SUM(M29:M40)</f>
        <v>0</v>
      </c>
      <c r="N28" s="224"/>
      <c r="O28" s="224">
        <f>SUM(O29:O40)</f>
        <v>0.12559999999999999</v>
      </c>
      <c r="P28" s="224"/>
      <c r="Q28" s="224">
        <f>SUM(Q29:Q40)</f>
        <v>2.2889300000000001</v>
      </c>
      <c r="R28" s="224"/>
      <c r="S28" s="224"/>
      <c r="T28" s="225"/>
      <c r="U28" s="224">
        <f>SUM(U29:U40)</f>
        <v>94.52</v>
      </c>
      <c r="AE28" t="s">
        <v>124</v>
      </c>
    </row>
    <row r="29" spans="1:60" outlineLevel="1" x14ac:dyDescent="0.25">
      <c r="A29" s="212">
        <v>15</v>
      </c>
      <c r="B29" s="218" t="s">
        <v>158</v>
      </c>
      <c r="C29" s="261" t="s">
        <v>159</v>
      </c>
      <c r="D29" s="220" t="s">
        <v>127</v>
      </c>
      <c r="E29" s="226">
        <v>2.0249999999999999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0</v>
      </c>
      <c r="O29" s="221">
        <f>ROUND(E29*N29,5)</f>
        <v>0</v>
      </c>
      <c r="P29" s="221">
        <v>6.8000000000000005E-2</v>
      </c>
      <c r="Q29" s="221">
        <f>ROUND(E29*P29,5)</f>
        <v>0.13769999999999999</v>
      </c>
      <c r="R29" s="221"/>
      <c r="S29" s="221"/>
      <c r="T29" s="222">
        <v>0.69</v>
      </c>
      <c r="U29" s="221">
        <f>ROUND(E29*T29,2)</f>
        <v>1.4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128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12">
        <v>16</v>
      </c>
      <c r="B30" s="218" t="s">
        <v>160</v>
      </c>
      <c r="C30" s="261" t="s">
        <v>161</v>
      </c>
      <c r="D30" s="220" t="s">
        <v>138</v>
      </c>
      <c r="E30" s="226">
        <v>88</v>
      </c>
      <c r="F30" s="228">
        <f>H30+J30</f>
        <v>0</v>
      </c>
      <c r="G30" s="229">
        <f>ROUND(E30*F30,2)</f>
        <v>0</v>
      </c>
      <c r="H30" s="229"/>
      <c r="I30" s="229">
        <f>ROUND(E30*H30,2)</f>
        <v>0</v>
      </c>
      <c r="J30" s="229"/>
      <c r="K30" s="229">
        <f>ROUND(E30*J30,2)</f>
        <v>0</v>
      </c>
      <c r="L30" s="229">
        <v>21</v>
      </c>
      <c r="M30" s="229">
        <f>G30*(1+L30/100)</f>
        <v>0</v>
      </c>
      <c r="N30" s="221">
        <v>4.8999999999999998E-4</v>
      </c>
      <c r="O30" s="221">
        <f>ROUND(E30*N30,5)</f>
        <v>4.3119999999999999E-2</v>
      </c>
      <c r="P30" s="221">
        <v>2E-3</v>
      </c>
      <c r="Q30" s="221">
        <f>ROUND(E30*P30,5)</f>
        <v>0.17599999999999999</v>
      </c>
      <c r="R30" s="221"/>
      <c r="S30" s="221"/>
      <c r="T30" s="222">
        <v>0.40899999999999997</v>
      </c>
      <c r="U30" s="221">
        <f>ROUND(E30*T30,2)</f>
        <v>35.99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128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2">
        <v>17</v>
      </c>
      <c r="B31" s="218" t="s">
        <v>162</v>
      </c>
      <c r="C31" s="261" t="s">
        <v>163</v>
      </c>
      <c r="D31" s="220" t="s">
        <v>127</v>
      </c>
      <c r="E31" s="226">
        <v>72.760000000000005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0</v>
      </c>
      <c r="O31" s="221">
        <f>ROUND(E31*N31,5)</f>
        <v>0</v>
      </c>
      <c r="P31" s="221">
        <v>0.01</v>
      </c>
      <c r="Q31" s="221">
        <f>ROUND(E31*P31,5)</f>
        <v>0.72760000000000002</v>
      </c>
      <c r="R31" s="221"/>
      <c r="S31" s="221"/>
      <c r="T31" s="222">
        <v>0.1</v>
      </c>
      <c r="U31" s="221">
        <f>ROUND(E31*T31,2)</f>
        <v>7.28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128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2">
        <v>18</v>
      </c>
      <c r="B32" s="218" t="s">
        <v>164</v>
      </c>
      <c r="C32" s="261" t="s">
        <v>165</v>
      </c>
      <c r="D32" s="220" t="s">
        <v>127</v>
      </c>
      <c r="E32" s="226">
        <v>124.76300000000001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0</v>
      </c>
      <c r="O32" s="221">
        <f>ROUND(E32*N32,5)</f>
        <v>0</v>
      </c>
      <c r="P32" s="221">
        <v>0.01</v>
      </c>
      <c r="Q32" s="221">
        <f>ROUND(E32*P32,5)</f>
        <v>1.24763</v>
      </c>
      <c r="R32" s="221"/>
      <c r="S32" s="221"/>
      <c r="T32" s="222">
        <v>0.08</v>
      </c>
      <c r="U32" s="221">
        <f>ROUND(E32*T32,2)</f>
        <v>9.98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128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0.399999999999999" outlineLevel="1" x14ac:dyDescent="0.25">
      <c r="A33" s="212">
        <v>19</v>
      </c>
      <c r="B33" s="218" t="s">
        <v>166</v>
      </c>
      <c r="C33" s="261" t="s">
        <v>167</v>
      </c>
      <c r="D33" s="220" t="s">
        <v>168</v>
      </c>
      <c r="E33" s="226">
        <v>8</v>
      </c>
      <c r="F33" s="228">
        <f>H33+J33</f>
        <v>0</v>
      </c>
      <c r="G33" s="229">
        <f>ROUND(E33*F33,2)</f>
        <v>0</v>
      </c>
      <c r="H33" s="229"/>
      <c r="I33" s="229">
        <f>ROUND(E33*H33,2)</f>
        <v>0</v>
      </c>
      <c r="J33" s="229"/>
      <c r="K33" s="229">
        <f>ROUND(E33*J33,2)</f>
        <v>0</v>
      </c>
      <c r="L33" s="229">
        <v>21</v>
      </c>
      <c r="M33" s="229">
        <f>G33*(1+L33/100)</f>
        <v>0</v>
      </c>
      <c r="N33" s="221">
        <v>1.031E-2</v>
      </c>
      <c r="O33" s="221">
        <f>ROUND(E33*N33,5)</f>
        <v>8.2479999999999998E-2</v>
      </c>
      <c r="P33" s="221">
        <v>0</v>
      </c>
      <c r="Q33" s="221">
        <f>ROUND(E33*P33,5)</f>
        <v>0</v>
      </c>
      <c r="R33" s="221"/>
      <c r="S33" s="221"/>
      <c r="T33" s="222">
        <v>0.89205000000000001</v>
      </c>
      <c r="U33" s="221">
        <f>ROUND(E33*T33,2)</f>
        <v>7.14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128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2">
        <v>20</v>
      </c>
      <c r="B34" s="218" t="s">
        <v>169</v>
      </c>
      <c r="C34" s="261" t="s">
        <v>170</v>
      </c>
      <c r="D34" s="220" t="s">
        <v>171</v>
      </c>
      <c r="E34" s="226">
        <v>4.5999999999999996</v>
      </c>
      <c r="F34" s="228">
        <f>H34+J34</f>
        <v>0</v>
      </c>
      <c r="G34" s="229">
        <f>ROUND(E34*F34,2)</f>
        <v>0</v>
      </c>
      <c r="H34" s="229"/>
      <c r="I34" s="229">
        <f>ROUND(E34*H34,2)</f>
        <v>0</v>
      </c>
      <c r="J34" s="229"/>
      <c r="K34" s="229">
        <f>ROUND(E34*J34,2)</f>
        <v>0</v>
      </c>
      <c r="L34" s="229">
        <v>21</v>
      </c>
      <c r="M34" s="229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2.0089999999999999</v>
      </c>
      <c r="U34" s="221">
        <f>ROUND(E34*T34,2)</f>
        <v>9.24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128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12">
        <v>21</v>
      </c>
      <c r="B35" s="218" t="s">
        <v>172</v>
      </c>
      <c r="C35" s="261" t="s">
        <v>173</v>
      </c>
      <c r="D35" s="220" t="s">
        <v>171</v>
      </c>
      <c r="E35" s="226">
        <v>4.5999999999999996</v>
      </c>
      <c r="F35" s="228">
        <f>H35+J35</f>
        <v>0</v>
      </c>
      <c r="G35" s="229">
        <f>ROUND(E35*F35,2)</f>
        <v>0</v>
      </c>
      <c r="H35" s="229"/>
      <c r="I35" s="229">
        <f>ROUND(E35*H35,2)</f>
        <v>0</v>
      </c>
      <c r="J35" s="229"/>
      <c r="K35" s="229">
        <f>ROUND(E35*J35,2)</f>
        <v>0</v>
      </c>
      <c r="L35" s="229">
        <v>21</v>
      </c>
      <c r="M35" s="229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0.95899999999999996</v>
      </c>
      <c r="U35" s="221">
        <f>ROUND(E35*T35,2)</f>
        <v>4.41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128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12">
        <v>22</v>
      </c>
      <c r="B36" s="218" t="s">
        <v>174</v>
      </c>
      <c r="C36" s="261" t="s">
        <v>175</v>
      </c>
      <c r="D36" s="220" t="s">
        <v>171</v>
      </c>
      <c r="E36" s="226">
        <v>4.5999999999999996</v>
      </c>
      <c r="F36" s="228">
        <f>H36+J36</f>
        <v>0</v>
      </c>
      <c r="G36" s="229">
        <f>ROUND(E36*F36,2)</f>
        <v>0</v>
      </c>
      <c r="H36" s="229"/>
      <c r="I36" s="229">
        <f>ROUND(E36*H36,2)</f>
        <v>0</v>
      </c>
      <c r="J36" s="229"/>
      <c r="K36" s="229">
        <f>ROUND(E36*J36,2)</f>
        <v>0</v>
      </c>
      <c r="L36" s="229">
        <v>21</v>
      </c>
      <c r="M36" s="229">
        <f>G36*(1+L36/100)</f>
        <v>0</v>
      </c>
      <c r="N36" s="221">
        <v>0</v>
      </c>
      <c r="O36" s="221">
        <f>ROUND(E36*N36,5)</f>
        <v>0</v>
      </c>
      <c r="P36" s="221">
        <v>0</v>
      </c>
      <c r="Q36" s="221">
        <f>ROUND(E36*P36,5)</f>
        <v>0</v>
      </c>
      <c r="R36" s="221"/>
      <c r="S36" s="221"/>
      <c r="T36" s="222">
        <v>0.94199999999999995</v>
      </c>
      <c r="U36" s="221">
        <f>ROUND(E36*T36,2)</f>
        <v>4.33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128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12">
        <v>23</v>
      </c>
      <c r="B37" s="218" t="s">
        <v>176</v>
      </c>
      <c r="C37" s="261" t="s">
        <v>177</v>
      </c>
      <c r="D37" s="220" t="s">
        <v>171</v>
      </c>
      <c r="E37" s="226">
        <v>23</v>
      </c>
      <c r="F37" s="228">
        <f>H37+J37</f>
        <v>0</v>
      </c>
      <c r="G37" s="229">
        <f>ROUND(E37*F37,2)</f>
        <v>0</v>
      </c>
      <c r="H37" s="229"/>
      <c r="I37" s="229">
        <f>ROUND(E37*H37,2)</f>
        <v>0</v>
      </c>
      <c r="J37" s="229"/>
      <c r="K37" s="229">
        <f>ROUND(E37*J37,2)</f>
        <v>0</v>
      </c>
      <c r="L37" s="229">
        <v>21</v>
      </c>
      <c r="M37" s="229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0.105</v>
      </c>
      <c r="U37" s="221">
        <f>ROUND(E37*T37,2)</f>
        <v>2.42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128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12">
        <v>24</v>
      </c>
      <c r="B38" s="218" t="s">
        <v>178</v>
      </c>
      <c r="C38" s="261" t="s">
        <v>179</v>
      </c>
      <c r="D38" s="220" t="s">
        <v>171</v>
      </c>
      <c r="E38" s="226">
        <v>4.5999999999999996</v>
      </c>
      <c r="F38" s="228">
        <f>H38+J38</f>
        <v>0</v>
      </c>
      <c r="G38" s="229">
        <f>ROUND(E38*F38,2)</f>
        <v>0</v>
      </c>
      <c r="H38" s="229"/>
      <c r="I38" s="229">
        <f>ROUND(E38*H38,2)</f>
        <v>0</v>
      </c>
      <c r="J38" s="229"/>
      <c r="K38" s="229">
        <f>ROUND(E38*J38,2)</f>
        <v>0</v>
      </c>
      <c r="L38" s="229">
        <v>21</v>
      </c>
      <c r="M38" s="229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2.68</v>
      </c>
      <c r="U38" s="221">
        <f>ROUND(E38*T38,2)</f>
        <v>12.33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133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0.399999999999999" outlineLevel="1" x14ac:dyDescent="0.25">
      <c r="A39" s="212">
        <v>25</v>
      </c>
      <c r="B39" s="218" t="s">
        <v>180</v>
      </c>
      <c r="C39" s="261" t="s">
        <v>181</v>
      </c>
      <c r="D39" s="220" t="s">
        <v>171</v>
      </c>
      <c r="E39" s="226">
        <v>4.5999999999999996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21</v>
      </c>
      <c r="M39" s="229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0</v>
      </c>
      <c r="U39" s="221">
        <f>ROUND(E39*T39,2)</f>
        <v>0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128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20.399999999999999" outlineLevel="1" x14ac:dyDescent="0.25">
      <c r="A40" s="212">
        <v>26</v>
      </c>
      <c r="B40" s="218" t="s">
        <v>182</v>
      </c>
      <c r="C40" s="261" t="s">
        <v>183</v>
      </c>
      <c r="D40" s="220" t="s">
        <v>171</v>
      </c>
      <c r="E40" s="226">
        <v>4.5999999999999996</v>
      </c>
      <c r="F40" s="228">
        <f>H40+J40</f>
        <v>0</v>
      </c>
      <c r="G40" s="229">
        <f>ROUND(E40*F40,2)</f>
        <v>0</v>
      </c>
      <c r="H40" s="229"/>
      <c r="I40" s="229">
        <f>ROUND(E40*H40,2)</f>
        <v>0</v>
      </c>
      <c r="J40" s="229"/>
      <c r="K40" s="229">
        <f>ROUND(E40*J40,2)</f>
        <v>0</v>
      </c>
      <c r="L40" s="229">
        <v>21</v>
      </c>
      <c r="M40" s="229">
        <f>G40*(1+L40/100)</f>
        <v>0</v>
      </c>
      <c r="N40" s="221">
        <v>0</v>
      </c>
      <c r="O40" s="221">
        <f>ROUND(E40*N40,5)</f>
        <v>0</v>
      </c>
      <c r="P40" s="221">
        <v>0</v>
      </c>
      <c r="Q40" s="221">
        <f>ROUND(E40*P40,5)</f>
        <v>0</v>
      </c>
      <c r="R40" s="221"/>
      <c r="S40" s="221"/>
      <c r="T40" s="222">
        <v>0</v>
      </c>
      <c r="U40" s="221">
        <f>ROUND(E40*T40,2)</f>
        <v>0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128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5">
      <c r="A41" s="213" t="s">
        <v>123</v>
      </c>
      <c r="B41" s="219" t="s">
        <v>72</v>
      </c>
      <c r="C41" s="262" t="s">
        <v>73</v>
      </c>
      <c r="D41" s="223"/>
      <c r="E41" s="227"/>
      <c r="F41" s="230"/>
      <c r="G41" s="230">
        <f>SUMIF(AE42:AE42,"&lt;&gt;NOR",G42:G42)</f>
        <v>0</v>
      </c>
      <c r="H41" s="230"/>
      <c r="I41" s="230">
        <f>SUM(I42:I42)</f>
        <v>0</v>
      </c>
      <c r="J41" s="230"/>
      <c r="K41" s="230">
        <f>SUM(K42:K42)</f>
        <v>0</v>
      </c>
      <c r="L41" s="230"/>
      <c r="M41" s="230">
        <f>SUM(M42:M42)</f>
        <v>0</v>
      </c>
      <c r="N41" s="224"/>
      <c r="O41" s="224">
        <f>SUM(O42:O42)</f>
        <v>0</v>
      </c>
      <c r="P41" s="224"/>
      <c r="Q41" s="224">
        <f>SUM(Q42:Q42)</f>
        <v>0</v>
      </c>
      <c r="R41" s="224"/>
      <c r="S41" s="224"/>
      <c r="T41" s="225"/>
      <c r="U41" s="224">
        <f>SUM(U42:U42)</f>
        <v>22.51</v>
      </c>
      <c r="AE41" t="s">
        <v>124</v>
      </c>
    </row>
    <row r="42" spans="1:60" outlineLevel="1" x14ac:dyDescent="0.25">
      <c r="A42" s="212">
        <v>27</v>
      </c>
      <c r="B42" s="218" t="s">
        <v>184</v>
      </c>
      <c r="C42" s="261" t="s">
        <v>185</v>
      </c>
      <c r="D42" s="220" t="s">
        <v>171</v>
      </c>
      <c r="E42" s="226">
        <v>11.9</v>
      </c>
      <c r="F42" s="228">
        <f>H42+J42</f>
        <v>0</v>
      </c>
      <c r="G42" s="229">
        <f>ROUND(E42*F42,2)</f>
        <v>0</v>
      </c>
      <c r="H42" s="229"/>
      <c r="I42" s="229">
        <f>ROUND(E42*H42,2)</f>
        <v>0</v>
      </c>
      <c r="J42" s="229"/>
      <c r="K42" s="229">
        <f>ROUND(E42*J42,2)</f>
        <v>0</v>
      </c>
      <c r="L42" s="229">
        <v>21</v>
      </c>
      <c r="M42" s="229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1.8919999999999999</v>
      </c>
      <c r="U42" s="221">
        <f>ROUND(E42*T42,2)</f>
        <v>22.51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128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x14ac:dyDescent="0.25">
      <c r="A43" s="213" t="s">
        <v>123</v>
      </c>
      <c r="B43" s="219" t="s">
        <v>74</v>
      </c>
      <c r="C43" s="262" t="s">
        <v>75</v>
      </c>
      <c r="D43" s="223"/>
      <c r="E43" s="227"/>
      <c r="F43" s="230"/>
      <c r="G43" s="230">
        <f>SUMIF(AE44:AE48,"&lt;&gt;NOR",G44:G48)</f>
        <v>0</v>
      </c>
      <c r="H43" s="230"/>
      <c r="I43" s="230">
        <f>SUM(I44:I48)</f>
        <v>0</v>
      </c>
      <c r="J43" s="230"/>
      <c r="K43" s="230">
        <f>SUM(K44:K48)</f>
        <v>0</v>
      </c>
      <c r="L43" s="230"/>
      <c r="M43" s="230">
        <f>SUM(M44:M48)</f>
        <v>0</v>
      </c>
      <c r="N43" s="224"/>
      <c r="O43" s="224">
        <f>SUM(O44:O48)</f>
        <v>9.3999999999999997E-4</v>
      </c>
      <c r="P43" s="224"/>
      <c r="Q43" s="224">
        <f>SUM(Q44:Q48)</f>
        <v>2.9839999999999998E-2</v>
      </c>
      <c r="R43" s="224"/>
      <c r="S43" s="224"/>
      <c r="T43" s="225"/>
      <c r="U43" s="224">
        <f>SUM(U44:U48)</f>
        <v>2.4699999999999998</v>
      </c>
      <c r="AE43" t="s">
        <v>124</v>
      </c>
    </row>
    <row r="44" spans="1:60" outlineLevel="1" x14ac:dyDescent="0.25">
      <c r="A44" s="212">
        <v>28</v>
      </c>
      <c r="B44" s="218" t="s">
        <v>186</v>
      </c>
      <c r="C44" s="261" t="s">
        <v>187</v>
      </c>
      <c r="D44" s="220" t="s">
        <v>138</v>
      </c>
      <c r="E44" s="226">
        <v>2</v>
      </c>
      <c r="F44" s="228">
        <f>H44+J44</f>
        <v>0</v>
      </c>
      <c r="G44" s="229">
        <f>ROUND(E44*F44,2)</f>
        <v>0</v>
      </c>
      <c r="H44" s="229"/>
      <c r="I44" s="229">
        <f>ROUND(E44*H44,2)</f>
        <v>0</v>
      </c>
      <c r="J44" s="229"/>
      <c r="K44" s="229">
        <f>ROUND(E44*J44,2)</f>
        <v>0</v>
      </c>
      <c r="L44" s="229">
        <v>21</v>
      </c>
      <c r="M44" s="229">
        <f>G44*(1+L44/100)</f>
        <v>0</v>
      </c>
      <c r="N44" s="221">
        <v>0</v>
      </c>
      <c r="O44" s="221">
        <f>ROUND(E44*N44,5)</f>
        <v>0</v>
      </c>
      <c r="P44" s="221">
        <v>1.4919999999999999E-2</v>
      </c>
      <c r="Q44" s="221">
        <f>ROUND(E44*P44,5)</f>
        <v>2.9839999999999998E-2</v>
      </c>
      <c r="R44" s="221"/>
      <c r="S44" s="221"/>
      <c r="T44" s="222">
        <v>0.41299999999999998</v>
      </c>
      <c r="U44" s="221">
        <f>ROUND(E44*T44,2)</f>
        <v>0.83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128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2">
        <v>29</v>
      </c>
      <c r="B45" s="218" t="s">
        <v>188</v>
      </c>
      <c r="C45" s="261" t="s">
        <v>189</v>
      </c>
      <c r="D45" s="220" t="s">
        <v>138</v>
      </c>
      <c r="E45" s="226">
        <v>2</v>
      </c>
      <c r="F45" s="228">
        <f>H45+J45</f>
        <v>0</v>
      </c>
      <c r="G45" s="229">
        <f>ROUND(E45*F45,2)</f>
        <v>0</v>
      </c>
      <c r="H45" s="229"/>
      <c r="I45" s="229">
        <f>ROUND(E45*H45,2)</f>
        <v>0</v>
      </c>
      <c r="J45" s="229"/>
      <c r="K45" s="229">
        <f>ROUND(E45*J45,2)</f>
        <v>0</v>
      </c>
      <c r="L45" s="229">
        <v>21</v>
      </c>
      <c r="M45" s="229">
        <f>G45*(1+L45/100)</f>
        <v>0</v>
      </c>
      <c r="N45" s="221">
        <v>4.6999999999999999E-4</v>
      </c>
      <c r="O45" s="221">
        <f>ROUND(E45*N45,5)</f>
        <v>9.3999999999999997E-4</v>
      </c>
      <c r="P45" s="221">
        <v>0</v>
      </c>
      <c r="Q45" s="221">
        <f>ROUND(E45*P45,5)</f>
        <v>0</v>
      </c>
      <c r="R45" s="221"/>
      <c r="S45" s="221"/>
      <c r="T45" s="222">
        <v>0.35899999999999999</v>
      </c>
      <c r="U45" s="221">
        <f>ROUND(E45*T45,2)</f>
        <v>0.72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128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2">
        <v>30</v>
      </c>
      <c r="B46" s="218" t="s">
        <v>190</v>
      </c>
      <c r="C46" s="261" t="s">
        <v>191</v>
      </c>
      <c r="D46" s="220" t="s">
        <v>192</v>
      </c>
      <c r="E46" s="226">
        <v>1</v>
      </c>
      <c r="F46" s="228">
        <f>H46+J46</f>
        <v>0</v>
      </c>
      <c r="G46" s="229">
        <f>ROUND(E46*F46,2)</f>
        <v>0</v>
      </c>
      <c r="H46" s="229"/>
      <c r="I46" s="229">
        <f>ROUND(E46*H46,2)</f>
        <v>0</v>
      </c>
      <c r="J46" s="229"/>
      <c r="K46" s="229">
        <f>ROUND(E46*J46,2)</f>
        <v>0</v>
      </c>
      <c r="L46" s="229">
        <v>21</v>
      </c>
      <c r="M46" s="229">
        <f>G46*(1+L46/100)</f>
        <v>0</v>
      </c>
      <c r="N46" s="221">
        <v>0</v>
      </c>
      <c r="O46" s="221">
        <f>ROUND(E46*N46,5)</f>
        <v>0</v>
      </c>
      <c r="P46" s="221">
        <v>0</v>
      </c>
      <c r="Q46" s="221">
        <f>ROUND(E46*P46,5)</f>
        <v>0</v>
      </c>
      <c r="R46" s="221"/>
      <c r="S46" s="221"/>
      <c r="T46" s="222">
        <v>0.17399999999999999</v>
      </c>
      <c r="U46" s="221">
        <f>ROUND(E46*T46,2)</f>
        <v>0.17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128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0.399999999999999" outlineLevel="1" x14ac:dyDescent="0.25">
      <c r="A47" s="212">
        <v>31</v>
      </c>
      <c r="B47" s="218" t="s">
        <v>193</v>
      </c>
      <c r="C47" s="261" t="s">
        <v>194</v>
      </c>
      <c r="D47" s="220" t="s">
        <v>168</v>
      </c>
      <c r="E47" s="226">
        <v>4</v>
      </c>
      <c r="F47" s="228">
        <f>H47+J47</f>
        <v>0</v>
      </c>
      <c r="G47" s="229">
        <f>ROUND(E47*F47,2)</f>
        <v>0</v>
      </c>
      <c r="H47" s="229"/>
      <c r="I47" s="229">
        <f>ROUND(E47*H47,2)</f>
        <v>0</v>
      </c>
      <c r="J47" s="229"/>
      <c r="K47" s="229">
        <f>ROUND(E47*J47,2)</f>
        <v>0</v>
      </c>
      <c r="L47" s="229">
        <v>21</v>
      </c>
      <c r="M47" s="229">
        <f>G47*(1+L47/100)</f>
        <v>0</v>
      </c>
      <c r="N47" s="221">
        <v>0</v>
      </c>
      <c r="O47" s="221">
        <f>ROUND(E47*N47,5)</f>
        <v>0</v>
      </c>
      <c r="P47" s="221">
        <v>0</v>
      </c>
      <c r="Q47" s="221">
        <f>ROUND(E47*P47,5)</f>
        <v>0</v>
      </c>
      <c r="R47" s="221"/>
      <c r="S47" s="221"/>
      <c r="T47" s="222">
        <v>0.17399999999999999</v>
      </c>
      <c r="U47" s="221">
        <f>ROUND(E47*T47,2)</f>
        <v>0.7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128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2">
        <v>32</v>
      </c>
      <c r="B48" s="218" t="s">
        <v>195</v>
      </c>
      <c r="C48" s="261" t="s">
        <v>196</v>
      </c>
      <c r="D48" s="220" t="s">
        <v>171</v>
      </c>
      <c r="E48" s="226">
        <v>0.03</v>
      </c>
      <c r="F48" s="228">
        <f>H48+J48</f>
        <v>0</v>
      </c>
      <c r="G48" s="229">
        <f>ROUND(E48*F48,2)</f>
        <v>0</v>
      </c>
      <c r="H48" s="229"/>
      <c r="I48" s="229">
        <f>ROUND(E48*H48,2)</f>
        <v>0</v>
      </c>
      <c r="J48" s="229"/>
      <c r="K48" s="229">
        <f>ROUND(E48*J48,2)</f>
        <v>0</v>
      </c>
      <c r="L48" s="229">
        <v>21</v>
      </c>
      <c r="M48" s="229">
        <f>G48*(1+L48/100)</f>
        <v>0</v>
      </c>
      <c r="N48" s="221">
        <v>0</v>
      </c>
      <c r="O48" s="221">
        <f>ROUND(E48*N48,5)</f>
        <v>0</v>
      </c>
      <c r="P48" s="221">
        <v>0</v>
      </c>
      <c r="Q48" s="221">
        <f>ROUND(E48*P48,5)</f>
        <v>0</v>
      </c>
      <c r="R48" s="221"/>
      <c r="S48" s="221"/>
      <c r="T48" s="222">
        <v>1.5229999999999999</v>
      </c>
      <c r="U48" s="221">
        <f>ROUND(E48*T48,2)</f>
        <v>0.05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128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x14ac:dyDescent="0.25">
      <c r="A49" s="213" t="s">
        <v>123</v>
      </c>
      <c r="B49" s="219" t="s">
        <v>76</v>
      </c>
      <c r="C49" s="262" t="s">
        <v>77</v>
      </c>
      <c r="D49" s="223"/>
      <c r="E49" s="227"/>
      <c r="F49" s="230"/>
      <c r="G49" s="230">
        <f>SUMIF(AE50:AE56,"&lt;&gt;NOR",G50:G56)</f>
        <v>0</v>
      </c>
      <c r="H49" s="230"/>
      <c r="I49" s="230">
        <f>SUM(I50:I56)</f>
        <v>0</v>
      </c>
      <c r="J49" s="230"/>
      <c r="K49" s="230">
        <f>SUM(K50:K56)</f>
        <v>0</v>
      </c>
      <c r="L49" s="230"/>
      <c r="M49" s="230">
        <f>SUM(M50:M56)</f>
        <v>0</v>
      </c>
      <c r="N49" s="224"/>
      <c r="O49" s="224">
        <f>SUM(O50:O56)</f>
        <v>2.46E-2</v>
      </c>
      <c r="P49" s="224"/>
      <c r="Q49" s="224">
        <f>SUM(Q50:Q56)</f>
        <v>1.278E-2</v>
      </c>
      <c r="R49" s="224"/>
      <c r="S49" s="224"/>
      <c r="T49" s="225"/>
      <c r="U49" s="224">
        <f>SUM(U50:U56)</f>
        <v>6.67</v>
      </c>
      <c r="AE49" t="s">
        <v>124</v>
      </c>
    </row>
    <row r="50" spans="1:60" outlineLevel="1" x14ac:dyDescent="0.25">
      <c r="A50" s="212">
        <v>33</v>
      </c>
      <c r="B50" s="218" t="s">
        <v>197</v>
      </c>
      <c r="C50" s="261" t="s">
        <v>198</v>
      </c>
      <c r="D50" s="220" t="s">
        <v>138</v>
      </c>
      <c r="E50" s="226">
        <v>6</v>
      </c>
      <c r="F50" s="228">
        <f>H50+J50</f>
        <v>0</v>
      </c>
      <c r="G50" s="229">
        <f>ROUND(E50*F50,2)</f>
        <v>0</v>
      </c>
      <c r="H50" s="229"/>
      <c r="I50" s="229">
        <f>ROUND(E50*H50,2)</f>
        <v>0</v>
      </c>
      <c r="J50" s="229"/>
      <c r="K50" s="229">
        <f>ROUND(E50*J50,2)</f>
        <v>0</v>
      </c>
      <c r="L50" s="229">
        <v>21</v>
      </c>
      <c r="M50" s="229">
        <f>G50*(1+L50/100)</f>
        <v>0</v>
      </c>
      <c r="N50" s="221">
        <v>0</v>
      </c>
      <c r="O50" s="221">
        <f>ROUND(E50*N50,5)</f>
        <v>0</v>
      </c>
      <c r="P50" s="221">
        <v>2.1299999999999999E-3</v>
      </c>
      <c r="Q50" s="221">
        <f>ROUND(E50*P50,5)</f>
        <v>1.278E-2</v>
      </c>
      <c r="R50" s="221"/>
      <c r="S50" s="221"/>
      <c r="T50" s="222">
        <v>0.17299999999999999</v>
      </c>
      <c r="U50" s="221">
        <f>ROUND(E50*T50,2)</f>
        <v>1.04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128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0.399999999999999" outlineLevel="1" x14ac:dyDescent="0.25">
      <c r="A51" s="212">
        <v>34</v>
      </c>
      <c r="B51" s="218" t="s">
        <v>199</v>
      </c>
      <c r="C51" s="261" t="s">
        <v>200</v>
      </c>
      <c r="D51" s="220" t="s">
        <v>138</v>
      </c>
      <c r="E51" s="226">
        <v>6</v>
      </c>
      <c r="F51" s="228">
        <f>H51+J51</f>
        <v>0</v>
      </c>
      <c r="G51" s="229">
        <f>ROUND(E51*F51,2)</f>
        <v>0</v>
      </c>
      <c r="H51" s="229"/>
      <c r="I51" s="229">
        <f>ROUND(E51*H51,2)</f>
        <v>0</v>
      </c>
      <c r="J51" s="229"/>
      <c r="K51" s="229">
        <f>ROUND(E51*J51,2)</f>
        <v>0</v>
      </c>
      <c r="L51" s="229">
        <v>21</v>
      </c>
      <c r="M51" s="229">
        <f>G51*(1+L51/100)</f>
        <v>0</v>
      </c>
      <c r="N51" s="221">
        <v>4.0099999999999997E-3</v>
      </c>
      <c r="O51" s="221">
        <f>ROUND(E51*N51,5)</f>
        <v>2.4060000000000002E-2</v>
      </c>
      <c r="P51" s="221">
        <v>0</v>
      </c>
      <c r="Q51" s="221">
        <f>ROUND(E51*P51,5)</f>
        <v>0</v>
      </c>
      <c r="R51" s="221"/>
      <c r="S51" s="221"/>
      <c r="T51" s="222">
        <v>0.54290000000000005</v>
      </c>
      <c r="U51" s="221">
        <f>ROUND(E51*T51,2)</f>
        <v>3.26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128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12">
        <v>35</v>
      </c>
      <c r="B52" s="218" t="s">
        <v>201</v>
      </c>
      <c r="C52" s="261" t="s">
        <v>202</v>
      </c>
      <c r="D52" s="220" t="s">
        <v>138</v>
      </c>
      <c r="E52" s="226">
        <v>6</v>
      </c>
      <c r="F52" s="228">
        <f>H52+J52</f>
        <v>0</v>
      </c>
      <c r="G52" s="229">
        <f>ROUND(E52*F52,2)</f>
        <v>0</v>
      </c>
      <c r="H52" s="229"/>
      <c r="I52" s="229">
        <f>ROUND(E52*H52,2)</f>
        <v>0</v>
      </c>
      <c r="J52" s="229"/>
      <c r="K52" s="229">
        <f>ROUND(E52*J52,2)</f>
        <v>0</v>
      </c>
      <c r="L52" s="229">
        <v>21</v>
      </c>
      <c r="M52" s="229">
        <f>G52*(1+L52/100)</f>
        <v>0</v>
      </c>
      <c r="N52" s="221">
        <v>3.0000000000000001E-5</v>
      </c>
      <c r="O52" s="221">
        <f>ROUND(E52*N52,5)</f>
        <v>1.8000000000000001E-4</v>
      </c>
      <c r="P52" s="221">
        <v>0</v>
      </c>
      <c r="Q52" s="221">
        <f>ROUND(E52*P52,5)</f>
        <v>0</v>
      </c>
      <c r="R52" s="221"/>
      <c r="S52" s="221"/>
      <c r="T52" s="222">
        <v>0.129</v>
      </c>
      <c r="U52" s="221">
        <f>ROUND(E52*T52,2)</f>
        <v>0.77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128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12">
        <v>36</v>
      </c>
      <c r="B53" s="218" t="s">
        <v>203</v>
      </c>
      <c r="C53" s="261" t="s">
        <v>204</v>
      </c>
      <c r="D53" s="220" t="s">
        <v>192</v>
      </c>
      <c r="E53" s="226">
        <v>2</v>
      </c>
      <c r="F53" s="228">
        <f>H53+J53</f>
        <v>0</v>
      </c>
      <c r="G53" s="229">
        <f>ROUND(E53*F53,2)</f>
        <v>0</v>
      </c>
      <c r="H53" s="229"/>
      <c r="I53" s="229">
        <f>ROUND(E53*H53,2)</f>
        <v>0</v>
      </c>
      <c r="J53" s="229"/>
      <c r="K53" s="229">
        <f>ROUND(E53*J53,2)</f>
        <v>0</v>
      </c>
      <c r="L53" s="229">
        <v>21</v>
      </c>
      <c r="M53" s="229">
        <f>G53*(1+L53/100)</f>
        <v>0</v>
      </c>
      <c r="N53" s="221">
        <v>1.8000000000000001E-4</v>
      </c>
      <c r="O53" s="221">
        <f>ROUND(E53*N53,5)</f>
        <v>3.6000000000000002E-4</v>
      </c>
      <c r="P53" s="221">
        <v>0</v>
      </c>
      <c r="Q53" s="221">
        <f>ROUND(E53*P53,5)</f>
        <v>0</v>
      </c>
      <c r="R53" s="221"/>
      <c r="S53" s="221"/>
      <c r="T53" s="222">
        <v>0.254</v>
      </c>
      <c r="U53" s="221">
        <f>ROUND(E53*T53,2)</f>
        <v>0.51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128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2">
        <v>37</v>
      </c>
      <c r="B54" s="218" t="s">
        <v>205</v>
      </c>
      <c r="C54" s="261" t="s">
        <v>206</v>
      </c>
      <c r="D54" s="220" t="s">
        <v>138</v>
      </c>
      <c r="E54" s="226">
        <v>6</v>
      </c>
      <c r="F54" s="228">
        <f>H54+J54</f>
        <v>0</v>
      </c>
      <c r="G54" s="229">
        <f>ROUND(E54*F54,2)</f>
        <v>0</v>
      </c>
      <c r="H54" s="229"/>
      <c r="I54" s="229">
        <f>ROUND(E54*H54,2)</f>
        <v>0</v>
      </c>
      <c r="J54" s="229"/>
      <c r="K54" s="229">
        <f>ROUND(E54*J54,2)</f>
        <v>0</v>
      </c>
      <c r="L54" s="229">
        <v>21</v>
      </c>
      <c r="M54" s="229">
        <f>G54*(1+L54/100)</f>
        <v>0</v>
      </c>
      <c r="N54" s="221">
        <v>0</v>
      </c>
      <c r="O54" s="221">
        <f>ROUND(E54*N54,5)</f>
        <v>0</v>
      </c>
      <c r="P54" s="221">
        <v>0</v>
      </c>
      <c r="Q54" s="221">
        <f>ROUND(E54*P54,5)</f>
        <v>0</v>
      </c>
      <c r="R54" s="221"/>
      <c r="S54" s="221"/>
      <c r="T54" s="222">
        <v>2.9000000000000001E-2</v>
      </c>
      <c r="U54" s="221">
        <f>ROUND(E54*T54,2)</f>
        <v>0.17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128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0.399999999999999" outlineLevel="1" x14ac:dyDescent="0.25">
      <c r="A55" s="212">
        <v>38</v>
      </c>
      <c r="B55" s="218" t="s">
        <v>207</v>
      </c>
      <c r="C55" s="261" t="s">
        <v>208</v>
      </c>
      <c r="D55" s="220" t="s">
        <v>168</v>
      </c>
      <c r="E55" s="226">
        <v>5</v>
      </c>
      <c r="F55" s="228">
        <f>H55+J55</f>
        <v>0</v>
      </c>
      <c r="G55" s="229">
        <f>ROUND(E55*F55,2)</f>
        <v>0</v>
      </c>
      <c r="H55" s="229"/>
      <c r="I55" s="229">
        <f>ROUND(E55*H55,2)</f>
        <v>0</v>
      </c>
      <c r="J55" s="229"/>
      <c r="K55" s="229">
        <f>ROUND(E55*J55,2)</f>
        <v>0</v>
      </c>
      <c r="L55" s="229">
        <v>21</v>
      </c>
      <c r="M55" s="229">
        <f>G55*(1+L55/100)</f>
        <v>0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0.17399999999999999</v>
      </c>
      <c r="U55" s="221">
        <f>ROUND(E55*T55,2)</f>
        <v>0.87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128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12">
        <v>39</v>
      </c>
      <c r="B56" s="218" t="s">
        <v>209</v>
      </c>
      <c r="C56" s="261" t="s">
        <v>210</v>
      </c>
      <c r="D56" s="220" t="s">
        <v>171</v>
      </c>
      <c r="E56" s="226">
        <v>0.04</v>
      </c>
      <c r="F56" s="228">
        <f>H56+J56</f>
        <v>0</v>
      </c>
      <c r="G56" s="229">
        <f>ROUND(E56*F56,2)</f>
        <v>0</v>
      </c>
      <c r="H56" s="229"/>
      <c r="I56" s="229">
        <f>ROUND(E56*H56,2)</f>
        <v>0</v>
      </c>
      <c r="J56" s="229"/>
      <c r="K56" s="229">
        <f>ROUND(E56*J56,2)</f>
        <v>0</v>
      </c>
      <c r="L56" s="229">
        <v>21</v>
      </c>
      <c r="M56" s="229">
        <f>G56*(1+L56/100)</f>
        <v>0</v>
      </c>
      <c r="N56" s="221">
        <v>0</v>
      </c>
      <c r="O56" s="221">
        <f>ROUND(E56*N56,5)</f>
        <v>0</v>
      </c>
      <c r="P56" s="221">
        <v>0</v>
      </c>
      <c r="Q56" s="221">
        <f>ROUND(E56*P56,5)</f>
        <v>0</v>
      </c>
      <c r="R56" s="221"/>
      <c r="S56" s="221"/>
      <c r="T56" s="222">
        <v>1.3740000000000001</v>
      </c>
      <c r="U56" s="221">
        <f>ROUND(E56*T56,2)</f>
        <v>0.05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128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x14ac:dyDescent="0.25">
      <c r="A57" s="213" t="s">
        <v>123</v>
      </c>
      <c r="B57" s="219" t="s">
        <v>78</v>
      </c>
      <c r="C57" s="262" t="s">
        <v>79</v>
      </c>
      <c r="D57" s="223"/>
      <c r="E57" s="227"/>
      <c r="F57" s="230"/>
      <c r="G57" s="230">
        <f>SUMIF(AE58:AE66,"&lt;&gt;NOR",G58:G66)</f>
        <v>0</v>
      </c>
      <c r="H57" s="230"/>
      <c r="I57" s="230">
        <f>SUM(I58:I66)</f>
        <v>0</v>
      </c>
      <c r="J57" s="230"/>
      <c r="K57" s="230">
        <f>SUM(K58:K66)</f>
        <v>0</v>
      </c>
      <c r="L57" s="230"/>
      <c r="M57" s="230">
        <f>SUM(M58:M66)</f>
        <v>0</v>
      </c>
      <c r="N57" s="224"/>
      <c r="O57" s="224">
        <f>SUM(O58:O66)</f>
        <v>5.058E-2</v>
      </c>
      <c r="P57" s="224"/>
      <c r="Q57" s="224">
        <f>SUM(Q58:Q66)</f>
        <v>6.3740000000000005E-2</v>
      </c>
      <c r="R57" s="224"/>
      <c r="S57" s="224"/>
      <c r="T57" s="225"/>
      <c r="U57" s="224">
        <f>SUM(U58:U66)</f>
        <v>9.9899999999999984</v>
      </c>
      <c r="AE57" t="s">
        <v>124</v>
      </c>
    </row>
    <row r="58" spans="1:60" outlineLevel="1" x14ac:dyDescent="0.25">
      <c r="A58" s="212">
        <v>40</v>
      </c>
      <c r="B58" s="218" t="s">
        <v>211</v>
      </c>
      <c r="C58" s="261" t="s">
        <v>212</v>
      </c>
      <c r="D58" s="220" t="s">
        <v>192</v>
      </c>
      <c r="E58" s="226">
        <v>2</v>
      </c>
      <c r="F58" s="228">
        <f>H58+J58</f>
        <v>0</v>
      </c>
      <c r="G58" s="229">
        <f>ROUND(E58*F58,2)</f>
        <v>0</v>
      </c>
      <c r="H58" s="229"/>
      <c r="I58" s="229">
        <f>ROUND(E58*H58,2)</f>
        <v>0</v>
      </c>
      <c r="J58" s="229"/>
      <c r="K58" s="229">
        <f>ROUND(E58*J58,2)</f>
        <v>0</v>
      </c>
      <c r="L58" s="229">
        <v>21</v>
      </c>
      <c r="M58" s="229">
        <f>G58*(1+L58/100)</f>
        <v>0</v>
      </c>
      <c r="N58" s="221">
        <v>0</v>
      </c>
      <c r="O58" s="221">
        <f>ROUND(E58*N58,5)</f>
        <v>0</v>
      </c>
      <c r="P58" s="221">
        <v>3.1870000000000002E-2</v>
      </c>
      <c r="Q58" s="221">
        <f>ROUND(E58*P58,5)</f>
        <v>6.3740000000000005E-2</v>
      </c>
      <c r="R58" s="221"/>
      <c r="S58" s="221"/>
      <c r="T58" s="222">
        <v>0.89376</v>
      </c>
      <c r="U58" s="221">
        <f>ROUND(E58*T58,2)</f>
        <v>1.79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133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2">
        <v>41</v>
      </c>
      <c r="B59" s="218" t="s">
        <v>213</v>
      </c>
      <c r="C59" s="261" t="s">
        <v>214</v>
      </c>
      <c r="D59" s="220" t="s">
        <v>215</v>
      </c>
      <c r="E59" s="226">
        <v>2</v>
      </c>
      <c r="F59" s="228">
        <f>H59+J59</f>
        <v>0</v>
      </c>
      <c r="G59" s="229">
        <f>ROUND(E59*F59,2)</f>
        <v>0</v>
      </c>
      <c r="H59" s="229"/>
      <c r="I59" s="229">
        <f>ROUND(E59*H59,2)</f>
        <v>0</v>
      </c>
      <c r="J59" s="229"/>
      <c r="K59" s="229">
        <f>ROUND(E59*J59,2)</f>
        <v>0</v>
      </c>
      <c r="L59" s="229">
        <v>21</v>
      </c>
      <c r="M59" s="229">
        <f>G59*(1+L59/100)</f>
        <v>0</v>
      </c>
      <c r="N59" s="221">
        <v>8.4000000000000003E-4</v>
      </c>
      <c r="O59" s="221">
        <f>ROUND(E59*N59,5)</f>
        <v>1.6800000000000001E-3</v>
      </c>
      <c r="P59" s="221">
        <v>0</v>
      </c>
      <c r="Q59" s="221">
        <f>ROUND(E59*P59,5)</f>
        <v>0</v>
      </c>
      <c r="R59" s="221"/>
      <c r="S59" s="221"/>
      <c r="T59" s="222">
        <v>1.2529999999999999</v>
      </c>
      <c r="U59" s="221">
        <f>ROUND(E59*T59,2)</f>
        <v>2.5099999999999998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128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12">
        <v>42</v>
      </c>
      <c r="B60" s="218" t="s">
        <v>216</v>
      </c>
      <c r="C60" s="261" t="s">
        <v>217</v>
      </c>
      <c r="D60" s="220" t="s">
        <v>192</v>
      </c>
      <c r="E60" s="226">
        <v>2</v>
      </c>
      <c r="F60" s="228">
        <f>H60+J60</f>
        <v>0</v>
      </c>
      <c r="G60" s="229">
        <f>ROUND(E60*F60,2)</f>
        <v>0</v>
      </c>
      <c r="H60" s="229"/>
      <c r="I60" s="229">
        <f>ROUND(E60*H60,2)</f>
        <v>0</v>
      </c>
      <c r="J60" s="229"/>
      <c r="K60" s="229">
        <f>ROUND(E60*J60,2)</f>
        <v>0</v>
      </c>
      <c r="L60" s="229">
        <v>21</v>
      </c>
      <c r="M60" s="229">
        <f>G60*(1+L60/100)</f>
        <v>0</v>
      </c>
      <c r="N60" s="221">
        <v>1.8000000000000001E-4</v>
      </c>
      <c r="O60" s="221">
        <f>ROUND(E60*N60,5)</f>
        <v>3.6000000000000002E-4</v>
      </c>
      <c r="P60" s="221">
        <v>0</v>
      </c>
      <c r="Q60" s="221">
        <f>ROUND(E60*P60,5)</f>
        <v>0</v>
      </c>
      <c r="R60" s="221"/>
      <c r="S60" s="221"/>
      <c r="T60" s="222">
        <v>0.47599999999999998</v>
      </c>
      <c r="U60" s="221">
        <f>ROUND(E60*T60,2)</f>
        <v>0.95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128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5">
      <c r="A61" s="212">
        <v>43</v>
      </c>
      <c r="B61" s="218" t="s">
        <v>218</v>
      </c>
      <c r="C61" s="261" t="s">
        <v>219</v>
      </c>
      <c r="D61" s="220" t="s">
        <v>215</v>
      </c>
      <c r="E61" s="226">
        <v>2</v>
      </c>
      <c r="F61" s="228">
        <f>H61+J61</f>
        <v>0</v>
      </c>
      <c r="G61" s="229">
        <f>ROUND(E61*F61,2)</f>
        <v>0</v>
      </c>
      <c r="H61" s="229"/>
      <c r="I61" s="229">
        <f>ROUND(E61*H61,2)</f>
        <v>0</v>
      </c>
      <c r="J61" s="229"/>
      <c r="K61" s="229">
        <f>ROUND(E61*J61,2)</f>
        <v>0</v>
      </c>
      <c r="L61" s="229">
        <v>21</v>
      </c>
      <c r="M61" s="229">
        <f>G61*(1+L61/100)</f>
        <v>0</v>
      </c>
      <c r="N61" s="221">
        <v>1.521E-2</v>
      </c>
      <c r="O61" s="221">
        <f>ROUND(E61*N61,5)</f>
        <v>3.0419999999999999E-2</v>
      </c>
      <c r="P61" s="221">
        <v>0</v>
      </c>
      <c r="Q61" s="221">
        <f>ROUND(E61*P61,5)</f>
        <v>0</v>
      </c>
      <c r="R61" s="221"/>
      <c r="S61" s="221"/>
      <c r="T61" s="222">
        <v>1.1890000000000001</v>
      </c>
      <c r="U61" s="221">
        <f>ROUND(E61*T61,2)</f>
        <v>2.38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128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2">
        <v>44</v>
      </c>
      <c r="B62" s="218" t="s">
        <v>220</v>
      </c>
      <c r="C62" s="261" t="s">
        <v>221</v>
      </c>
      <c r="D62" s="220" t="s">
        <v>215</v>
      </c>
      <c r="E62" s="226">
        <v>2</v>
      </c>
      <c r="F62" s="228">
        <f>H62+J62</f>
        <v>0</v>
      </c>
      <c r="G62" s="229">
        <f>ROUND(E62*F62,2)</f>
        <v>0</v>
      </c>
      <c r="H62" s="229"/>
      <c r="I62" s="229">
        <f>ROUND(E62*H62,2)</f>
        <v>0</v>
      </c>
      <c r="J62" s="229"/>
      <c r="K62" s="229">
        <f>ROUND(E62*J62,2)</f>
        <v>0</v>
      </c>
      <c r="L62" s="229">
        <v>21</v>
      </c>
      <c r="M62" s="229">
        <f>G62*(1+L62/100)</f>
        <v>0</v>
      </c>
      <c r="N62" s="221">
        <v>6.77E-3</v>
      </c>
      <c r="O62" s="221">
        <f>ROUND(E62*N62,5)</f>
        <v>1.354E-2</v>
      </c>
      <c r="P62" s="221">
        <v>0</v>
      </c>
      <c r="Q62" s="221">
        <f>ROUND(E62*P62,5)</f>
        <v>0</v>
      </c>
      <c r="R62" s="221"/>
      <c r="S62" s="221"/>
      <c r="T62" s="222">
        <v>0.27500000000000002</v>
      </c>
      <c r="U62" s="221">
        <f>ROUND(E62*T62,2)</f>
        <v>0.55000000000000004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128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2">
        <v>45</v>
      </c>
      <c r="B63" s="218" t="s">
        <v>222</v>
      </c>
      <c r="C63" s="261" t="s">
        <v>223</v>
      </c>
      <c r="D63" s="220" t="s">
        <v>215</v>
      </c>
      <c r="E63" s="226">
        <v>2</v>
      </c>
      <c r="F63" s="228">
        <f>H63+J63</f>
        <v>0</v>
      </c>
      <c r="G63" s="229">
        <f>ROUND(E63*F63,2)</f>
        <v>0</v>
      </c>
      <c r="H63" s="229"/>
      <c r="I63" s="229">
        <f>ROUND(E63*H63,2)</f>
        <v>0</v>
      </c>
      <c r="J63" s="229"/>
      <c r="K63" s="229">
        <f>ROUND(E63*J63,2)</f>
        <v>0</v>
      </c>
      <c r="L63" s="229">
        <v>21</v>
      </c>
      <c r="M63" s="229">
        <f>G63*(1+L63/100)</f>
        <v>0</v>
      </c>
      <c r="N63" s="221">
        <v>1.7000000000000001E-4</v>
      </c>
      <c r="O63" s="221">
        <f>ROUND(E63*N63,5)</f>
        <v>3.4000000000000002E-4</v>
      </c>
      <c r="P63" s="221">
        <v>0</v>
      </c>
      <c r="Q63" s="221">
        <f>ROUND(E63*P63,5)</f>
        <v>0</v>
      </c>
      <c r="R63" s="221"/>
      <c r="S63" s="221"/>
      <c r="T63" s="222">
        <v>0.22700000000000001</v>
      </c>
      <c r="U63" s="221">
        <f>ROUND(E63*T63,2)</f>
        <v>0.45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128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2">
        <v>46</v>
      </c>
      <c r="B64" s="218" t="s">
        <v>224</v>
      </c>
      <c r="C64" s="261" t="s">
        <v>225</v>
      </c>
      <c r="D64" s="220" t="s">
        <v>192</v>
      </c>
      <c r="E64" s="226">
        <v>2</v>
      </c>
      <c r="F64" s="228">
        <f>H64+J64</f>
        <v>0</v>
      </c>
      <c r="G64" s="229">
        <f>ROUND(E64*F64,2)</f>
        <v>0</v>
      </c>
      <c r="H64" s="229"/>
      <c r="I64" s="229">
        <f>ROUND(E64*H64,2)</f>
        <v>0</v>
      </c>
      <c r="J64" s="229"/>
      <c r="K64" s="229">
        <f>ROUND(E64*J64,2)</f>
        <v>0</v>
      </c>
      <c r="L64" s="229">
        <v>21</v>
      </c>
      <c r="M64" s="229">
        <f>G64*(1+L64/100)</f>
        <v>0</v>
      </c>
      <c r="N64" s="221">
        <v>1.9E-3</v>
      </c>
      <c r="O64" s="221">
        <f>ROUND(E64*N64,5)</f>
        <v>3.8E-3</v>
      </c>
      <c r="P64" s="221">
        <v>0</v>
      </c>
      <c r="Q64" s="221">
        <f>ROUND(E64*P64,5)</f>
        <v>0</v>
      </c>
      <c r="R64" s="221"/>
      <c r="S64" s="221"/>
      <c r="T64" s="222">
        <v>0</v>
      </c>
      <c r="U64" s="221">
        <f>ROUND(E64*T64,2)</f>
        <v>0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226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0.399999999999999" outlineLevel="1" x14ac:dyDescent="0.25">
      <c r="A65" s="212">
        <v>47</v>
      </c>
      <c r="B65" s="218" t="s">
        <v>227</v>
      </c>
      <c r="C65" s="261" t="s">
        <v>228</v>
      </c>
      <c r="D65" s="220" t="s">
        <v>192</v>
      </c>
      <c r="E65" s="226">
        <v>2</v>
      </c>
      <c r="F65" s="228">
        <f>H65+J65</f>
        <v>0</v>
      </c>
      <c r="G65" s="229">
        <f>ROUND(E65*F65,2)</f>
        <v>0</v>
      </c>
      <c r="H65" s="229"/>
      <c r="I65" s="229">
        <f>ROUND(E65*H65,2)</f>
        <v>0</v>
      </c>
      <c r="J65" s="229"/>
      <c r="K65" s="229">
        <f>ROUND(E65*J65,2)</f>
        <v>0</v>
      </c>
      <c r="L65" s="229">
        <v>21</v>
      </c>
      <c r="M65" s="229">
        <f>G65*(1+L65/100)</f>
        <v>0</v>
      </c>
      <c r="N65" s="221">
        <v>2.2000000000000001E-4</v>
      </c>
      <c r="O65" s="221">
        <f>ROUND(E65*N65,5)</f>
        <v>4.4000000000000002E-4</v>
      </c>
      <c r="P65" s="221">
        <v>0</v>
      </c>
      <c r="Q65" s="221">
        <f>ROUND(E65*P65,5)</f>
        <v>0</v>
      </c>
      <c r="R65" s="221"/>
      <c r="S65" s="221"/>
      <c r="T65" s="222">
        <v>0.246</v>
      </c>
      <c r="U65" s="221">
        <f>ROUND(E65*T65,2)</f>
        <v>0.49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128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5">
      <c r="A66" s="212">
        <v>48</v>
      </c>
      <c r="B66" s="218" t="s">
        <v>229</v>
      </c>
      <c r="C66" s="261" t="s">
        <v>230</v>
      </c>
      <c r="D66" s="220" t="s">
        <v>171</v>
      </c>
      <c r="E66" s="226">
        <v>0.55000000000000004</v>
      </c>
      <c r="F66" s="228">
        <f>H66+J66</f>
        <v>0</v>
      </c>
      <c r="G66" s="229">
        <f>ROUND(E66*F66,2)</f>
        <v>0</v>
      </c>
      <c r="H66" s="229"/>
      <c r="I66" s="229">
        <f>ROUND(E66*H66,2)</f>
        <v>0</v>
      </c>
      <c r="J66" s="229"/>
      <c r="K66" s="229">
        <f>ROUND(E66*J66,2)</f>
        <v>0</v>
      </c>
      <c r="L66" s="229">
        <v>21</v>
      </c>
      <c r="M66" s="229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1.573</v>
      </c>
      <c r="U66" s="221">
        <f>ROUND(E66*T66,2)</f>
        <v>0.87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128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x14ac:dyDescent="0.25">
      <c r="A67" s="213" t="s">
        <v>123</v>
      </c>
      <c r="B67" s="219" t="s">
        <v>80</v>
      </c>
      <c r="C67" s="262" t="s">
        <v>81</v>
      </c>
      <c r="D67" s="223"/>
      <c r="E67" s="227"/>
      <c r="F67" s="230"/>
      <c r="G67" s="230">
        <f>SUMIF(AE68:AE69,"&lt;&gt;NOR",G68:G69)</f>
        <v>0</v>
      </c>
      <c r="H67" s="230"/>
      <c r="I67" s="230">
        <f>SUM(I68:I69)</f>
        <v>0</v>
      </c>
      <c r="J67" s="230"/>
      <c r="K67" s="230">
        <f>SUM(K68:K69)</f>
        <v>0</v>
      </c>
      <c r="L67" s="230"/>
      <c r="M67" s="230">
        <f>SUM(M68:M69)</f>
        <v>0</v>
      </c>
      <c r="N67" s="224"/>
      <c r="O67" s="224">
        <f>SUM(O68:O69)</f>
        <v>0</v>
      </c>
      <c r="P67" s="224"/>
      <c r="Q67" s="224">
        <f>SUM(Q68:Q69)</f>
        <v>0</v>
      </c>
      <c r="R67" s="224"/>
      <c r="S67" s="224"/>
      <c r="T67" s="225"/>
      <c r="U67" s="224">
        <f>SUM(U68:U69)</f>
        <v>1.65</v>
      </c>
      <c r="AE67" t="s">
        <v>124</v>
      </c>
    </row>
    <row r="68" spans="1:60" ht="20.399999999999999" outlineLevel="1" x14ac:dyDescent="0.25">
      <c r="A68" s="212">
        <v>49</v>
      </c>
      <c r="B68" s="218" t="s">
        <v>231</v>
      </c>
      <c r="C68" s="261" t="s">
        <v>232</v>
      </c>
      <c r="D68" s="220" t="s">
        <v>233</v>
      </c>
      <c r="E68" s="226">
        <v>4</v>
      </c>
      <c r="F68" s="228">
        <f>H68+J68</f>
        <v>0</v>
      </c>
      <c r="G68" s="229">
        <f>ROUND(E68*F68,2)</f>
        <v>0</v>
      </c>
      <c r="H68" s="229"/>
      <c r="I68" s="229">
        <f>ROUND(E68*H68,2)</f>
        <v>0</v>
      </c>
      <c r="J68" s="229"/>
      <c r="K68" s="229">
        <f>ROUND(E68*J68,2)</f>
        <v>0</v>
      </c>
      <c r="L68" s="229">
        <v>21</v>
      </c>
      <c r="M68" s="229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0.17399999999999999</v>
      </c>
      <c r="U68" s="221">
        <f>ROUND(E68*T68,2)</f>
        <v>0.7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128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2">
        <v>50</v>
      </c>
      <c r="B69" s="218" t="s">
        <v>234</v>
      </c>
      <c r="C69" s="261" t="s">
        <v>235</v>
      </c>
      <c r="D69" s="220" t="s">
        <v>171</v>
      </c>
      <c r="E69" s="226">
        <v>0.35</v>
      </c>
      <c r="F69" s="228">
        <f>H69+J69</f>
        <v>0</v>
      </c>
      <c r="G69" s="229">
        <f>ROUND(E69*F69,2)</f>
        <v>0</v>
      </c>
      <c r="H69" s="229"/>
      <c r="I69" s="229">
        <f>ROUND(E69*H69,2)</f>
        <v>0</v>
      </c>
      <c r="J69" s="229"/>
      <c r="K69" s="229">
        <f>ROUND(E69*J69,2)</f>
        <v>0</v>
      </c>
      <c r="L69" s="229">
        <v>21</v>
      </c>
      <c r="M69" s="229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2.71</v>
      </c>
      <c r="U69" s="221">
        <f>ROUND(E69*T69,2)</f>
        <v>0.95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128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x14ac:dyDescent="0.25">
      <c r="A70" s="213" t="s">
        <v>123</v>
      </c>
      <c r="B70" s="219" t="s">
        <v>82</v>
      </c>
      <c r="C70" s="262" t="s">
        <v>83</v>
      </c>
      <c r="D70" s="223"/>
      <c r="E70" s="227"/>
      <c r="F70" s="230"/>
      <c r="G70" s="230">
        <f>SUMIF(AE71:AE72,"&lt;&gt;NOR",G71:G72)</f>
        <v>0</v>
      </c>
      <c r="H70" s="230"/>
      <c r="I70" s="230">
        <f>SUM(I71:I72)</f>
        <v>0</v>
      </c>
      <c r="J70" s="230"/>
      <c r="K70" s="230">
        <f>SUM(K71:K72)</f>
        <v>0</v>
      </c>
      <c r="L70" s="230"/>
      <c r="M70" s="230">
        <f>SUM(M71:M72)</f>
        <v>0</v>
      </c>
      <c r="N70" s="224"/>
      <c r="O70" s="224">
        <f>SUM(O71:O72)</f>
        <v>0</v>
      </c>
      <c r="P70" s="224"/>
      <c r="Q70" s="224">
        <f>SUM(Q71:Q72)</f>
        <v>0</v>
      </c>
      <c r="R70" s="224"/>
      <c r="S70" s="224"/>
      <c r="T70" s="225"/>
      <c r="U70" s="224">
        <f>SUM(U71:U72)</f>
        <v>1.02</v>
      </c>
      <c r="AE70" t="s">
        <v>124</v>
      </c>
    </row>
    <row r="71" spans="1:60" outlineLevel="1" x14ac:dyDescent="0.25">
      <c r="A71" s="212">
        <v>51</v>
      </c>
      <c r="B71" s="218" t="s">
        <v>236</v>
      </c>
      <c r="C71" s="261" t="s">
        <v>237</v>
      </c>
      <c r="D71" s="220" t="s">
        <v>233</v>
      </c>
      <c r="E71" s="226">
        <v>1</v>
      </c>
      <c r="F71" s="228">
        <f>H71+J71</f>
        <v>0</v>
      </c>
      <c r="G71" s="229">
        <f>ROUND(E71*F71,2)</f>
        <v>0</v>
      </c>
      <c r="H71" s="229"/>
      <c r="I71" s="229">
        <f>ROUND(E71*H71,2)</f>
        <v>0</v>
      </c>
      <c r="J71" s="229"/>
      <c r="K71" s="229">
        <f>ROUND(E71*J71,2)</f>
        <v>0</v>
      </c>
      <c r="L71" s="229">
        <v>21</v>
      </c>
      <c r="M71" s="229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0.17399999999999999</v>
      </c>
      <c r="U71" s="221">
        <f>ROUND(E71*T71,2)</f>
        <v>0.17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128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2">
        <v>52</v>
      </c>
      <c r="B72" s="218" t="s">
        <v>238</v>
      </c>
      <c r="C72" s="261" t="s">
        <v>239</v>
      </c>
      <c r="D72" s="220" t="s">
        <v>171</v>
      </c>
      <c r="E72" s="226">
        <v>0.35</v>
      </c>
      <c r="F72" s="228">
        <f>H72+J72</f>
        <v>0</v>
      </c>
      <c r="G72" s="229">
        <f>ROUND(E72*F72,2)</f>
        <v>0</v>
      </c>
      <c r="H72" s="229"/>
      <c r="I72" s="229">
        <f>ROUND(E72*H72,2)</f>
        <v>0</v>
      </c>
      <c r="J72" s="229"/>
      <c r="K72" s="229">
        <f>ROUND(E72*J72,2)</f>
        <v>0</v>
      </c>
      <c r="L72" s="229">
        <v>21</v>
      </c>
      <c r="M72" s="229">
        <f>G72*(1+L72/100)</f>
        <v>0</v>
      </c>
      <c r="N72" s="221">
        <v>0</v>
      </c>
      <c r="O72" s="221">
        <f>ROUND(E72*N72,5)</f>
        <v>0</v>
      </c>
      <c r="P72" s="221">
        <v>0</v>
      </c>
      <c r="Q72" s="221">
        <f>ROUND(E72*P72,5)</f>
        <v>0</v>
      </c>
      <c r="R72" s="221"/>
      <c r="S72" s="221"/>
      <c r="T72" s="222">
        <v>2.4209999999999998</v>
      </c>
      <c r="U72" s="221">
        <f>ROUND(E72*T72,2)</f>
        <v>0.85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128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x14ac:dyDescent="0.25">
      <c r="A73" s="213" t="s">
        <v>123</v>
      </c>
      <c r="B73" s="219" t="s">
        <v>84</v>
      </c>
      <c r="C73" s="262" t="s">
        <v>85</v>
      </c>
      <c r="D73" s="223"/>
      <c r="E73" s="227"/>
      <c r="F73" s="230"/>
      <c r="G73" s="230">
        <f>SUMIF(AE74:AE83,"&lt;&gt;NOR",G74:G83)</f>
        <v>0</v>
      </c>
      <c r="H73" s="230"/>
      <c r="I73" s="230">
        <f>SUM(I74:I83)</f>
        <v>0</v>
      </c>
      <c r="J73" s="230"/>
      <c r="K73" s="230">
        <f>SUM(K74:K83)</f>
        <v>0</v>
      </c>
      <c r="L73" s="230"/>
      <c r="M73" s="230">
        <f>SUM(M74:M83)</f>
        <v>0</v>
      </c>
      <c r="N73" s="224"/>
      <c r="O73" s="224">
        <f>SUM(O74:O83)</f>
        <v>0.33461000000000002</v>
      </c>
      <c r="P73" s="224"/>
      <c r="Q73" s="224">
        <f>SUM(Q74:Q83)</f>
        <v>7.2760000000000005E-2</v>
      </c>
      <c r="R73" s="224"/>
      <c r="S73" s="224"/>
      <c r="T73" s="225"/>
      <c r="U73" s="224">
        <f>SUM(U74:U83)</f>
        <v>88.67</v>
      </c>
      <c r="AE73" t="s">
        <v>124</v>
      </c>
    </row>
    <row r="74" spans="1:60" outlineLevel="1" x14ac:dyDescent="0.25">
      <c r="A74" s="212">
        <v>53</v>
      </c>
      <c r="B74" s="218" t="s">
        <v>240</v>
      </c>
      <c r="C74" s="261" t="s">
        <v>241</v>
      </c>
      <c r="D74" s="220" t="s">
        <v>127</v>
      </c>
      <c r="E74" s="226">
        <v>72.760000000000005</v>
      </c>
      <c r="F74" s="228">
        <f>H74+J74</f>
        <v>0</v>
      </c>
      <c r="G74" s="229">
        <f>ROUND(E74*F74,2)</f>
        <v>0</v>
      </c>
      <c r="H74" s="229"/>
      <c r="I74" s="229">
        <f>ROUND(E74*H74,2)</f>
        <v>0</v>
      </c>
      <c r="J74" s="229"/>
      <c r="K74" s="229">
        <f>ROUND(E74*J74,2)</f>
        <v>0</v>
      </c>
      <c r="L74" s="229">
        <v>21</v>
      </c>
      <c r="M74" s="229">
        <f>G74*(1+L74/100)</f>
        <v>0</v>
      </c>
      <c r="N74" s="221">
        <v>0</v>
      </c>
      <c r="O74" s="221">
        <f>ROUND(E74*N74,5)</f>
        <v>0</v>
      </c>
      <c r="P74" s="221">
        <v>1E-3</v>
      </c>
      <c r="Q74" s="221">
        <f>ROUND(E74*P74,5)</f>
        <v>7.2760000000000005E-2</v>
      </c>
      <c r="R74" s="221"/>
      <c r="S74" s="221"/>
      <c r="T74" s="222">
        <v>0.28100000000000003</v>
      </c>
      <c r="U74" s="221">
        <f>ROUND(E74*T74,2)</f>
        <v>20.45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128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2">
        <v>54</v>
      </c>
      <c r="B75" s="218" t="s">
        <v>242</v>
      </c>
      <c r="C75" s="261" t="s">
        <v>243</v>
      </c>
      <c r="D75" s="220" t="s">
        <v>127</v>
      </c>
      <c r="E75" s="226">
        <v>72.760000000000005</v>
      </c>
      <c r="F75" s="228">
        <f>H75+J75</f>
        <v>0</v>
      </c>
      <c r="G75" s="229">
        <f>ROUND(E75*F75,2)</f>
        <v>0</v>
      </c>
      <c r="H75" s="229"/>
      <c r="I75" s="229">
        <f>ROUND(E75*H75,2)</f>
        <v>0</v>
      </c>
      <c r="J75" s="229"/>
      <c r="K75" s="229">
        <f>ROUND(E75*J75,2)</f>
        <v>0</v>
      </c>
      <c r="L75" s="229">
        <v>21</v>
      </c>
      <c r="M75" s="229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1.6E-2</v>
      </c>
      <c r="U75" s="221">
        <f>ROUND(E75*T75,2)</f>
        <v>1.1599999999999999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128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2">
        <v>55</v>
      </c>
      <c r="B76" s="218" t="s">
        <v>244</v>
      </c>
      <c r="C76" s="261" t="s">
        <v>245</v>
      </c>
      <c r="D76" s="220" t="s">
        <v>127</v>
      </c>
      <c r="E76" s="226">
        <v>72.760000000000005</v>
      </c>
      <c r="F76" s="228">
        <f>H76+J76</f>
        <v>0</v>
      </c>
      <c r="G76" s="229">
        <f>ROUND(E76*F76,2)</f>
        <v>0</v>
      </c>
      <c r="H76" s="229"/>
      <c r="I76" s="229">
        <f>ROUND(E76*H76,2)</f>
        <v>0</v>
      </c>
      <c r="J76" s="229"/>
      <c r="K76" s="229">
        <f>ROUND(E76*J76,2)</f>
        <v>0</v>
      </c>
      <c r="L76" s="229">
        <v>21</v>
      </c>
      <c r="M76" s="229">
        <f>G76*(1+L76/100)</f>
        <v>0</v>
      </c>
      <c r="N76" s="221">
        <v>0</v>
      </c>
      <c r="O76" s="221">
        <f>ROUND(E76*N76,5)</f>
        <v>0</v>
      </c>
      <c r="P76" s="221">
        <v>0</v>
      </c>
      <c r="Q76" s="221">
        <f>ROUND(E76*P76,5)</f>
        <v>0</v>
      </c>
      <c r="R76" s="221"/>
      <c r="S76" s="221"/>
      <c r="T76" s="222">
        <v>4.5999999999999999E-2</v>
      </c>
      <c r="U76" s="221">
        <f>ROUND(E76*T76,2)</f>
        <v>3.35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128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0.399999999999999" outlineLevel="1" x14ac:dyDescent="0.25">
      <c r="A77" s="212">
        <v>56</v>
      </c>
      <c r="B77" s="218" t="s">
        <v>246</v>
      </c>
      <c r="C77" s="261" t="s">
        <v>247</v>
      </c>
      <c r="D77" s="220" t="s">
        <v>127</v>
      </c>
      <c r="E77" s="226">
        <v>72.760000000000005</v>
      </c>
      <c r="F77" s="228">
        <f>H77+J77</f>
        <v>0</v>
      </c>
      <c r="G77" s="229">
        <f>ROUND(E77*F77,2)</f>
        <v>0</v>
      </c>
      <c r="H77" s="229"/>
      <c r="I77" s="229">
        <f>ROUND(E77*H77,2)</f>
        <v>0</v>
      </c>
      <c r="J77" s="229"/>
      <c r="K77" s="229">
        <f>ROUND(E77*J77,2)</f>
        <v>0</v>
      </c>
      <c r="L77" s="229">
        <v>21</v>
      </c>
      <c r="M77" s="229">
        <f>G77*(1+L77/100)</f>
        <v>0</v>
      </c>
      <c r="N77" s="221">
        <v>4.2000000000000002E-4</v>
      </c>
      <c r="O77" s="221">
        <f>ROUND(E77*N77,5)</f>
        <v>3.056E-2</v>
      </c>
      <c r="P77" s="221">
        <v>0</v>
      </c>
      <c r="Q77" s="221">
        <f>ROUND(E77*P77,5)</f>
        <v>0</v>
      </c>
      <c r="R77" s="221"/>
      <c r="S77" s="221"/>
      <c r="T77" s="222">
        <v>0.68</v>
      </c>
      <c r="U77" s="221">
        <f>ROUND(E77*T77,2)</f>
        <v>49.48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128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2">
        <v>57</v>
      </c>
      <c r="B78" s="218" t="s">
        <v>248</v>
      </c>
      <c r="C78" s="261" t="s">
        <v>249</v>
      </c>
      <c r="D78" s="220" t="s">
        <v>127</v>
      </c>
      <c r="E78" s="226">
        <v>83.674000000000007</v>
      </c>
      <c r="F78" s="228">
        <f>H78+J78</f>
        <v>0</v>
      </c>
      <c r="G78" s="229">
        <f>ROUND(E78*F78,2)</f>
        <v>0</v>
      </c>
      <c r="H78" s="229"/>
      <c r="I78" s="229">
        <f>ROUND(E78*H78,2)</f>
        <v>0</v>
      </c>
      <c r="J78" s="229"/>
      <c r="K78" s="229">
        <f>ROUND(E78*J78,2)</f>
        <v>0</v>
      </c>
      <c r="L78" s="229">
        <v>21</v>
      </c>
      <c r="M78" s="229">
        <f>G78*(1+L78/100)</f>
        <v>0</v>
      </c>
      <c r="N78" s="221">
        <v>3.5000000000000001E-3</v>
      </c>
      <c r="O78" s="221">
        <f>ROUND(E78*N78,5)</f>
        <v>0.29286000000000001</v>
      </c>
      <c r="P78" s="221">
        <v>0</v>
      </c>
      <c r="Q78" s="221">
        <f>ROUND(E78*P78,5)</f>
        <v>0</v>
      </c>
      <c r="R78" s="221"/>
      <c r="S78" s="221"/>
      <c r="T78" s="222">
        <v>0</v>
      </c>
      <c r="U78" s="221">
        <f>ROUND(E78*T78,2)</f>
        <v>0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226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ht="20.399999999999999" outlineLevel="1" x14ac:dyDescent="0.25">
      <c r="A79" s="212">
        <v>58</v>
      </c>
      <c r="B79" s="218" t="s">
        <v>250</v>
      </c>
      <c r="C79" s="261" t="s">
        <v>251</v>
      </c>
      <c r="D79" s="220" t="s">
        <v>138</v>
      </c>
      <c r="E79" s="226">
        <v>49</v>
      </c>
      <c r="F79" s="228">
        <f>H79+J79</f>
        <v>0</v>
      </c>
      <c r="G79" s="229">
        <f>ROUND(E79*F79,2)</f>
        <v>0</v>
      </c>
      <c r="H79" s="229"/>
      <c r="I79" s="229">
        <f>ROUND(E79*H79,2)</f>
        <v>0</v>
      </c>
      <c r="J79" s="229"/>
      <c r="K79" s="229">
        <f>ROUND(E79*J79,2)</f>
        <v>0</v>
      </c>
      <c r="L79" s="229">
        <v>21</v>
      </c>
      <c r="M79" s="229">
        <f>G79*(1+L79/100)</f>
        <v>0</v>
      </c>
      <c r="N79" s="221">
        <v>4.0000000000000003E-5</v>
      </c>
      <c r="O79" s="221">
        <f>ROUND(E79*N79,5)</f>
        <v>1.9599999999999999E-3</v>
      </c>
      <c r="P79" s="221">
        <v>0</v>
      </c>
      <c r="Q79" s="221">
        <f>ROUND(E79*P79,5)</f>
        <v>0</v>
      </c>
      <c r="R79" s="221"/>
      <c r="S79" s="221"/>
      <c r="T79" s="222">
        <v>7.8200000000000006E-2</v>
      </c>
      <c r="U79" s="221">
        <f>ROUND(E79*T79,2)</f>
        <v>3.83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128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12">
        <v>59</v>
      </c>
      <c r="B80" s="218" t="s">
        <v>252</v>
      </c>
      <c r="C80" s="261" t="s">
        <v>253</v>
      </c>
      <c r="D80" s="220" t="s">
        <v>138</v>
      </c>
      <c r="E80" s="226">
        <v>36.72</v>
      </c>
      <c r="F80" s="228">
        <f>H80+J80</f>
        <v>0</v>
      </c>
      <c r="G80" s="229">
        <f>ROUND(E80*F80,2)</f>
        <v>0</v>
      </c>
      <c r="H80" s="229"/>
      <c r="I80" s="229">
        <f>ROUND(E80*H80,2)</f>
        <v>0</v>
      </c>
      <c r="J80" s="229"/>
      <c r="K80" s="229">
        <f>ROUND(E80*J80,2)</f>
        <v>0</v>
      </c>
      <c r="L80" s="229">
        <v>21</v>
      </c>
      <c r="M80" s="229">
        <f>G80*(1+L80/100)</f>
        <v>0</v>
      </c>
      <c r="N80" s="221">
        <v>6.0000000000000002E-5</v>
      </c>
      <c r="O80" s="221">
        <f>ROUND(E80*N80,5)</f>
        <v>2.2000000000000001E-3</v>
      </c>
      <c r="P80" s="221">
        <v>0</v>
      </c>
      <c r="Q80" s="221">
        <f>ROUND(E80*P80,5)</f>
        <v>0</v>
      </c>
      <c r="R80" s="221"/>
      <c r="S80" s="221"/>
      <c r="T80" s="222">
        <v>0.152</v>
      </c>
      <c r="U80" s="221">
        <f>ROUND(E80*T80,2)</f>
        <v>5.58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128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5">
      <c r="A81" s="212">
        <v>60</v>
      </c>
      <c r="B81" s="218" t="s">
        <v>254</v>
      </c>
      <c r="C81" s="261" t="s">
        <v>255</v>
      </c>
      <c r="D81" s="220" t="s">
        <v>138</v>
      </c>
      <c r="E81" s="226">
        <v>40.392000000000003</v>
      </c>
      <c r="F81" s="228">
        <f>H81+J81</f>
        <v>0</v>
      </c>
      <c r="G81" s="229">
        <f>ROUND(E81*F81,2)</f>
        <v>0</v>
      </c>
      <c r="H81" s="229"/>
      <c r="I81" s="229">
        <f>ROUND(E81*H81,2)</f>
        <v>0</v>
      </c>
      <c r="J81" s="229"/>
      <c r="K81" s="229">
        <f>ROUND(E81*J81,2)</f>
        <v>0</v>
      </c>
      <c r="L81" s="229">
        <v>21</v>
      </c>
      <c r="M81" s="229">
        <f>G81*(1+L81/100)</f>
        <v>0</v>
      </c>
      <c r="N81" s="221">
        <v>1.2E-4</v>
      </c>
      <c r="O81" s="221">
        <f>ROUND(E81*N81,5)</f>
        <v>4.8500000000000001E-3</v>
      </c>
      <c r="P81" s="221">
        <v>0</v>
      </c>
      <c r="Q81" s="221">
        <f>ROUND(E81*P81,5)</f>
        <v>0</v>
      </c>
      <c r="R81" s="221"/>
      <c r="S81" s="221"/>
      <c r="T81" s="222">
        <v>0</v>
      </c>
      <c r="U81" s="221">
        <f>ROUND(E81*T81,2)</f>
        <v>0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226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0.399999999999999" outlineLevel="1" x14ac:dyDescent="0.25">
      <c r="A82" s="212">
        <v>61</v>
      </c>
      <c r="B82" s="218" t="s">
        <v>256</v>
      </c>
      <c r="C82" s="261" t="s">
        <v>257</v>
      </c>
      <c r="D82" s="220" t="s">
        <v>127</v>
      </c>
      <c r="E82" s="226">
        <v>72.760000000000005</v>
      </c>
      <c r="F82" s="228">
        <f>H82+J82</f>
        <v>0</v>
      </c>
      <c r="G82" s="229">
        <f>ROUND(E82*F82,2)</f>
        <v>0</v>
      </c>
      <c r="H82" s="229"/>
      <c r="I82" s="229">
        <f>ROUND(E82*H82,2)</f>
        <v>0</v>
      </c>
      <c r="J82" s="229"/>
      <c r="K82" s="229">
        <f>ROUND(E82*J82,2)</f>
        <v>0</v>
      </c>
      <c r="L82" s="229">
        <v>21</v>
      </c>
      <c r="M82" s="229">
        <f>G82*(1+L82/100)</f>
        <v>0</v>
      </c>
      <c r="N82" s="221">
        <v>3.0000000000000001E-5</v>
      </c>
      <c r="O82" s="221">
        <f>ROUND(E82*N82,5)</f>
        <v>2.1800000000000001E-3</v>
      </c>
      <c r="P82" s="221">
        <v>0</v>
      </c>
      <c r="Q82" s="221">
        <f>ROUND(E82*P82,5)</f>
        <v>0</v>
      </c>
      <c r="R82" s="221"/>
      <c r="S82" s="221"/>
      <c r="T82" s="222">
        <v>0.06</v>
      </c>
      <c r="U82" s="221">
        <f>ROUND(E82*T82,2)</f>
        <v>4.37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128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12">
        <v>62</v>
      </c>
      <c r="B83" s="218" t="s">
        <v>258</v>
      </c>
      <c r="C83" s="261" t="s">
        <v>259</v>
      </c>
      <c r="D83" s="220" t="s">
        <v>171</v>
      </c>
      <c r="E83" s="226">
        <v>0.41</v>
      </c>
      <c r="F83" s="228">
        <f>H83+J83</f>
        <v>0</v>
      </c>
      <c r="G83" s="229">
        <f>ROUND(E83*F83,2)</f>
        <v>0</v>
      </c>
      <c r="H83" s="229"/>
      <c r="I83" s="229">
        <f>ROUND(E83*H83,2)</f>
        <v>0</v>
      </c>
      <c r="J83" s="229"/>
      <c r="K83" s="229">
        <f>ROUND(E83*J83,2)</f>
        <v>0</v>
      </c>
      <c r="L83" s="229">
        <v>21</v>
      </c>
      <c r="M83" s="229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1.1020000000000001</v>
      </c>
      <c r="U83" s="221">
        <f>ROUND(E83*T83,2)</f>
        <v>0.45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128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5">
      <c r="A84" s="213" t="s">
        <v>123</v>
      </c>
      <c r="B84" s="219" t="s">
        <v>86</v>
      </c>
      <c r="C84" s="262" t="s">
        <v>87</v>
      </c>
      <c r="D84" s="223"/>
      <c r="E84" s="227"/>
      <c r="F84" s="230"/>
      <c r="G84" s="230">
        <f>SUMIF(AE85:AE91,"&lt;&gt;NOR",G85:G91)</f>
        <v>0</v>
      </c>
      <c r="H84" s="230"/>
      <c r="I84" s="230">
        <f>SUM(I85:I91)</f>
        <v>0</v>
      </c>
      <c r="J84" s="230"/>
      <c r="K84" s="230">
        <f>SUM(K85:K91)</f>
        <v>0</v>
      </c>
      <c r="L84" s="230"/>
      <c r="M84" s="230">
        <f>SUM(M85:M91)</f>
        <v>0</v>
      </c>
      <c r="N84" s="224"/>
      <c r="O84" s="224">
        <f>SUM(O85:O91)</f>
        <v>6.3879999999999992E-2</v>
      </c>
      <c r="P84" s="224"/>
      <c r="Q84" s="224">
        <f>SUM(Q85:Q91)</f>
        <v>0</v>
      </c>
      <c r="R84" s="224"/>
      <c r="S84" s="224"/>
      <c r="T84" s="225"/>
      <c r="U84" s="224">
        <f>SUM(U85:U91)</f>
        <v>4.34</v>
      </c>
      <c r="AE84" t="s">
        <v>124</v>
      </c>
    </row>
    <row r="85" spans="1:60" outlineLevel="1" x14ac:dyDescent="0.25">
      <c r="A85" s="212">
        <v>63</v>
      </c>
      <c r="B85" s="218" t="s">
        <v>260</v>
      </c>
      <c r="C85" s="261" t="s">
        <v>140</v>
      </c>
      <c r="D85" s="220" t="s">
        <v>127</v>
      </c>
      <c r="E85" s="226">
        <v>2.4300000000000002</v>
      </c>
      <c r="F85" s="228">
        <f>H85+J85</f>
        <v>0</v>
      </c>
      <c r="G85" s="229">
        <f>ROUND(E85*F85,2)</f>
        <v>0</v>
      </c>
      <c r="H85" s="229"/>
      <c r="I85" s="229">
        <f>ROUND(E85*H85,2)</f>
        <v>0</v>
      </c>
      <c r="J85" s="229"/>
      <c r="K85" s="229">
        <f>ROUND(E85*J85,2)</f>
        <v>0</v>
      </c>
      <c r="L85" s="229">
        <v>21</v>
      </c>
      <c r="M85" s="229">
        <f>G85*(1+L85/100)</f>
        <v>0</v>
      </c>
      <c r="N85" s="221">
        <v>3.2000000000000003E-4</v>
      </c>
      <c r="O85" s="221">
        <f>ROUND(E85*N85,5)</f>
        <v>7.7999999999999999E-4</v>
      </c>
      <c r="P85" s="221">
        <v>0</v>
      </c>
      <c r="Q85" s="221">
        <f>ROUND(E85*P85,5)</f>
        <v>0</v>
      </c>
      <c r="R85" s="221"/>
      <c r="S85" s="221"/>
      <c r="T85" s="222">
        <v>7.0000000000000007E-2</v>
      </c>
      <c r="U85" s="221">
        <f>ROUND(E85*T85,2)</f>
        <v>0.17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128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0.399999999999999" outlineLevel="1" x14ac:dyDescent="0.25">
      <c r="A86" s="212">
        <v>64</v>
      </c>
      <c r="B86" s="218" t="s">
        <v>261</v>
      </c>
      <c r="C86" s="261" t="s">
        <v>262</v>
      </c>
      <c r="D86" s="220" t="s">
        <v>127</v>
      </c>
      <c r="E86" s="226">
        <v>2.4300000000000002</v>
      </c>
      <c r="F86" s="228">
        <f>H86+J86</f>
        <v>0</v>
      </c>
      <c r="G86" s="229">
        <f>ROUND(E86*F86,2)</f>
        <v>0</v>
      </c>
      <c r="H86" s="229"/>
      <c r="I86" s="229">
        <f>ROUND(E86*H86,2)</f>
        <v>0</v>
      </c>
      <c r="J86" s="229"/>
      <c r="K86" s="229">
        <f>ROUND(E86*J86,2)</f>
        <v>0</v>
      </c>
      <c r="L86" s="229">
        <v>21</v>
      </c>
      <c r="M86" s="229">
        <f>G86*(1+L86/100)</f>
        <v>0</v>
      </c>
      <c r="N86" s="221">
        <v>4.1900000000000001E-3</v>
      </c>
      <c r="O86" s="221">
        <f>ROUND(E86*N86,5)</f>
        <v>1.018E-2</v>
      </c>
      <c r="P86" s="221">
        <v>0</v>
      </c>
      <c r="Q86" s="221">
        <f>ROUND(E86*P86,5)</f>
        <v>0</v>
      </c>
      <c r="R86" s="221"/>
      <c r="S86" s="221"/>
      <c r="T86" s="222">
        <v>0.95840000000000003</v>
      </c>
      <c r="U86" s="221">
        <f>ROUND(E86*T86,2)</f>
        <v>2.33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128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12">
        <v>65</v>
      </c>
      <c r="B87" s="218" t="s">
        <v>263</v>
      </c>
      <c r="C87" s="261" t="s">
        <v>264</v>
      </c>
      <c r="D87" s="220" t="s">
        <v>127</v>
      </c>
      <c r="E87" s="226">
        <v>2.4300000000000002</v>
      </c>
      <c r="F87" s="228">
        <f>H87+J87</f>
        <v>0</v>
      </c>
      <c r="G87" s="229">
        <f>ROUND(E87*F87,2)</f>
        <v>0</v>
      </c>
      <c r="H87" s="229"/>
      <c r="I87" s="229">
        <f>ROUND(E87*H87,2)</f>
        <v>0</v>
      </c>
      <c r="J87" s="229"/>
      <c r="K87" s="229">
        <f>ROUND(E87*J87,2)</f>
        <v>0</v>
      </c>
      <c r="L87" s="229">
        <v>21</v>
      </c>
      <c r="M87" s="229">
        <f>G87*(1+L87/100)</f>
        <v>0</v>
      </c>
      <c r="N87" s="221">
        <v>0</v>
      </c>
      <c r="O87" s="221">
        <f>ROUND(E87*N87,5)</f>
        <v>0</v>
      </c>
      <c r="P87" s="221">
        <v>0</v>
      </c>
      <c r="Q87" s="221">
        <f>ROUND(E87*P87,5)</f>
        <v>0</v>
      </c>
      <c r="R87" s="221"/>
      <c r="S87" s="221"/>
      <c r="T87" s="222">
        <v>0.13</v>
      </c>
      <c r="U87" s="221">
        <f>ROUND(E87*T87,2)</f>
        <v>0.32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128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5">
      <c r="A88" s="212">
        <v>66</v>
      </c>
      <c r="B88" s="218" t="s">
        <v>265</v>
      </c>
      <c r="C88" s="261" t="s">
        <v>266</v>
      </c>
      <c r="D88" s="220" t="s">
        <v>127</v>
      </c>
      <c r="E88" s="226">
        <v>2.9159999999999999</v>
      </c>
      <c r="F88" s="228">
        <f>H88+J88</f>
        <v>0</v>
      </c>
      <c r="G88" s="229">
        <f>ROUND(E88*F88,2)</f>
        <v>0</v>
      </c>
      <c r="H88" s="229"/>
      <c r="I88" s="229">
        <f>ROUND(E88*H88,2)</f>
        <v>0</v>
      </c>
      <c r="J88" s="229"/>
      <c r="K88" s="229">
        <f>ROUND(E88*J88,2)</f>
        <v>0</v>
      </c>
      <c r="L88" s="229">
        <v>21</v>
      </c>
      <c r="M88" s="229">
        <f>G88*(1+L88/100)</f>
        <v>0</v>
      </c>
      <c r="N88" s="221">
        <v>1.78E-2</v>
      </c>
      <c r="O88" s="221">
        <f>ROUND(E88*N88,5)</f>
        <v>5.1900000000000002E-2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226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2">
        <v>67</v>
      </c>
      <c r="B89" s="218" t="s">
        <v>267</v>
      </c>
      <c r="C89" s="261" t="s">
        <v>268</v>
      </c>
      <c r="D89" s="220" t="s">
        <v>138</v>
      </c>
      <c r="E89" s="226">
        <v>6</v>
      </c>
      <c r="F89" s="228">
        <f>H89+J89</f>
        <v>0</v>
      </c>
      <c r="G89" s="229">
        <f>ROUND(E89*F89,2)</f>
        <v>0</v>
      </c>
      <c r="H89" s="229"/>
      <c r="I89" s="229">
        <f>ROUND(E89*H89,2)</f>
        <v>0</v>
      </c>
      <c r="J89" s="229"/>
      <c r="K89" s="229">
        <f>ROUND(E89*J89,2)</f>
        <v>0</v>
      </c>
      <c r="L89" s="229">
        <v>21</v>
      </c>
      <c r="M89" s="229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0.12</v>
      </c>
      <c r="U89" s="221">
        <f>ROUND(E89*T89,2)</f>
        <v>0.72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128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12">
        <v>68</v>
      </c>
      <c r="B90" s="218" t="s">
        <v>269</v>
      </c>
      <c r="C90" s="261" t="s">
        <v>270</v>
      </c>
      <c r="D90" s="220" t="s">
        <v>138</v>
      </c>
      <c r="E90" s="226">
        <v>6</v>
      </c>
      <c r="F90" s="228">
        <f>H90+J90</f>
        <v>0</v>
      </c>
      <c r="G90" s="229">
        <f>ROUND(E90*F90,2)</f>
        <v>0</v>
      </c>
      <c r="H90" s="229"/>
      <c r="I90" s="229">
        <f>ROUND(E90*H90,2)</f>
        <v>0</v>
      </c>
      <c r="J90" s="229"/>
      <c r="K90" s="229">
        <f>ROUND(E90*J90,2)</f>
        <v>0</v>
      </c>
      <c r="L90" s="229">
        <v>21</v>
      </c>
      <c r="M90" s="229">
        <f>G90*(1+L90/100)</f>
        <v>0</v>
      </c>
      <c r="N90" s="221">
        <v>1.7000000000000001E-4</v>
      </c>
      <c r="O90" s="221">
        <f>ROUND(E90*N90,5)</f>
        <v>1.0200000000000001E-3</v>
      </c>
      <c r="P90" s="221">
        <v>0</v>
      </c>
      <c r="Q90" s="221">
        <f>ROUND(E90*P90,5)</f>
        <v>0</v>
      </c>
      <c r="R90" s="221"/>
      <c r="S90" s="221"/>
      <c r="T90" s="222">
        <v>0.12</v>
      </c>
      <c r="U90" s="221">
        <f>ROUND(E90*T90,2)</f>
        <v>0.72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128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5">
      <c r="A91" s="212">
        <v>69</v>
      </c>
      <c r="B91" s="218" t="s">
        <v>271</v>
      </c>
      <c r="C91" s="261" t="s">
        <v>272</v>
      </c>
      <c r="D91" s="220" t="s">
        <v>171</v>
      </c>
      <c r="E91" s="226">
        <v>0.06</v>
      </c>
      <c r="F91" s="228">
        <f>H91+J91</f>
        <v>0</v>
      </c>
      <c r="G91" s="229">
        <f>ROUND(E91*F91,2)</f>
        <v>0</v>
      </c>
      <c r="H91" s="229"/>
      <c r="I91" s="229">
        <f>ROUND(E91*H91,2)</f>
        <v>0</v>
      </c>
      <c r="J91" s="229"/>
      <c r="K91" s="229">
        <f>ROUND(E91*J91,2)</f>
        <v>0</v>
      </c>
      <c r="L91" s="229">
        <v>21</v>
      </c>
      <c r="M91" s="229">
        <f>G91*(1+L91/100)</f>
        <v>0</v>
      </c>
      <c r="N91" s="221">
        <v>0</v>
      </c>
      <c r="O91" s="221">
        <f>ROUND(E91*N91,5)</f>
        <v>0</v>
      </c>
      <c r="P91" s="221">
        <v>0</v>
      </c>
      <c r="Q91" s="221">
        <f>ROUND(E91*P91,5)</f>
        <v>0</v>
      </c>
      <c r="R91" s="221"/>
      <c r="S91" s="221"/>
      <c r="T91" s="222">
        <v>1.2649999999999999</v>
      </c>
      <c r="U91" s="221">
        <f>ROUND(E91*T91,2)</f>
        <v>0.08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128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x14ac:dyDescent="0.25">
      <c r="A92" s="213" t="s">
        <v>123</v>
      </c>
      <c r="B92" s="219" t="s">
        <v>88</v>
      </c>
      <c r="C92" s="262" t="s">
        <v>89</v>
      </c>
      <c r="D92" s="223"/>
      <c r="E92" s="227"/>
      <c r="F92" s="230"/>
      <c r="G92" s="230">
        <f>SUMIF(AE93:AE93,"&lt;&gt;NOR",G93:G93)</f>
        <v>0</v>
      </c>
      <c r="H92" s="230"/>
      <c r="I92" s="230">
        <f>SUM(I93:I93)</f>
        <v>0</v>
      </c>
      <c r="J92" s="230"/>
      <c r="K92" s="230">
        <f>SUM(K93:K93)</f>
        <v>0</v>
      </c>
      <c r="L92" s="230"/>
      <c r="M92" s="230">
        <f>SUM(M93:M93)</f>
        <v>0</v>
      </c>
      <c r="N92" s="224"/>
      <c r="O92" s="224">
        <f>SUM(O93:O93)</f>
        <v>3.0000000000000001E-5</v>
      </c>
      <c r="P92" s="224"/>
      <c r="Q92" s="224">
        <f>SUM(Q93:Q93)</f>
        <v>0</v>
      </c>
      <c r="R92" s="224"/>
      <c r="S92" s="224"/>
      <c r="T92" s="225"/>
      <c r="U92" s="224">
        <f>SUM(U93:U93)</f>
        <v>0.12</v>
      </c>
      <c r="AE92" t="s">
        <v>124</v>
      </c>
    </row>
    <row r="93" spans="1:60" outlineLevel="1" x14ac:dyDescent="0.25">
      <c r="A93" s="212">
        <v>70</v>
      </c>
      <c r="B93" s="218" t="s">
        <v>273</v>
      </c>
      <c r="C93" s="261" t="s">
        <v>274</v>
      </c>
      <c r="D93" s="220" t="s">
        <v>233</v>
      </c>
      <c r="E93" s="226">
        <v>3</v>
      </c>
      <c r="F93" s="228">
        <f>H93+J93</f>
        <v>0</v>
      </c>
      <c r="G93" s="229">
        <f>ROUND(E93*F93,2)</f>
        <v>0</v>
      </c>
      <c r="H93" s="229"/>
      <c r="I93" s="229">
        <f>ROUND(E93*H93,2)</f>
        <v>0</v>
      </c>
      <c r="J93" s="229"/>
      <c r="K93" s="229">
        <f>ROUND(E93*J93,2)</f>
        <v>0</v>
      </c>
      <c r="L93" s="229">
        <v>21</v>
      </c>
      <c r="M93" s="229">
        <f>G93*(1+L93/100)</f>
        <v>0</v>
      </c>
      <c r="N93" s="221">
        <v>1.0000000000000001E-5</v>
      </c>
      <c r="O93" s="221">
        <f>ROUND(E93*N93,5)</f>
        <v>3.0000000000000001E-5</v>
      </c>
      <c r="P93" s="221">
        <v>0</v>
      </c>
      <c r="Q93" s="221">
        <f>ROUND(E93*P93,5)</f>
        <v>0</v>
      </c>
      <c r="R93" s="221"/>
      <c r="S93" s="221"/>
      <c r="T93" s="222">
        <v>4.1000000000000002E-2</v>
      </c>
      <c r="U93" s="221">
        <f>ROUND(E93*T93,2)</f>
        <v>0.12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128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x14ac:dyDescent="0.25">
      <c r="A94" s="213" t="s">
        <v>123</v>
      </c>
      <c r="B94" s="219" t="s">
        <v>90</v>
      </c>
      <c r="C94" s="262" t="s">
        <v>91</v>
      </c>
      <c r="D94" s="223"/>
      <c r="E94" s="227"/>
      <c r="F94" s="230"/>
      <c r="G94" s="230">
        <f>SUMIF(AE95:AE100,"&lt;&gt;NOR",G95:G100)</f>
        <v>0</v>
      </c>
      <c r="H94" s="230"/>
      <c r="I94" s="230">
        <f>SUM(I95:I100)</f>
        <v>0</v>
      </c>
      <c r="J94" s="230"/>
      <c r="K94" s="230">
        <f>SUM(K95:K100)</f>
        <v>0</v>
      </c>
      <c r="L94" s="230"/>
      <c r="M94" s="230">
        <f>SUM(M95:M100)</f>
        <v>0</v>
      </c>
      <c r="N94" s="224"/>
      <c r="O94" s="224">
        <f>SUM(O95:O100)</f>
        <v>0.26641000000000004</v>
      </c>
      <c r="P94" s="224"/>
      <c r="Q94" s="224">
        <f>SUM(Q95:Q100)</f>
        <v>0</v>
      </c>
      <c r="R94" s="224"/>
      <c r="S94" s="224"/>
      <c r="T94" s="225"/>
      <c r="U94" s="224">
        <f>SUM(U95:U100)</f>
        <v>51.83</v>
      </c>
      <c r="AE94" t="s">
        <v>124</v>
      </c>
    </row>
    <row r="95" spans="1:60" outlineLevel="1" x14ac:dyDescent="0.25">
      <c r="A95" s="212">
        <v>71</v>
      </c>
      <c r="B95" s="218" t="s">
        <v>275</v>
      </c>
      <c r="C95" s="261" t="s">
        <v>276</v>
      </c>
      <c r="D95" s="220" t="s">
        <v>127</v>
      </c>
      <c r="E95" s="226">
        <v>197.523</v>
      </c>
      <c r="F95" s="228">
        <f>H95+J95</f>
        <v>0</v>
      </c>
      <c r="G95" s="229">
        <f>ROUND(E95*F95,2)</f>
        <v>0</v>
      </c>
      <c r="H95" s="229"/>
      <c r="I95" s="229">
        <f>ROUND(E95*H95,2)</f>
        <v>0</v>
      </c>
      <c r="J95" s="229"/>
      <c r="K95" s="229">
        <f>ROUND(E95*J95,2)</f>
        <v>0</v>
      </c>
      <c r="L95" s="229">
        <v>21</v>
      </c>
      <c r="M95" s="229">
        <f>G95*(1+L95/100)</f>
        <v>0</v>
      </c>
      <c r="N95" s="221">
        <v>7.6999999999999996E-4</v>
      </c>
      <c r="O95" s="221">
        <f>ROUND(E95*N95,5)</f>
        <v>0.15209</v>
      </c>
      <c r="P95" s="221">
        <v>0</v>
      </c>
      <c r="Q95" s="221">
        <f>ROUND(E95*P95,5)</f>
        <v>0</v>
      </c>
      <c r="R95" s="221"/>
      <c r="S95" s="221"/>
      <c r="T95" s="222">
        <v>9.9820000000000006E-2</v>
      </c>
      <c r="U95" s="221">
        <f>ROUND(E95*T95,2)</f>
        <v>19.72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133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12">
        <v>72</v>
      </c>
      <c r="B96" s="218" t="s">
        <v>277</v>
      </c>
      <c r="C96" s="261" t="s">
        <v>278</v>
      </c>
      <c r="D96" s="220" t="s">
        <v>127</v>
      </c>
      <c r="E96" s="226">
        <v>197.523</v>
      </c>
      <c r="F96" s="228">
        <f>H96+J96</f>
        <v>0</v>
      </c>
      <c r="G96" s="229">
        <f>ROUND(E96*F96,2)</f>
        <v>0</v>
      </c>
      <c r="H96" s="229"/>
      <c r="I96" s="229">
        <f>ROUND(E96*H96,2)</f>
        <v>0</v>
      </c>
      <c r="J96" s="229"/>
      <c r="K96" s="229">
        <f>ROUND(E96*J96,2)</f>
        <v>0</v>
      </c>
      <c r="L96" s="229">
        <v>21</v>
      </c>
      <c r="M96" s="229">
        <f>G96*(1+L96/100)</f>
        <v>0</v>
      </c>
      <c r="N96" s="221">
        <v>1.9000000000000001E-4</v>
      </c>
      <c r="O96" s="221">
        <f>ROUND(E96*N96,5)</f>
        <v>3.7530000000000001E-2</v>
      </c>
      <c r="P96" s="221">
        <v>0</v>
      </c>
      <c r="Q96" s="221">
        <f>ROUND(E96*P96,5)</f>
        <v>0</v>
      </c>
      <c r="R96" s="221"/>
      <c r="S96" s="221"/>
      <c r="T96" s="222">
        <v>3.2480000000000002E-2</v>
      </c>
      <c r="U96" s="221">
        <f>ROUND(E96*T96,2)</f>
        <v>6.42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128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12">
        <v>73</v>
      </c>
      <c r="B97" s="218" t="s">
        <v>279</v>
      </c>
      <c r="C97" s="261" t="s">
        <v>280</v>
      </c>
      <c r="D97" s="220" t="s">
        <v>127</v>
      </c>
      <c r="E97" s="226">
        <v>197.523</v>
      </c>
      <c r="F97" s="228">
        <f>H97+J97</f>
        <v>0</v>
      </c>
      <c r="G97" s="229">
        <f>ROUND(E97*F97,2)</f>
        <v>0</v>
      </c>
      <c r="H97" s="229"/>
      <c r="I97" s="229">
        <f>ROUND(E97*H97,2)</f>
        <v>0</v>
      </c>
      <c r="J97" s="229"/>
      <c r="K97" s="229">
        <f>ROUND(E97*J97,2)</f>
        <v>0</v>
      </c>
      <c r="L97" s="229">
        <v>21</v>
      </c>
      <c r="M97" s="229">
        <f>G97*(1+L97/100)</f>
        <v>0</v>
      </c>
      <c r="N97" s="221">
        <v>2.5000000000000001E-4</v>
      </c>
      <c r="O97" s="221">
        <f>ROUND(E97*N97,5)</f>
        <v>4.938E-2</v>
      </c>
      <c r="P97" s="221">
        <v>0</v>
      </c>
      <c r="Q97" s="221">
        <f>ROUND(E97*P97,5)</f>
        <v>0</v>
      </c>
      <c r="R97" s="221"/>
      <c r="S97" s="221"/>
      <c r="T97" s="222">
        <v>0.10902000000000001</v>
      </c>
      <c r="U97" s="221">
        <f>ROUND(E97*T97,2)</f>
        <v>21.53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128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ht="20.399999999999999" outlineLevel="1" x14ac:dyDescent="0.25">
      <c r="A98" s="212">
        <v>74</v>
      </c>
      <c r="B98" s="218" t="s">
        <v>281</v>
      </c>
      <c r="C98" s="261" t="s">
        <v>282</v>
      </c>
      <c r="D98" s="220" t="s">
        <v>127</v>
      </c>
      <c r="E98" s="226">
        <v>72.760000000000005</v>
      </c>
      <c r="F98" s="228">
        <f>H98+J98</f>
        <v>0</v>
      </c>
      <c r="G98" s="229">
        <f>ROUND(E98*F98,2)</f>
        <v>0</v>
      </c>
      <c r="H98" s="229"/>
      <c r="I98" s="229">
        <f>ROUND(E98*H98,2)</f>
        <v>0</v>
      </c>
      <c r="J98" s="229"/>
      <c r="K98" s="229">
        <f>ROUND(E98*J98,2)</f>
        <v>0</v>
      </c>
      <c r="L98" s="229">
        <v>21</v>
      </c>
      <c r="M98" s="229">
        <f>G98*(1+L98/100)</f>
        <v>0</v>
      </c>
      <c r="N98" s="221">
        <v>3.5E-4</v>
      </c>
      <c r="O98" s="221">
        <f>ROUND(E98*N98,5)</f>
        <v>2.547E-2</v>
      </c>
      <c r="P98" s="221">
        <v>0</v>
      </c>
      <c r="Q98" s="221">
        <f>ROUND(E98*P98,5)</f>
        <v>0</v>
      </c>
      <c r="R98" s="221"/>
      <c r="S98" s="221"/>
      <c r="T98" s="222">
        <v>1.35E-2</v>
      </c>
      <c r="U98" s="221">
        <f>ROUND(E98*T98,2)</f>
        <v>0.98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128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2">
        <v>75</v>
      </c>
      <c r="B99" s="218" t="s">
        <v>129</v>
      </c>
      <c r="C99" s="261" t="s">
        <v>130</v>
      </c>
      <c r="D99" s="220" t="s">
        <v>127</v>
      </c>
      <c r="E99" s="226">
        <v>18.498999999999999</v>
      </c>
      <c r="F99" s="228">
        <f>H99+J99</f>
        <v>0</v>
      </c>
      <c r="G99" s="229">
        <f>ROUND(E99*F99,2)</f>
        <v>0</v>
      </c>
      <c r="H99" s="229"/>
      <c r="I99" s="229">
        <f>ROUND(E99*H99,2)</f>
        <v>0</v>
      </c>
      <c r="J99" s="229"/>
      <c r="K99" s="229">
        <f>ROUND(E99*J99,2)</f>
        <v>0</v>
      </c>
      <c r="L99" s="229">
        <v>21</v>
      </c>
      <c r="M99" s="229">
        <f>G99*(1+L99/100)</f>
        <v>0</v>
      </c>
      <c r="N99" s="221">
        <v>4.0000000000000003E-5</v>
      </c>
      <c r="O99" s="221">
        <f>ROUND(E99*N99,5)</f>
        <v>7.3999999999999999E-4</v>
      </c>
      <c r="P99" s="221">
        <v>0</v>
      </c>
      <c r="Q99" s="221">
        <f>ROUND(E99*P99,5)</f>
        <v>0</v>
      </c>
      <c r="R99" s="221"/>
      <c r="S99" s="221"/>
      <c r="T99" s="222">
        <v>7.8E-2</v>
      </c>
      <c r="U99" s="221">
        <f>ROUND(E99*T99,2)</f>
        <v>1.44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128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12">
        <v>76</v>
      </c>
      <c r="B100" s="218" t="s">
        <v>283</v>
      </c>
      <c r="C100" s="261" t="s">
        <v>284</v>
      </c>
      <c r="D100" s="220" t="s">
        <v>127</v>
      </c>
      <c r="E100" s="226">
        <v>60</v>
      </c>
      <c r="F100" s="228">
        <f>H100+J100</f>
        <v>0</v>
      </c>
      <c r="G100" s="229">
        <f>ROUND(E100*F100,2)</f>
        <v>0</v>
      </c>
      <c r="H100" s="229"/>
      <c r="I100" s="229">
        <f>ROUND(E100*H100,2)</f>
        <v>0</v>
      </c>
      <c r="J100" s="229"/>
      <c r="K100" s="229">
        <f>ROUND(E100*J100,2)</f>
        <v>0</v>
      </c>
      <c r="L100" s="229">
        <v>21</v>
      </c>
      <c r="M100" s="229">
        <f>G100*(1+L100/100)</f>
        <v>0</v>
      </c>
      <c r="N100" s="221">
        <v>2.0000000000000002E-5</v>
      </c>
      <c r="O100" s="221">
        <f>ROUND(E100*N100,5)</f>
        <v>1.1999999999999999E-3</v>
      </c>
      <c r="P100" s="221">
        <v>0</v>
      </c>
      <c r="Q100" s="221">
        <f>ROUND(E100*P100,5)</f>
        <v>0</v>
      </c>
      <c r="R100" s="221"/>
      <c r="S100" s="221"/>
      <c r="T100" s="222">
        <v>2.9000000000000001E-2</v>
      </c>
      <c r="U100" s="221">
        <f>ROUND(E100*T100,2)</f>
        <v>1.74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128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x14ac:dyDescent="0.25">
      <c r="A101" s="213" t="s">
        <v>123</v>
      </c>
      <c r="B101" s="219" t="s">
        <v>92</v>
      </c>
      <c r="C101" s="262" t="s">
        <v>93</v>
      </c>
      <c r="D101" s="223"/>
      <c r="E101" s="227"/>
      <c r="F101" s="230"/>
      <c r="G101" s="230">
        <f>SUMIF(AE102:AE105,"&lt;&gt;NOR",G102:G105)</f>
        <v>0</v>
      </c>
      <c r="H101" s="230"/>
      <c r="I101" s="230">
        <f>SUM(I102:I105)</f>
        <v>0</v>
      </c>
      <c r="J101" s="230"/>
      <c r="K101" s="230">
        <f>SUM(K102:K105)</f>
        <v>0</v>
      </c>
      <c r="L101" s="230"/>
      <c r="M101" s="230">
        <f>SUM(M102:M105)</f>
        <v>0</v>
      </c>
      <c r="N101" s="224"/>
      <c r="O101" s="224">
        <f>SUM(O102:O105)</f>
        <v>3.168E-2</v>
      </c>
      <c r="P101" s="224"/>
      <c r="Q101" s="224">
        <f>SUM(Q102:Q105)</f>
        <v>0.64</v>
      </c>
      <c r="R101" s="224"/>
      <c r="S101" s="224"/>
      <c r="T101" s="225"/>
      <c r="U101" s="224">
        <f>SUM(U102:U105)</f>
        <v>13.41</v>
      </c>
      <c r="AE101" t="s">
        <v>124</v>
      </c>
    </row>
    <row r="102" spans="1:60" outlineLevel="1" x14ac:dyDescent="0.25">
      <c r="A102" s="212">
        <v>77</v>
      </c>
      <c r="B102" s="218" t="s">
        <v>285</v>
      </c>
      <c r="C102" s="261" t="s">
        <v>286</v>
      </c>
      <c r="D102" s="220" t="s">
        <v>192</v>
      </c>
      <c r="E102" s="226">
        <v>12</v>
      </c>
      <c r="F102" s="228">
        <f>H102+J102</f>
        <v>0</v>
      </c>
      <c r="G102" s="229">
        <f>ROUND(E102*F102,2)</f>
        <v>0</v>
      </c>
      <c r="H102" s="229"/>
      <c r="I102" s="229">
        <f>ROUND(E102*H102,2)</f>
        <v>0</v>
      </c>
      <c r="J102" s="229"/>
      <c r="K102" s="229">
        <f>ROUND(E102*J102,2)</f>
        <v>0</v>
      </c>
      <c r="L102" s="229">
        <v>21</v>
      </c>
      <c r="M102" s="229">
        <f>G102*(1+L102/100)</f>
        <v>0</v>
      </c>
      <c r="N102" s="221">
        <v>0</v>
      </c>
      <c r="O102" s="221">
        <f>ROUND(E102*N102,5)</f>
        <v>0</v>
      </c>
      <c r="P102" s="221">
        <v>0</v>
      </c>
      <c r="Q102" s="221">
        <f>ROUND(E102*P102,5)</f>
        <v>0</v>
      </c>
      <c r="R102" s="221"/>
      <c r="S102" s="221"/>
      <c r="T102" s="222">
        <v>0.27600000000000002</v>
      </c>
      <c r="U102" s="221">
        <f>ROUND(E102*T102,2)</f>
        <v>3.31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128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12">
        <v>78</v>
      </c>
      <c r="B103" s="218" t="s">
        <v>287</v>
      </c>
      <c r="C103" s="261" t="s">
        <v>288</v>
      </c>
      <c r="D103" s="220" t="s">
        <v>192</v>
      </c>
      <c r="E103" s="226">
        <v>12</v>
      </c>
      <c r="F103" s="228">
        <f>H103+J103</f>
        <v>0</v>
      </c>
      <c r="G103" s="229">
        <f>ROUND(E103*F103,2)</f>
        <v>0</v>
      </c>
      <c r="H103" s="229"/>
      <c r="I103" s="229">
        <f>ROUND(E103*H103,2)</f>
        <v>0</v>
      </c>
      <c r="J103" s="229"/>
      <c r="K103" s="229">
        <f>ROUND(E103*J103,2)</f>
        <v>0</v>
      </c>
      <c r="L103" s="229">
        <v>21</v>
      </c>
      <c r="M103" s="229">
        <f>G103*(1+L103/100)</f>
        <v>0</v>
      </c>
      <c r="N103" s="221">
        <v>0</v>
      </c>
      <c r="O103" s="221">
        <f>ROUND(E103*N103,5)</f>
        <v>0</v>
      </c>
      <c r="P103" s="221">
        <v>0</v>
      </c>
      <c r="Q103" s="221">
        <f>ROUND(E103*P103,5)</f>
        <v>0</v>
      </c>
      <c r="R103" s="221"/>
      <c r="S103" s="221"/>
      <c r="T103" s="222">
        <v>0.56999999999999995</v>
      </c>
      <c r="U103" s="221">
        <f>ROUND(E103*T103,2)</f>
        <v>6.84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128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5">
      <c r="A104" s="212">
        <v>79</v>
      </c>
      <c r="B104" s="218" t="s">
        <v>289</v>
      </c>
      <c r="C104" s="261" t="s">
        <v>290</v>
      </c>
      <c r="D104" s="220" t="s">
        <v>192</v>
      </c>
      <c r="E104" s="226">
        <v>12</v>
      </c>
      <c r="F104" s="228">
        <f>H104+J104</f>
        <v>0</v>
      </c>
      <c r="G104" s="229">
        <f>ROUND(E104*F104,2)</f>
        <v>0</v>
      </c>
      <c r="H104" s="229"/>
      <c r="I104" s="229">
        <f>ROUND(E104*H104,2)</f>
        <v>0</v>
      </c>
      <c r="J104" s="229"/>
      <c r="K104" s="229">
        <f>ROUND(E104*J104,2)</f>
        <v>0</v>
      </c>
      <c r="L104" s="229">
        <v>21</v>
      </c>
      <c r="M104" s="229">
        <f>G104*(1+L104/100)</f>
        <v>0</v>
      </c>
      <c r="N104" s="221">
        <v>2.64E-3</v>
      </c>
      <c r="O104" s="221">
        <f>ROUND(E104*N104,5)</f>
        <v>3.168E-2</v>
      </c>
      <c r="P104" s="221">
        <v>0</v>
      </c>
      <c r="Q104" s="221">
        <f>ROUND(E104*P104,5)</f>
        <v>0</v>
      </c>
      <c r="R104" s="221"/>
      <c r="S104" s="221"/>
      <c r="T104" s="222">
        <v>0</v>
      </c>
      <c r="U104" s="221">
        <f>ROUND(E104*T104,2)</f>
        <v>0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226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12">
        <v>80</v>
      </c>
      <c r="B105" s="218" t="s">
        <v>291</v>
      </c>
      <c r="C105" s="261" t="s">
        <v>292</v>
      </c>
      <c r="D105" s="220" t="s">
        <v>168</v>
      </c>
      <c r="E105" s="226">
        <v>8</v>
      </c>
      <c r="F105" s="228">
        <f>H105+J105</f>
        <v>0</v>
      </c>
      <c r="G105" s="229">
        <f>ROUND(E105*F105,2)</f>
        <v>0</v>
      </c>
      <c r="H105" s="229"/>
      <c r="I105" s="229">
        <f>ROUND(E105*H105,2)</f>
        <v>0</v>
      </c>
      <c r="J105" s="229"/>
      <c r="K105" s="229">
        <f>ROUND(E105*J105,2)</f>
        <v>0</v>
      </c>
      <c r="L105" s="229">
        <v>21</v>
      </c>
      <c r="M105" s="229">
        <f>G105*(1+L105/100)</f>
        <v>0</v>
      </c>
      <c r="N105" s="221">
        <v>0</v>
      </c>
      <c r="O105" s="221">
        <f>ROUND(E105*N105,5)</f>
        <v>0</v>
      </c>
      <c r="P105" s="221">
        <v>0.08</v>
      </c>
      <c r="Q105" s="221">
        <f>ROUND(E105*P105,5)</f>
        <v>0.64</v>
      </c>
      <c r="R105" s="221"/>
      <c r="S105" s="221"/>
      <c r="T105" s="222">
        <v>0.40799999999999997</v>
      </c>
      <c r="U105" s="221">
        <f>ROUND(E105*T105,2)</f>
        <v>3.26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128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x14ac:dyDescent="0.25">
      <c r="A106" s="213" t="s">
        <v>123</v>
      </c>
      <c r="B106" s="219" t="s">
        <v>94</v>
      </c>
      <c r="C106" s="262" t="s">
        <v>26</v>
      </c>
      <c r="D106" s="223"/>
      <c r="E106" s="227"/>
      <c r="F106" s="230"/>
      <c r="G106" s="230">
        <f>SUMIF(AE107:AE111,"&lt;&gt;NOR",G107:G111)</f>
        <v>0</v>
      </c>
      <c r="H106" s="230"/>
      <c r="I106" s="230">
        <f>SUM(I107:I111)</f>
        <v>0</v>
      </c>
      <c r="J106" s="230"/>
      <c r="K106" s="230">
        <f>SUM(K107:K111)</f>
        <v>0</v>
      </c>
      <c r="L106" s="230"/>
      <c r="M106" s="230">
        <f>SUM(M107:M111)</f>
        <v>0</v>
      </c>
      <c r="N106" s="224"/>
      <c r="O106" s="224">
        <f>SUM(O107:O111)</f>
        <v>0</v>
      </c>
      <c r="P106" s="224"/>
      <c r="Q106" s="224">
        <f>SUM(Q107:Q111)</f>
        <v>0</v>
      </c>
      <c r="R106" s="224"/>
      <c r="S106" s="224"/>
      <c r="T106" s="225"/>
      <c r="U106" s="224">
        <f>SUM(U107:U111)</f>
        <v>0</v>
      </c>
      <c r="AE106" t="s">
        <v>124</v>
      </c>
    </row>
    <row r="107" spans="1:60" outlineLevel="1" x14ac:dyDescent="0.25">
      <c r="A107" s="212">
        <v>81</v>
      </c>
      <c r="B107" s="218" t="s">
        <v>293</v>
      </c>
      <c r="C107" s="261" t="s">
        <v>294</v>
      </c>
      <c r="D107" s="220" t="s">
        <v>295</v>
      </c>
      <c r="E107" s="226">
        <v>1</v>
      </c>
      <c r="F107" s="228">
        <f>H107+J107</f>
        <v>0</v>
      </c>
      <c r="G107" s="229">
        <f>ROUND(E107*F107,2)</f>
        <v>0</v>
      </c>
      <c r="H107" s="229"/>
      <c r="I107" s="229">
        <f>ROUND(E107*H107,2)</f>
        <v>0</v>
      </c>
      <c r="J107" s="229"/>
      <c r="K107" s="229">
        <f>ROUND(E107*J107,2)</f>
        <v>0</v>
      </c>
      <c r="L107" s="229">
        <v>21</v>
      </c>
      <c r="M107" s="229">
        <f>G107*(1+L107/100)</f>
        <v>0</v>
      </c>
      <c r="N107" s="221">
        <v>0</v>
      </c>
      <c r="O107" s="221">
        <f>ROUND(E107*N107,5)</f>
        <v>0</v>
      </c>
      <c r="P107" s="221">
        <v>0</v>
      </c>
      <c r="Q107" s="221">
        <f>ROUND(E107*P107,5)</f>
        <v>0</v>
      </c>
      <c r="R107" s="221"/>
      <c r="S107" s="221"/>
      <c r="T107" s="222">
        <v>0</v>
      </c>
      <c r="U107" s="221">
        <f>ROUND(E107*T107,2)</f>
        <v>0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128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12">
        <v>82</v>
      </c>
      <c r="B108" s="218" t="s">
        <v>296</v>
      </c>
      <c r="C108" s="261" t="s">
        <v>297</v>
      </c>
      <c r="D108" s="220" t="s">
        <v>295</v>
      </c>
      <c r="E108" s="226">
        <v>1</v>
      </c>
      <c r="F108" s="228">
        <f>H108+J108</f>
        <v>0</v>
      </c>
      <c r="G108" s="229">
        <f>ROUND(E108*F108,2)</f>
        <v>0</v>
      </c>
      <c r="H108" s="229"/>
      <c r="I108" s="229">
        <f>ROUND(E108*H108,2)</f>
        <v>0</v>
      </c>
      <c r="J108" s="229"/>
      <c r="K108" s="229">
        <f>ROUND(E108*J108,2)</f>
        <v>0</v>
      </c>
      <c r="L108" s="229">
        <v>21</v>
      </c>
      <c r="M108" s="229">
        <f>G108*(1+L108/100)</f>
        <v>0</v>
      </c>
      <c r="N108" s="221">
        <v>0</v>
      </c>
      <c r="O108" s="221">
        <f>ROUND(E108*N108,5)</f>
        <v>0</v>
      </c>
      <c r="P108" s="221">
        <v>0</v>
      </c>
      <c r="Q108" s="221">
        <f>ROUND(E108*P108,5)</f>
        <v>0</v>
      </c>
      <c r="R108" s="221"/>
      <c r="S108" s="221"/>
      <c r="T108" s="222">
        <v>0</v>
      </c>
      <c r="U108" s="221">
        <f>ROUND(E108*T108,2)</f>
        <v>0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128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5">
      <c r="A109" s="212">
        <v>83</v>
      </c>
      <c r="B109" s="218" t="s">
        <v>298</v>
      </c>
      <c r="C109" s="261" t="s">
        <v>299</v>
      </c>
      <c r="D109" s="220" t="s">
        <v>295</v>
      </c>
      <c r="E109" s="226">
        <v>1</v>
      </c>
      <c r="F109" s="228">
        <f>H109+J109</f>
        <v>0</v>
      </c>
      <c r="G109" s="229">
        <f>ROUND(E109*F109,2)</f>
        <v>0</v>
      </c>
      <c r="H109" s="229"/>
      <c r="I109" s="229">
        <f>ROUND(E109*H109,2)</f>
        <v>0</v>
      </c>
      <c r="J109" s="229"/>
      <c r="K109" s="229">
        <f>ROUND(E109*J109,2)</f>
        <v>0</v>
      </c>
      <c r="L109" s="229">
        <v>21</v>
      </c>
      <c r="M109" s="229">
        <f>G109*(1+L109/100)</f>
        <v>0</v>
      </c>
      <c r="N109" s="221">
        <v>0</v>
      </c>
      <c r="O109" s="221">
        <f>ROUND(E109*N109,5)</f>
        <v>0</v>
      </c>
      <c r="P109" s="221">
        <v>0</v>
      </c>
      <c r="Q109" s="221">
        <f>ROUND(E109*P109,5)</f>
        <v>0</v>
      </c>
      <c r="R109" s="221"/>
      <c r="S109" s="221"/>
      <c r="T109" s="222">
        <v>0</v>
      </c>
      <c r="U109" s="221">
        <f>ROUND(E109*T109,2)</f>
        <v>0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128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5">
      <c r="A110" s="212">
        <v>84</v>
      </c>
      <c r="B110" s="218" t="s">
        <v>300</v>
      </c>
      <c r="C110" s="261" t="s">
        <v>301</v>
      </c>
      <c r="D110" s="220" t="s">
        <v>295</v>
      </c>
      <c r="E110" s="226">
        <v>1</v>
      </c>
      <c r="F110" s="228">
        <f>H110+J110</f>
        <v>0</v>
      </c>
      <c r="G110" s="229">
        <f>ROUND(E110*F110,2)</f>
        <v>0</v>
      </c>
      <c r="H110" s="229"/>
      <c r="I110" s="229">
        <f>ROUND(E110*H110,2)</f>
        <v>0</v>
      </c>
      <c r="J110" s="229"/>
      <c r="K110" s="229">
        <f>ROUND(E110*J110,2)</f>
        <v>0</v>
      </c>
      <c r="L110" s="229">
        <v>21</v>
      </c>
      <c r="M110" s="229">
        <f>G110*(1+L110/100)</f>
        <v>0</v>
      </c>
      <c r="N110" s="221">
        <v>0</v>
      </c>
      <c r="O110" s="221">
        <f>ROUND(E110*N110,5)</f>
        <v>0</v>
      </c>
      <c r="P110" s="221">
        <v>0</v>
      </c>
      <c r="Q110" s="221">
        <f>ROUND(E110*P110,5)</f>
        <v>0</v>
      </c>
      <c r="R110" s="221"/>
      <c r="S110" s="221"/>
      <c r="T110" s="222">
        <v>0</v>
      </c>
      <c r="U110" s="221">
        <f>ROUND(E110*T110,2)</f>
        <v>0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128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5">
      <c r="A111" s="212">
        <v>85</v>
      </c>
      <c r="B111" s="218" t="s">
        <v>302</v>
      </c>
      <c r="C111" s="261" t="s">
        <v>303</v>
      </c>
      <c r="D111" s="220" t="s">
        <v>295</v>
      </c>
      <c r="E111" s="226">
        <v>1</v>
      </c>
      <c r="F111" s="228">
        <f>H111+J111</f>
        <v>0</v>
      </c>
      <c r="G111" s="229">
        <f>ROUND(E111*F111,2)</f>
        <v>0</v>
      </c>
      <c r="H111" s="229"/>
      <c r="I111" s="229">
        <f>ROUND(E111*H111,2)</f>
        <v>0</v>
      </c>
      <c r="J111" s="229"/>
      <c r="K111" s="229">
        <f>ROUND(E111*J111,2)</f>
        <v>0</v>
      </c>
      <c r="L111" s="229">
        <v>21</v>
      </c>
      <c r="M111" s="229">
        <f>G111*(1+L111/100)</f>
        <v>0</v>
      </c>
      <c r="N111" s="221">
        <v>0</v>
      </c>
      <c r="O111" s="221">
        <f>ROUND(E111*N111,5)</f>
        <v>0</v>
      </c>
      <c r="P111" s="221">
        <v>0</v>
      </c>
      <c r="Q111" s="221">
        <f>ROUND(E111*P111,5)</f>
        <v>0</v>
      </c>
      <c r="R111" s="221"/>
      <c r="S111" s="221"/>
      <c r="T111" s="222">
        <v>0</v>
      </c>
      <c r="U111" s="221">
        <f>ROUND(E111*T111,2)</f>
        <v>0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128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x14ac:dyDescent="0.25">
      <c r="A112" s="213" t="s">
        <v>123</v>
      </c>
      <c r="B112" s="219" t="s">
        <v>95</v>
      </c>
      <c r="C112" s="262" t="s">
        <v>96</v>
      </c>
      <c r="D112" s="223"/>
      <c r="E112" s="227"/>
      <c r="F112" s="230"/>
      <c r="G112" s="230">
        <f>SUMIF(AE113:AE113,"&lt;&gt;NOR",G113:G113)</f>
        <v>0</v>
      </c>
      <c r="H112" s="230"/>
      <c r="I112" s="230">
        <f>SUM(I113:I113)</f>
        <v>0</v>
      </c>
      <c r="J112" s="230"/>
      <c r="K112" s="230">
        <f>SUM(K113:K113)</f>
        <v>0</v>
      </c>
      <c r="L112" s="230"/>
      <c r="M112" s="230">
        <f>SUM(M113:M113)</f>
        <v>0</v>
      </c>
      <c r="N112" s="224"/>
      <c r="O112" s="224">
        <f>SUM(O113:O113)</f>
        <v>0</v>
      </c>
      <c r="P112" s="224"/>
      <c r="Q112" s="224">
        <f>SUM(Q113:Q113)</f>
        <v>1.28</v>
      </c>
      <c r="R112" s="224"/>
      <c r="S112" s="224"/>
      <c r="T112" s="225"/>
      <c r="U112" s="224">
        <f>SUM(U113:U113)</f>
        <v>6.53</v>
      </c>
      <c r="AE112" t="s">
        <v>124</v>
      </c>
    </row>
    <row r="113" spans="1:60" outlineLevel="1" x14ac:dyDescent="0.25">
      <c r="A113" s="239">
        <v>86</v>
      </c>
      <c r="B113" s="240" t="s">
        <v>304</v>
      </c>
      <c r="C113" s="263" t="s">
        <v>305</v>
      </c>
      <c r="D113" s="241" t="s">
        <v>168</v>
      </c>
      <c r="E113" s="242">
        <v>16</v>
      </c>
      <c r="F113" s="243">
        <f>H113+J113</f>
        <v>0</v>
      </c>
      <c r="G113" s="244">
        <f>ROUND(E113*F113,2)</f>
        <v>0</v>
      </c>
      <c r="H113" s="244"/>
      <c r="I113" s="244">
        <f>ROUND(E113*H113,2)</f>
        <v>0</v>
      </c>
      <c r="J113" s="244"/>
      <c r="K113" s="244">
        <f>ROUND(E113*J113,2)</f>
        <v>0</v>
      </c>
      <c r="L113" s="244">
        <v>21</v>
      </c>
      <c r="M113" s="244">
        <f>G113*(1+L113/100)</f>
        <v>0</v>
      </c>
      <c r="N113" s="245">
        <v>0</v>
      </c>
      <c r="O113" s="245">
        <f>ROUND(E113*N113,5)</f>
        <v>0</v>
      </c>
      <c r="P113" s="245">
        <v>0.08</v>
      </c>
      <c r="Q113" s="245">
        <f>ROUND(E113*P113,5)</f>
        <v>1.28</v>
      </c>
      <c r="R113" s="245"/>
      <c r="S113" s="245"/>
      <c r="T113" s="246">
        <v>0.40799999999999997</v>
      </c>
      <c r="U113" s="245">
        <f>ROUND(E113*T113,2)</f>
        <v>6.53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128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5">
      <c r="A114" s="6"/>
      <c r="B114" s="7" t="s">
        <v>306</v>
      </c>
      <c r="C114" s="264" t="s">
        <v>306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AC114">
        <v>15</v>
      </c>
      <c r="AD114">
        <v>21</v>
      </c>
    </row>
    <row r="115" spans="1:60" x14ac:dyDescent="0.25">
      <c r="A115" s="247"/>
      <c r="B115" s="248" t="s">
        <v>28</v>
      </c>
      <c r="C115" s="265" t="s">
        <v>306</v>
      </c>
      <c r="D115" s="249"/>
      <c r="E115" s="249"/>
      <c r="F115" s="249"/>
      <c r="G115" s="260">
        <f>G8+G10+G18+G21+G24+G26+G28+G41+G43+G49+G57+G67+G70+G73+G84+G92+G94+G101+G106+G112</f>
        <v>0</v>
      </c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AC115">
        <f>SUMIF(L7:L113,AC114,G7:G113)</f>
        <v>0</v>
      </c>
      <c r="AD115">
        <f>SUMIF(L7:L113,AD114,G7:G113)</f>
        <v>0</v>
      </c>
      <c r="AE115" t="s">
        <v>307</v>
      </c>
    </row>
    <row r="116" spans="1:60" x14ac:dyDescent="0.25">
      <c r="A116" s="6"/>
      <c r="B116" s="7" t="s">
        <v>306</v>
      </c>
      <c r="C116" s="264" t="s">
        <v>306</v>
      </c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60" x14ac:dyDescent="0.25">
      <c r="A117" s="6"/>
      <c r="B117" s="7" t="s">
        <v>306</v>
      </c>
      <c r="C117" s="264" t="s">
        <v>306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60" x14ac:dyDescent="0.25">
      <c r="A118" s="250" t="s">
        <v>308</v>
      </c>
      <c r="B118" s="250"/>
      <c r="C118" s="26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60" x14ac:dyDescent="0.25">
      <c r="A119" s="251"/>
      <c r="B119" s="252"/>
      <c r="C119" s="267"/>
      <c r="D119" s="252"/>
      <c r="E119" s="252"/>
      <c r="F119" s="252"/>
      <c r="G119" s="253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AE119" t="s">
        <v>309</v>
      </c>
    </row>
    <row r="120" spans="1:60" x14ac:dyDescent="0.25">
      <c r="A120" s="254"/>
      <c r="B120" s="255"/>
      <c r="C120" s="268"/>
      <c r="D120" s="255"/>
      <c r="E120" s="255"/>
      <c r="F120" s="255"/>
      <c r="G120" s="25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60" x14ac:dyDescent="0.25">
      <c r="A121" s="254"/>
      <c r="B121" s="255"/>
      <c r="C121" s="268"/>
      <c r="D121" s="255"/>
      <c r="E121" s="255"/>
      <c r="F121" s="255"/>
      <c r="G121" s="25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60" x14ac:dyDescent="0.25">
      <c r="A122" s="254"/>
      <c r="B122" s="255"/>
      <c r="C122" s="268"/>
      <c r="D122" s="255"/>
      <c r="E122" s="255"/>
      <c r="F122" s="255"/>
      <c r="G122" s="25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60" x14ac:dyDescent="0.25">
      <c r="A123" s="257"/>
      <c r="B123" s="258"/>
      <c r="C123" s="269"/>
      <c r="D123" s="258"/>
      <c r="E123" s="258"/>
      <c r="F123" s="258"/>
      <c r="G123" s="259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5">
      <c r="A124" s="6"/>
      <c r="B124" s="7" t="s">
        <v>306</v>
      </c>
      <c r="C124" s="264" t="s">
        <v>306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5">
      <c r="C125" s="270"/>
      <c r="AE125" t="s">
        <v>310</v>
      </c>
    </row>
  </sheetData>
  <sheetProtection algorithmName="SHA-512" hashValue="C5aVXeVHXhPL0l63prGerbc/h1CpfgleXt/jKg83w1pfHnfcY32vKGo+DM5AcsUy7TBXMxN/tqXqIOYJnnA9cQ==" saltValue="vdcX2K7zMDi+QMrGemgDmA==" spinCount="100000" sheet="1" objects="1" scenarios="1"/>
  <mergeCells count="6">
    <mergeCell ref="A1:G1"/>
    <mergeCell ref="C2:G2"/>
    <mergeCell ref="C3:G3"/>
    <mergeCell ref="C4:G4"/>
    <mergeCell ref="A118:C118"/>
    <mergeCell ref="A119:G123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Mravec</dc:creator>
  <cp:lastModifiedBy>Jakub Mravec</cp:lastModifiedBy>
  <cp:lastPrinted>2014-02-28T09:52:57Z</cp:lastPrinted>
  <dcterms:created xsi:type="dcterms:W3CDTF">2009-04-08T07:15:50Z</dcterms:created>
  <dcterms:modified xsi:type="dcterms:W3CDTF">2024-02-21T17:01:00Z</dcterms:modified>
</cp:coreProperties>
</file>