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Pol'!$A$1:$U$137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16" i="1" s="1"/>
  <c r="G39" i="1"/>
  <c r="F39" i="1"/>
  <c r="G127" i="12"/>
  <c r="AC127" i="12"/>
  <c r="AD127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2" i="12"/>
  <c r="G12" i="12" s="1"/>
  <c r="I12" i="12"/>
  <c r="I11" i="12" s="1"/>
  <c r="K12" i="12"/>
  <c r="K11" i="12" s="1"/>
  <c r="O12" i="12"/>
  <c r="O11" i="12" s="1"/>
  <c r="Q12" i="12"/>
  <c r="Q11" i="12" s="1"/>
  <c r="U12" i="12"/>
  <c r="U11" i="12" s="1"/>
  <c r="F14" i="12"/>
  <c r="G14" i="12"/>
  <c r="M14" i="12" s="1"/>
  <c r="I14" i="12"/>
  <c r="I13" i="12" s="1"/>
  <c r="K14" i="12"/>
  <c r="K13" i="12" s="1"/>
  <c r="O14" i="12"/>
  <c r="O13" i="12" s="1"/>
  <c r="Q14" i="12"/>
  <c r="Q13" i="12" s="1"/>
  <c r="U14" i="12"/>
  <c r="U13" i="12" s="1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3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U23" i="12"/>
  <c r="U22" i="12" s="1"/>
  <c r="F24" i="12"/>
  <c r="G24" i="12"/>
  <c r="M24" i="12" s="1"/>
  <c r="I24" i="12"/>
  <c r="K24" i="12"/>
  <c r="O24" i="12"/>
  <c r="Q24" i="12"/>
  <c r="U24" i="12"/>
  <c r="F26" i="12"/>
  <c r="G26" i="12"/>
  <c r="G25" i="12" s="1"/>
  <c r="I26" i="12"/>
  <c r="I25" i="12" s="1"/>
  <c r="K26" i="12"/>
  <c r="K25" i="12" s="1"/>
  <c r="O26" i="12"/>
  <c r="O25" i="12" s="1"/>
  <c r="Q26" i="12"/>
  <c r="Q25" i="12" s="1"/>
  <c r="U26" i="12"/>
  <c r="U25" i="12" s="1"/>
  <c r="F28" i="12"/>
  <c r="G28" i="12"/>
  <c r="G27" i="12" s="1"/>
  <c r="I28" i="12"/>
  <c r="I27" i="12" s="1"/>
  <c r="K28" i="12"/>
  <c r="K27" i="12" s="1"/>
  <c r="O28" i="12"/>
  <c r="O27" i="12" s="1"/>
  <c r="Q28" i="12"/>
  <c r="Q27" i="12" s="1"/>
  <c r="U28" i="12"/>
  <c r="U27" i="12" s="1"/>
  <c r="F29" i="12"/>
  <c r="G29" i="12"/>
  <c r="M29" i="12" s="1"/>
  <c r="I29" i="12"/>
  <c r="K29" i="12"/>
  <c r="O29" i="12"/>
  <c r="Q29" i="12"/>
  <c r="U29" i="12"/>
  <c r="F31" i="12"/>
  <c r="G31" i="12"/>
  <c r="G30" i="12" s="1"/>
  <c r="I31" i="12"/>
  <c r="I30" i="12" s="1"/>
  <c r="K31" i="12"/>
  <c r="K30" i="12" s="1"/>
  <c r="O31" i="12"/>
  <c r="O30" i="12" s="1"/>
  <c r="Q31" i="12"/>
  <c r="Q30" i="12" s="1"/>
  <c r="U31" i="12"/>
  <c r="U30" i="12" s="1"/>
  <c r="F33" i="12"/>
  <c r="G33" i="12"/>
  <c r="G32" i="12" s="1"/>
  <c r="I33" i="12"/>
  <c r="I32" i="12" s="1"/>
  <c r="K33" i="12"/>
  <c r="K32" i="12" s="1"/>
  <c r="M33" i="12"/>
  <c r="M32" i="12" s="1"/>
  <c r="O33" i="12"/>
  <c r="O32" i="12" s="1"/>
  <c r="Q33" i="12"/>
  <c r="Q32" i="12" s="1"/>
  <c r="U33" i="12"/>
  <c r="U32" i="12" s="1"/>
  <c r="F34" i="12"/>
  <c r="G34" i="12"/>
  <c r="I34" i="12"/>
  <c r="K34" i="12"/>
  <c r="M34" i="12"/>
  <c r="O34" i="12"/>
  <c r="Q34" i="12"/>
  <c r="U34" i="12"/>
  <c r="F35" i="12"/>
  <c r="G35" i="12"/>
  <c r="I35" i="12"/>
  <c r="K35" i="12"/>
  <c r="M35" i="12"/>
  <c r="O35" i="12"/>
  <c r="Q35" i="12"/>
  <c r="U35" i="12"/>
  <c r="F36" i="12"/>
  <c r="G36" i="12"/>
  <c r="I36" i="12"/>
  <c r="K36" i="12"/>
  <c r="M36" i="12"/>
  <c r="O36" i="12"/>
  <c r="Q36" i="12"/>
  <c r="U36" i="12"/>
  <c r="F38" i="12"/>
  <c r="G38" i="12"/>
  <c r="G37" i="12" s="1"/>
  <c r="I38" i="12"/>
  <c r="I37" i="12" s="1"/>
  <c r="K38" i="12"/>
  <c r="K37" i="12" s="1"/>
  <c r="M38" i="12"/>
  <c r="M37" i="12" s="1"/>
  <c r="O38" i="12"/>
  <c r="O37" i="12" s="1"/>
  <c r="Q38" i="12"/>
  <c r="Q37" i="12" s="1"/>
  <c r="U38" i="12"/>
  <c r="U37" i="12" s="1"/>
  <c r="F39" i="12"/>
  <c r="G39" i="12"/>
  <c r="I39" i="12"/>
  <c r="K39" i="12"/>
  <c r="M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/>
  <c r="I41" i="12"/>
  <c r="K41" i="12"/>
  <c r="M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I43" i="12"/>
  <c r="K43" i="12"/>
  <c r="M43" i="12"/>
  <c r="O43" i="12"/>
  <c r="Q43" i="12"/>
  <c r="U43" i="12"/>
  <c r="F44" i="12"/>
  <c r="G44" i="12"/>
  <c r="I44" i="12"/>
  <c r="K44" i="12"/>
  <c r="M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I46" i="12"/>
  <c r="K46" i="12"/>
  <c r="M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I48" i="12"/>
  <c r="K48" i="12"/>
  <c r="M48" i="12"/>
  <c r="O48" i="12"/>
  <c r="Q48" i="12"/>
  <c r="U48" i="12"/>
  <c r="F49" i="12"/>
  <c r="G49" i="12"/>
  <c r="I49" i="12"/>
  <c r="K49" i="12"/>
  <c r="M49" i="12"/>
  <c r="O49" i="12"/>
  <c r="Q49" i="12"/>
  <c r="U49" i="12"/>
  <c r="F51" i="12"/>
  <c r="G51" i="12" s="1"/>
  <c r="I51" i="12"/>
  <c r="I50" i="12" s="1"/>
  <c r="K51" i="12"/>
  <c r="K50" i="12" s="1"/>
  <c r="O51" i="12"/>
  <c r="O50" i="12" s="1"/>
  <c r="Q51" i="12"/>
  <c r="Q50" i="12" s="1"/>
  <c r="U51" i="12"/>
  <c r="U50" i="12" s="1"/>
  <c r="F53" i="12"/>
  <c r="G53" i="12"/>
  <c r="M53" i="12" s="1"/>
  <c r="I53" i="12"/>
  <c r="I52" i="12" s="1"/>
  <c r="K53" i="12"/>
  <c r="K52" i="12" s="1"/>
  <c r="O53" i="12"/>
  <c r="O52" i="12" s="1"/>
  <c r="Q53" i="12"/>
  <c r="Q52" i="12" s="1"/>
  <c r="U53" i="12"/>
  <c r="U52" i="12" s="1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60" i="12"/>
  <c r="G60" i="12"/>
  <c r="M60" i="12" s="1"/>
  <c r="I60" i="12"/>
  <c r="I59" i="12" s="1"/>
  <c r="K60" i="12"/>
  <c r="K59" i="12" s="1"/>
  <c r="O60" i="12"/>
  <c r="O59" i="12" s="1"/>
  <c r="Q60" i="12"/>
  <c r="Q59" i="12" s="1"/>
  <c r="U60" i="12"/>
  <c r="U59" i="12" s="1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7" i="12"/>
  <c r="G67" i="12" s="1"/>
  <c r="I67" i="12"/>
  <c r="I66" i="12" s="1"/>
  <c r="K67" i="12"/>
  <c r="K66" i="12" s="1"/>
  <c r="O67" i="12"/>
  <c r="O66" i="12" s="1"/>
  <c r="Q67" i="12"/>
  <c r="Q66" i="12" s="1"/>
  <c r="U67" i="12"/>
  <c r="U66" i="12" s="1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4" i="12"/>
  <c r="G84" i="12"/>
  <c r="G83" i="12" s="1"/>
  <c r="I84" i="12"/>
  <c r="I83" i="12" s="1"/>
  <c r="K84" i="12"/>
  <c r="K83" i="12" s="1"/>
  <c r="O84" i="12"/>
  <c r="O83" i="12" s="1"/>
  <c r="Q84" i="12"/>
  <c r="Q83" i="12" s="1"/>
  <c r="U84" i="12"/>
  <c r="U83" i="12" s="1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9" i="12"/>
  <c r="G89" i="12"/>
  <c r="G88" i="12" s="1"/>
  <c r="I89" i="12"/>
  <c r="I88" i="12" s="1"/>
  <c r="K89" i="12"/>
  <c r="K88" i="12" s="1"/>
  <c r="O89" i="12"/>
  <c r="O88" i="12" s="1"/>
  <c r="Q89" i="12"/>
  <c r="Q88" i="12" s="1"/>
  <c r="U89" i="12"/>
  <c r="U88" i="12" s="1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6" i="12"/>
  <c r="G96" i="12" s="1"/>
  <c r="I96" i="12"/>
  <c r="I95" i="12" s="1"/>
  <c r="K96" i="12"/>
  <c r="K95" i="12" s="1"/>
  <c r="O96" i="12"/>
  <c r="O95" i="12" s="1"/>
  <c r="Q96" i="12"/>
  <c r="Q95" i="12" s="1"/>
  <c r="U96" i="12"/>
  <c r="U95" i="12" s="1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3" i="12"/>
  <c r="G103" i="12"/>
  <c r="G102" i="12" s="1"/>
  <c r="I103" i="12"/>
  <c r="I102" i="12" s="1"/>
  <c r="K103" i="12"/>
  <c r="K102" i="12" s="1"/>
  <c r="M103" i="12"/>
  <c r="M102" i="12" s="1"/>
  <c r="O103" i="12"/>
  <c r="O102" i="12" s="1"/>
  <c r="Q103" i="12"/>
  <c r="Q102" i="12" s="1"/>
  <c r="U103" i="12"/>
  <c r="U102" i="12" s="1"/>
  <c r="F104" i="12"/>
  <c r="G104" i="12"/>
  <c r="I104" i="12"/>
  <c r="K104" i="12"/>
  <c r="M104" i="12"/>
  <c r="O104" i="12"/>
  <c r="Q104" i="12"/>
  <c r="U104" i="12"/>
  <c r="F106" i="12"/>
  <c r="G106" i="12" s="1"/>
  <c r="I106" i="12"/>
  <c r="I105" i="12" s="1"/>
  <c r="K106" i="12"/>
  <c r="K105" i="12" s="1"/>
  <c r="O106" i="12"/>
  <c r="O105" i="12" s="1"/>
  <c r="Q106" i="12"/>
  <c r="Q105" i="12" s="1"/>
  <c r="U106" i="12"/>
  <c r="U105" i="12" s="1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3" i="12"/>
  <c r="G113" i="12"/>
  <c r="M113" i="12" s="1"/>
  <c r="I113" i="12"/>
  <c r="I112" i="12" s="1"/>
  <c r="K113" i="12"/>
  <c r="K112" i="12" s="1"/>
  <c r="O113" i="12"/>
  <c r="O112" i="12" s="1"/>
  <c r="Q113" i="12"/>
  <c r="Q112" i="12" s="1"/>
  <c r="U113" i="12"/>
  <c r="U112" i="12" s="1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G118" i="12"/>
  <c r="F119" i="12"/>
  <c r="G119" i="12"/>
  <c r="M119" i="12" s="1"/>
  <c r="I119" i="12"/>
  <c r="I118" i="12" s="1"/>
  <c r="K119" i="12"/>
  <c r="K118" i="12" s="1"/>
  <c r="O119" i="12"/>
  <c r="O118" i="12" s="1"/>
  <c r="Q119" i="12"/>
  <c r="Q118" i="12" s="1"/>
  <c r="U119" i="12"/>
  <c r="U118" i="12" s="1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U124" i="12"/>
  <c r="F125" i="12"/>
  <c r="G125" i="12" s="1"/>
  <c r="I125" i="12"/>
  <c r="I124" i="12" s="1"/>
  <c r="K125" i="12"/>
  <c r="K124" i="12" s="1"/>
  <c r="O125" i="12"/>
  <c r="O124" i="12" s="1"/>
  <c r="Q125" i="12"/>
  <c r="Q124" i="12" s="1"/>
  <c r="U125" i="12"/>
  <c r="I20" i="1"/>
  <c r="I19" i="1"/>
  <c r="I18" i="1"/>
  <c r="I17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I68" i="1" l="1"/>
  <c r="G24" i="1"/>
  <c r="G29" i="1" s="1"/>
  <c r="G28" i="1"/>
  <c r="M112" i="12"/>
  <c r="M59" i="12"/>
  <c r="G95" i="12"/>
  <c r="M96" i="12"/>
  <c r="M95" i="12" s="1"/>
  <c r="M51" i="12"/>
  <c r="M50" i="12" s="1"/>
  <c r="G50" i="12"/>
  <c r="M12" i="12"/>
  <c r="M11" i="12" s="1"/>
  <c r="G11" i="12"/>
  <c r="M52" i="12"/>
  <c r="M13" i="12"/>
  <c r="G124" i="12"/>
  <c r="M125" i="12"/>
  <c r="M124" i="12" s="1"/>
  <c r="M118" i="12"/>
  <c r="M106" i="12"/>
  <c r="M105" i="12" s="1"/>
  <c r="G105" i="12"/>
  <c r="G66" i="12"/>
  <c r="M67" i="12"/>
  <c r="M66" i="12" s="1"/>
  <c r="M26" i="12"/>
  <c r="M25" i="12" s="1"/>
  <c r="G112" i="12"/>
  <c r="M84" i="12"/>
  <c r="M83" i="12" s="1"/>
  <c r="G52" i="12"/>
  <c r="M28" i="12"/>
  <c r="M27" i="12" s="1"/>
  <c r="G13" i="12"/>
  <c r="M89" i="12"/>
  <c r="M88" i="12" s="1"/>
  <c r="G59" i="12"/>
  <c r="M31" i="12"/>
  <c r="M30" i="12" s="1"/>
  <c r="G22" i="12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<sst xmlns="http://schemas.openxmlformats.org/spreadsheetml/2006/main" count="657" uniqueCount="337">
  <si>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</si>
  <si>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</si>
  <si>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</si>
  <si>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</si>
  <si>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</si>
  <si>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</si>
  <si>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</si>
  <si>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</si>
  <si>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</si>
  <si>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</si>
  <si>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</si>
  <si>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</si>
  <si>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</si>
  <si>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</si>
  <si>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</si>
  <si>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</si>
  <si>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</si>
  <si>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</si>
  <si>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</si>
  <si>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</si>
  <si>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</si>
  <si>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</si>
  <si>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</si>
  <si>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</si>
  <si>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</si>
  <si>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</si>
  <si>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</si>
  <si>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</si>
  <si>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</si>
  <si>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</si>
  <si>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</si>
  <si>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</si>
  <si>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</si>
  <si>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</si>
  <si>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</si>
  <si>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</si>
  <si>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</si>
  <si>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</si>
  <si>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</si>
  <si>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</si>
  <si>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</si>
  <si>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</si>
  <si>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</si>
  <si>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Mařádkova 563/7, Opava</t>
  </si>
  <si>
    <t>Rozpočet:</t>
  </si>
  <si>
    <t>Misto</t>
  </si>
  <si>
    <t>01.10 - Stavební úpravy sociálního zázemí pro vytvoření bezbariérového WC</t>
  </si>
  <si>
    <t>Statutární město Opava</t>
  </si>
  <si>
    <t>Horní náměstí 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</si>
  <si>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</si>
  <si>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</si>
  <si>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</si>
  <si>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</si>
  <si>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</si>
  <si>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</si>
  <si>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</si>
  <si>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</si>
  <si>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</si>
  <si>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</si>
  <si>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</si>
  <si>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</si>
  <si>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</si>
  <si>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</si>
  <si>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</si>
  <si>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</si>
  <si>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</si>
  <si>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</si>
  <si>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</si>
  <si>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</si>
  <si>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</si>
  <si>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</si>
  <si>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</si>
  <si>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</si>
  <si>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</si>
  <si>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</si>
  <si>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</si>
  <si>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</si>
  <si>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</si>
  <si>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</si>
  <si>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</si>
  <si>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</si>
  <si>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</si>
  <si>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</si>
  <si>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</si>
  <si>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</si>
  <si>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</si>
  <si>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</si>
  <si>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</si>
  <si>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</si>
  <si>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</si>
  <si>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</si>
  <si>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</si>
  <si>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</si>
  <si>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</si>
  <si>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</si>
  <si>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</si>
  <si>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</si>
  <si>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</si>
  <si>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</si>
  <si>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</si>
  <si>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</si>
  <si>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</si>
  <si>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</si>
  <si>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</si>
  <si>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</si>
  <si>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</si>
  <si>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</si>
  <si>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</si>
  <si>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</si>
  <si>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</si>
  <si>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</si>
  <si>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</si>
  <si>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</si>
  <si>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</si>
  <si>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</si>
  <si>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</si>
  <si>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</si>
  <si>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</si>
  <si>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</si>
  <si>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</si>
  <si>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</si>
  <si>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</si>
  <si>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</si>
  <si>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</si>
  <si>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</si>
  <si>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</si>
  <si>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319201315R00</t>
  </si>
  <si>
    <t>Vyrovnání stěn pod obklad maltou ze suché maltové, směsi tl. 10 mm</t>
  </si>
  <si>
    <t>m2</t>
  </si>
  <si>
    <t>POL1_0</t>
  </si>
  <si>
    <t>342270042RA0</t>
  </si>
  <si>
    <t>Příčka z desek pórobeton. hladkých, tloušťka 10 cm</t>
  </si>
  <si>
    <t>POL2_0</t>
  </si>
  <si>
    <t>413200011RA0</t>
  </si>
  <si>
    <t xml:space="preserve">Dodatečné osazení válcovaných nosníků,  - překlad 2xL50x50x5, včetně vysekání a zapravení </t>
  </si>
  <si>
    <t>m</t>
  </si>
  <si>
    <t>610991111R00</t>
  </si>
  <si>
    <t>Zakrývání výplní vnitřních otvorů</t>
  </si>
  <si>
    <t>612100032RAA</t>
  </si>
  <si>
    <t>Oprava omítek stěn vnitřních vápenocem, oprava ze 30 %</t>
  </si>
  <si>
    <t>611421311R00</t>
  </si>
  <si>
    <t>Oprava váp.omítek stropů do 30% plochy - hrubých</t>
  </si>
  <si>
    <t>612403380R00</t>
  </si>
  <si>
    <t>Hrubá výplň rýh ve stěnách do 3x3 cm maltou ze SMS</t>
  </si>
  <si>
    <t>602016195R00</t>
  </si>
  <si>
    <t xml:space="preserve">Penetrace hloubková stěn 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</si>
  <si>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</si>
  <si>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</si>
  <si>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</si>
  <si>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</si>
  <si>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</si>
  <si>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tl. 20 mm</t>
  </si>
  <si>
    <t>632411904R00</t>
  </si>
  <si>
    <t>Penetrace savých podkladů 0,25 l/m2</t>
  </si>
  <si>
    <t>632418115RT4</t>
  </si>
  <si>
    <t>Potěr samonivelační, ruční zpracování, do tl. 15 mm, vč. penetrace</t>
  </si>
  <si>
    <t>642944121RT5</t>
  </si>
  <si>
    <t>Osazení ocelových zárubní dodatečně do 2,5 m2, včetně dodávky zárubně 900 x 1970 x 100 mm</t>
  </si>
  <si>
    <t>kus</t>
  </si>
  <si>
    <t>946941501R00</t>
  </si>
  <si>
    <t>Návoz a odvoz pojízného/pomocného lešení/žebříku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</si>
  <si>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</si>
  <si>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</si>
  <si>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</si>
  <si>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</si>
  <si>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</si>
  <si>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965048515R00</t>
  </si>
  <si>
    <t>Broušení betonových povrchů do tl. 5 mm</t>
  </si>
  <si>
    <t>962100013RA0</t>
  </si>
  <si>
    <t>Bourání nadzákladového zdiva z cihel plných</t>
  </si>
  <si>
    <t>m3</t>
  </si>
  <si>
    <t>968072455R00</t>
  </si>
  <si>
    <t>Vybourání kovových dveřních zárubní pl. do 2 m2</t>
  </si>
  <si>
    <t>968061125R00</t>
  </si>
  <si>
    <t>Vyvěšení zavěšení dřevěných a plastových dveřních, křídel pl. do 2 m2</t>
  </si>
  <si>
    <t>978059511R00</t>
  </si>
  <si>
    <t>Odsekání vnitřních obkladů stěn</t>
  </si>
  <si>
    <t>974049121R00</t>
  </si>
  <si>
    <t>Vysekání rýh v betonových zdech 3x3 cm</t>
  </si>
  <si>
    <t>978013141R00</t>
  </si>
  <si>
    <t>Otlučení omítek vnitřních stěn v rozsahu do 30 %</t>
  </si>
  <si>
    <t>978011141R00</t>
  </si>
  <si>
    <t>Otlučení omítek vnitřních vápenných stropů do 30 %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</si>
  <si>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</si>
  <si>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</si>
  <si>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</si>
  <si>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</si>
  <si>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</si>
  <si>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</si>
  <si>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</si>
  <si>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</si>
  <si>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</si>
  <si>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</si>
  <si>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</si>
  <si>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</si>
  <si>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</si>
  <si>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</si>
  <si>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</si>
  <si>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</si>
  <si>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</si>
  <si>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</si>
  <si>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</si>
  <si>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</si>
  <si>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</si>
  <si>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</si>
  <si>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</si>
  <si>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</si>
  <si>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721176105R00</t>
  </si>
  <si>
    <t>Potrubí HT připojovací, D 110 x 2,7 mm</t>
  </si>
  <si>
    <t>721194105R00</t>
  </si>
  <si>
    <t>Vyvedení odpadních výpustek, D 50 x 1,8 mm</t>
  </si>
  <si>
    <t>721194109R00</t>
  </si>
  <si>
    <t>Vyvedení odpadních výpustek, D 110 x 2,3 mm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</si>
  <si>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</si>
  <si>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</si>
  <si>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</si>
  <si>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</si>
  <si>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</si>
  <si>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</si>
  <si>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</si>
  <si>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</si>
  <si>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</si>
  <si>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PP-R, D 20 mm x R 1/2"</t>
  </si>
  <si>
    <t>722280106R00</t>
  </si>
  <si>
    <t>Tlaková zkouška vodovodního potrubí DN 32 mm</t>
  </si>
  <si>
    <t>998722102R00</t>
  </si>
  <si>
    <t>Přesun hmot pro vnitřní vodovod, výšky do 12 m</t>
  </si>
  <si>
    <t>725290020RA0</t>
  </si>
  <si>
    <t>Demontáž umyvadla/sprchy včetně baterie a konzol</t>
  </si>
  <si>
    <t>725290010RA0</t>
  </si>
  <si>
    <t>Demontáž klozetu včetně splachovací nádrže, pisoáru, výlevky</t>
  </si>
  <si>
    <t>725219201R00</t>
  </si>
  <si>
    <t>Montáž umyvadel na konzoly</t>
  </si>
  <si>
    <t>soubor</t>
  </si>
  <si>
    <t>725829202R00</t>
  </si>
  <si>
    <t>Montáž baterie umyvadlové a dřezové nástěnné</t>
  </si>
  <si>
    <t>55144236R</t>
  </si>
  <si>
    <t>Baterie umyvadlová páková chrom</t>
  </si>
  <si>
    <t>POL3_0</t>
  </si>
  <si>
    <t>725100012RA0</t>
  </si>
  <si>
    <t>Umývátko pro ZTP, baterie,sif.,pro suchou výstavbu</t>
  </si>
  <si>
    <t>725119306R00</t>
  </si>
  <si>
    <t>Montáž klozetu</t>
  </si>
  <si>
    <t>725100014RA0</t>
  </si>
  <si>
    <t>Klozet pro ZTP s nádržkou, pro suchou výstavbu</t>
  </si>
  <si>
    <t>767165110R01</t>
  </si>
  <si>
    <t>Montáž madel šroubováním</t>
  </si>
  <si>
    <t>ks</t>
  </si>
  <si>
    <t>725291117R00</t>
  </si>
  <si>
    <t>Madlo rovné bílé dl. 800 mm</t>
  </si>
  <si>
    <t>725291113R00</t>
  </si>
  <si>
    <t>Madlo rovné bílé dl. 500 mm</t>
  </si>
  <si>
    <t>725291146R01</t>
  </si>
  <si>
    <t>Madlo dvojité pevné 900mm, nerez</t>
  </si>
  <si>
    <t>725291146R02</t>
  </si>
  <si>
    <t>Madlo dvojit, sklopné 800mm, nerez</t>
  </si>
  <si>
    <t>725291</t>
  </si>
  <si>
    <t>Háček na oděvy nerez</t>
  </si>
  <si>
    <t>72501</t>
  </si>
  <si>
    <t>Vodoinstalační práce spojené s napojením umyvadla, WC , včetně zednického zapravení</t>
  </si>
  <si>
    <t>998725102R00</t>
  </si>
  <si>
    <t>Přesun hmot pro zařizovací předměty, výšky do 12 m</t>
  </si>
  <si>
    <t>766660016RA0</t>
  </si>
  <si>
    <t>Montáž dveří jednokřídlových šířky 90 cm</t>
  </si>
  <si>
    <t>611601204R</t>
  </si>
  <si>
    <t>Dveře vnitřní plné 1-křídlé 900 x 1970 mm</t>
  </si>
  <si>
    <t>54914625R</t>
  </si>
  <si>
    <t>Dveřní kování S klíč Ti</t>
  </si>
  <si>
    <t>998766102R00</t>
  </si>
  <si>
    <t>Přesun hmot pro truhlářské konstr., výšky do 12 m</t>
  </si>
  <si>
    <t>771990010RA0</t>
  </si>
  <si>
    <t>Vybourání keramické nebo teracové dlažby</t>
  </si>
  <si>
    <t>771575024RAI</t>
  </si>
  <si>
    <t>Dlažba s izolací 30 x 30 cm do tmele spár. hmota,, hydroizol. těs. páska, dlažba ve specifik.</t>
  </si>
  <si>
    <t>597642031R</t>
  </si>
  <si>
    <t>Dlažba protiskluz. SB, 300x300x9 mm</t>
  </si>
  <si>
    <t>775413120R00</t>
  </si>
  <si>
    <t>Podlahové lišty připevněné vruty</t>
  </si>
  <si>
    <t>776981113RU2</t>
  </si>
  <si>
    <t>Lišta hliníková, přechodová š. 27 mm</t>
  </si>
  <si>
    <t>998771102R00</t>
  </si>
  <si>
    <t>Přesun hmot pro podlahy z dlaždic, výšky do 12 m</t>
  </si>
  <si>
    <t>602016193R00</t>
  </si>
  <si>
    <t>Penetrace hloubková stěn</t>
  </si>
  <si>
    <t>781475116RU2</t>
  </si>
  <si>
    <t>Obklad vnitřní stěn keramický, do tmele, 30x30 cm, flex.lepidlo, spár.hmota, materiál ve spec.</t>
  </si>
  <si>
    <t>59782220R</t>
  </si>
  <si>
    <t>Neo dlaždice 30x30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</si>
  <si>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</si>
  <si>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</si>
  <si>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</si>
  <si>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</si>
  <si>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998781101R00</t>
  </si>
  <si>
    <t>Přesun hmot pro obklady keramické, výšky do 6 m</t>
  </si>
  <si>
    <t>78301</t>
  </si>
  <si>
    <t>Očištění a nátěr ocel., zárubní 1xzáklad+2xemail</t>
  </si>
  <si>
    <t>78302</t>
  </si>
  <si>
    <t>Nástřik kovových doplňkových konstrukcí syntetický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</si>
  <si>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</si>
  <si>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</si>
  <si>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</si>
  <si>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</si>
  <si>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</si>
  <si>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</si>
  <si>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</si>
  <si>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</si>
  <si>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</si>
  <si>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</si>
  <si>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Zakrytí podlah geotextílií/fólií, včetně odstranění</t>
  </si>
  <si>
    <t>650801115R00</t>
  </si>
  <si>
    <t>Demontáž svítidla stropního zavěšeného</t>
  </si>
  <si>
    <t>650101536R00</t>
  </si>
  <si>
    <t>Montáž svítidla stropního zavěšeného</t>
  </si>
  <si>
    <t>650 10-10</t>
  </si>
  <si>
    <t>LED Stropní svítidlo 1xLED/10W/230V, 4000K</t>
  </si>
  <si>
    <t>65010001</t>
  </si>
  <si>
    <t>D+M Přivolávací sada pro, invalidní WC studio bílá</t>
  </si>
  <si>
    <t>650101</t>
  </si>
  <si>
    <t>Elektroinstalační práce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</si>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</sst>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SUMIF(F47:F67,A16,I47:I67)+SUMIF(F47:F67,"PSU",I47:I67)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SUMIF(F47:F67,A17,I47:I67)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SUMIF(F47:F67,A18,I47:I67)</f>
        <v>0</v>
      </c>
      <c r="J18" s="82"/>
    </row>
    <row r="19" spans="1:10" ht="23.25" customHeight="1" x14ac:dyDescent="0.25">
      <c r="A19" s="192" t="s">
        <v>96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SUMIF(F47:F67,A19,I47:I67)</f>
        <v>0</v>
      </c>
      <c r="J19" s="82"/>
    </row>
    <row r="20" spans="1:10" ht="23.25" customHeight="1" x14ac:dyDescent="0.25">
      <c r="A20" s="192" t="s">
        <v>98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SUMIF(F47:F67,A20,I47:I67)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Pol'!AC127</f>
        <v>0</v>
      </c>
      <c r="G39" s="147">
        <f>'Rozpočet Pol'!AD127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Pol'!G11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Pol'!G13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Pol'!G22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Pol'!G25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Pol'!G27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23</v>
      </c>
      <c r="G53" s="183"/>
      <c r="H53" s="183"/>
      <c r="I53" s="184">
        <f>'Rozpočet Pol'!G30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23</v>
      </c>
      <c r="G54" s="183"/>
      <c r="H54" s="183"/>
      <c r="I54" s="184">
        <f>'Rozpočet Pol'!G32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23</v>
      </c>
      <c r="G55" s="183"/>
      <c r="H55" s="183"/>
      <c r="I55" s="184">
        <f>'Rozpočet Pol'!G37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23</v>
      </c>
      <c r="G56" s="183"/>
      <c r="H56" s="183"/>
      <c r="I56" s="184">
        <f>'Rozpočet Pol'!G50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Pol'!G52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Pol'!G59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Pol'!G66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85</v>
      </c>
      <c r="D60" s="166"/>
      <c r="E60" s="166"/>
      <c r="F60" s="182" t="s">
        <v>24</v>
      </c>
      <c r="G60" s="183"/>
      <c r="H60" s="183"/>
      <c r="I60" s="184">
        <f>'Rozpočet Pol'!G83</f>
        <v>0</v>
      </c>
      <c r="J60" s="184"/>
    </row>
    <row r="61" spans="1:10" ht="25.5" customHeight="1" x14ac:dyDescent="0.25">
      <c r="A61" s="162"/>
      <c r="B61" s="165" t="s">
        <v>86</v>
      </c>
      <c r="C61" s="164" t="s">
        <v>87</v>
      </c>
      <c r="D61" s="166"/>
      <c r="E61" s="166"/>
      <c r="F61" s="182" t="s">
        <v>24</v>
      </c>
      <c r="G61" s="183"/>
      <c r="H61" s="183"/>
      <c r="I61" s="184">
        <f>'Rozpočet Pol'!G88</f>
        <v>0</v>
      </c>
      <c r="J61" s="184"/>
    </row>
    <row r="62" spans="1:10" ht="25.5" customHeight="1" x14ac:dyDescent="0.25">
      <c r="A62" s="162"/>
      <c r="B62" s="165" t="s">
        <v>88</v>
      </c>
      <c r="C62" s="164" t="s">
        <v>89</v>
      </c>
      <c r="D62" s="166"/>
      <c r="E62" s="166"/>
      <c r="F62" s="182" t="s">
        <v>24</v>
      </c>
      <c r="G62" s="183"/>
      <c r="H62" s="183"/>
      <c r="I62" s="184">
        <f>'Rozpočet Pol'!G95</f>
        <v>0</v>
      </c>
      <c r="J62" s="184"/>
    </row>
    <row r="63" spans="1:10" ht="25.5" customHeight="1" x14ac:dyDescent="0.25">
      <c r="A63" s="162"/>
      <c r="B63" s="165" t="s">
        <v>90</v>
      </c>
      <c r="C63" s="164" t="s">
        <v>91</v>
      </c>
      <c r="D63" s="166"/>
      <c r="E63" s="166"/>
      <c r="F63" s="182" t="s">
        <v>24</v>
      </c>
      <c r="G63" s="183"/>
      <c r="H63" s="183"/>
      <c r="I63" s="184">
        <f>'Rozpočet Pol'!G102</f>
        <v>0</v>
      </c>
      <c r="J63" s="184"/>
    </row>
    <row r="64" spans="1:10" ht="25.5" customHeight="1" x14ac:dyDescent="0.25">
      <c r="A64" s="162"/>
      <c r="B64" s="165" t="s">
        <v>92</v>
      </c>
      <c r="C64" s="164" t="s">
        <v>93</v>
      </c>
      <c r="D64" s="166"/>
      <c r="E64" s="166"/>
      <c r="F64" s="182" t="s">
        <v>24</v>
      </c>
      <c r="G64" s="183"/>
      <c r="H64" s="183"/>
      <c r="I64" s="184">
        <f>'Rozpočet Pol'!G105</f>
        <v>0</v>
      </c>
      <c r="J64" s="184"/>
    </row>
    <row r="65" spans="1:10" ht="25.5" customHeight="1" x14ac:dyDescent="0.25">
      <c r="A65" s="162"/>
      <c r="B65" s="165" t="s">
        <v>94</v>
      </c>
      <c r="C65" s="164" t="s">
        <v>95</v>
      </c>
      <c r="D65" s="166"/>
      <c r="E65" s="166"/>
      <c r="F65" s="182" t="s">
        <v>25</v>
      </c>
      <c r="G65" s="183"/>
      <c r="H65" s="183"/>
      <c r="I65" s="184">
        <f>'Rozpočet Pol'!G112</f>
        <v>0</v>
      </c>
      <c r="J65" s="184"/>
    </row>
    <row r="66" spans="1:10" ht="25.5" customHeight="1" x14ac:dyDescent="0.25">
      <c r="A66" s="162"/>
      <c r="B66" s="165" t="s">
        <v>96</v>
      </c>
      <c r="C66" s="164" t="s">
        <v>26</v>
      </c>
      <c r="D66" s="166"/>
      <c r="E66" s="166"/>
      <c r="F66" s="182" t="s">
        <v>96</v>
      </c>
      <c r="G66" s="183"/>
      <c r="H66" s="183"/>
      <c r="I66" s="184">
        <f>'Rozpočet Pol'!G118</f>
        <v>0</v>
      </c>
      <c r="J66" s="184"/>
    </row>
    <row r="67" spans="1:10" ht="25.5" customHeight="1" x14ac:dyDescent="0.25">
      <c r="A67" s="162"/>
      <c r="B67" s="176" t="s">
        <v>97</v>
      </c>
      <c r="C67" s="177" t="s">
        <v>26</v>
      </c>
      <c r="D67" s="178"/>
      <c r="E67" s="178"/>
      <c r="F67" s="185" t="s">
        <v>23</v>
      </c>
      <c r="G67" s="186"/>
      <c r="H67" s="186"/>
      <c r="I67" s="187">
        <f>'Rozpočet Pol'!G124</f>
        <v>0</v>
      </c>
      <c r="J67" s="187"/>
    </row>
    <row r="68" spans="1:10" ht="25.5" customHeight="1" x14ac:dyDescent="0.25">
      <c r="A68" s="163"/>
      <c r="B68" s="169" t="s">
        <v>1</v>
      </c>
      <c r="C68" s="169"/>
      <c r="D68" s="170"/>
      <c r="E68" s="170"/>
      <c r="F68" s="188"/>
      <c r="G68" s="189"/>
      <c r="H68" s="189"/>
      <c r="I68" s="190">
        <f>SUM(I47:I67)</f>
        <v>0</v>
      </c>
      <c r="J68" s="190"/>
    </row>
    <row r="69" spans="1:10" x14ac:dyDescent="0.25">
      <c r="F69" s="191"/>
      <c r="G69" s="129"/>
      <c r="H69" s="191"/>
      <c r="I69" s="129"/>
      <c r="J69" s="129"/>
    </row>
    <row r="70" spans="1:10" x14ac:dyDescent="0.25">
      <c r="F70" s="191"/>
      <c r="G70" s="129"/>
      <c r="H70" s="191"/>
      <c r="I70" s="129"/>
      <c r="J70" s="129"/>
    </row>
    <row r="71" spans="1:10" x14ac:dyDescent="0.25">
      <c r="F71" s="191"/>
      <c r="G71" s="129"/>
      <c r="H71" s="191"/>
      <c r="I71" s="129"/>
      <c r="J71" s="129"/>
    </row>
  </sheetData>
  <sheetProtection algorithmName="SHA-512" hashValue="aAAuEockgEvO5FJ9edCKWUWlqG6HPL6S5vvXeMHKWBRkGwktKxkQAA5E2Xd4Fl1N7Mi24WeLvDLHwTj0wjf6nA==" saltValue="AXaYuha0WMPPQtCUAG9u4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7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100</v>
      </c>
    </row>
    <row r="2" spans="1:60" ht="25.05" customHeight="1" x14ac:dyDescent="0.25">
      <c r="A2" s="201" t="s">
        <v>99</v>
      </c>
      <c r="B2" s="195"/>
      <c r="C2" s="196" t="s">
        <v>46</v>
      </c>
      <c r="D2" s="197"/>
      <c r="E2" s="197"/>
      <c r="F2" s="197"/>
      <c r="G2" s="203"/>
      <c r="AE2" t="s">
        <v>101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102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103</v>
      </c>
    </row>
    <row r="5" spans="1:60" hidden="1" x14ac:dyDescent="0.25">
      <c r="A5" s="205" t="s">
        <v>104</v>
      </c>
      <c r="B5" s="206"/>
      <c r="C5" s="207"/>
      <c r="D5" s="208"/>
      <c r="E5" s="208"/>
      <c r="F5" s="208"/>
      <c r="G5" s="209"/>
      <c r="AE5" t="s">
        <v>105</v>
      </c>
    </row>
    <row r="7" spans="1:60" ht="39.6" x14ac:dyDescent="0.25">
      <c r="A7" s="214" t="s">
        <v>106</v>
      </c>
      <c r="B7" s="215" t="s">
        <v>107</v>
      </c>
      <c r="C7" s="215" t="s">
        <v>108</v>
      </c>
      <c r="D7" s="214" t="s">
        <v>109</v>
      </c>
      <c r="E7" s="214" t="s">
        <v>110</v>
      </c>
      <c r="F7" s="210" t="s">
        <v>111</v>
      </c>
      <c r="G7" s="231" t="s">
        <v>28</v>
      </c>
      <c r="H7" s="232" t="s">
        <v>29</v>
      </c>
      <c r="I7" s="232" t="s">
        <v>112</v>
      </c>
      <c r="J7" s="232" t="s">
        <v>30</v>
      </c>
      <c r="K7" s="232" t="s">
        <v>113</v>
      </c>
      <c r="L7" s="232" t="s">
        <v>114</v>
      </c>
      <c r="M7" s="232" t="s">
        <v>115</v>
      </c>
      <c r="N7" s="232" t="s">
        <v>116</v>
      </c>
      <c r="O7" s="232" t="s">
        <v>117</v>
      </c>
      <c r="P7" s="232" t="s">
        <v>118</v>
      </c>
      <c r="Q7" s="232" t="s">
        <v>119</v>
      </c>
      <c r="R7" s="232" t="s">
        <v>120</v>
      </c>
      <c r="S7" s="232" t="s">
        <v>121</v>
      </c>
      <c r="T7" s="232" t="s">
        <v>122</v>
      </c>
      <c r="U7" s="217" t="s">
        <v>123</v>
      </c>
    </row>
    <row r="8" spans="1:60" x14ac:dyDescent="0.25">
      <c r="A8" s="233" t="s">
        <v>124</v>
      </c>
      <c r="B8" s="234" t="s">
        <v>58</v>
      </c>
      <c r="C8" s="235" t="s">
        <v>59</v>
      </c>
      <c r="D8" s="236"/>
      <c r="E8" s="237"/>
      <c r="F8" s="238"/>
      <c r="G8" s="238">
        <f>SUMIF(AE9:AE10,"&lt;&gt;NOR",G9:G10)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16"/>
      <c r="O8" s="216">
        <f>SUM(O9:O10)</f>
        <v>0.68567</v>
      </c>
      <c r="P8" s="216"/>
      <c r="Q8" s="216">
        <f>SUM(Q9:Q10)</f>
        <v>0</v>
      </c>
      <c r="R8" s="216"/>
      <c r="S8" s="216"/>
      <c r="T8" s="233"/>
      <c r="U8" s="216">
        <f>SUM(U9:U10)</f>
        <v>12.55</v>
      </c>
      <c r="AE8" t="s">
        <v>125</v>
      </c>
    </row>
    <row r="9" spans="1:60" ht="20.399999999999999" outlineLevel="1" x14ac:dyDescent="0.25">
      <c r="A9" s="212">
        <v>1</v>
      </c>
      <c r="B9" s="218" t="s">
        <v>126</v>
      </c>
      <c r="C9" s="261" t="s">
        <v>127</v>
      </c>
      <c r="D9" s="220" t="s">
        <v>128</v>
      </c>
      <c r="E9" s="226">
        <v>30.335000000000001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8.2500000000000004E-3</v>
      </c>
      <c r="O9" s="221">
        <f>ROUND(E9*N9,5)</f>
        <v>0.25025999999999998</v>
      </c>
      <c r="P9" s="221">
        <v>0</v>
      </c>
      <c r="Q9" s="221">
        <f>ROUND(E9*P9,5)</f>
        <v>0</v>
      </c>
      <c r="R9" s="221"/>
      <c r="S9" s="221"/>
      <c r="T9" s="222">
        <v>0.3</v>
      </c>
      <c r="U9" s="221">
        <f>ROUND(E9*T9,2)</f>
        <v>9.1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129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130</v>
      </c>
      <c r="C10" s="261" t="s">
        <v>131</v>
      </c>
      <c r="D10" s="220" t="s">
        <v>128</v>
      </c>
      <c r="E10" s="226">
        <v>5.8280000000000003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7.4709999999999999E-2</v>
      </c>
      <c r="O10" s="221">
        <f>ROUND(E10*N10,5)</f>
        <v>0.43541000000000002</v>
      </c>
      <c r="P10" s="221">
        <v>0</v>
      </c>
      <c r="Q10" s="221">
        <f>ROUND(E10*P10,5)</f>
        <v>0</v>
      </c>
      <c r="R10" s="221"/>
      <c r="S10" s="221"/>
      <c r="T10" s="222">
        <v>0.59280999999999995</v>
      </c>
      <c r="U10" s="221">
        <f>ROUND(E10*T10,2)</f>
        <v>3.45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132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5">
      <c r="A11" s="213" t="s">
        <v>124</v>
      </c>
      <c r="B11" s="219" t="s">
        <v>60</v>
      </c>
      <c r="C11" s="262" t="s">
        <v>61</v>
      </c>
      <c r="D11" s="223"/>
      <c r="E11" s="227"/>
      <c r="F11" s="230"/>
      <c r="G11" s="230">
        <f>SUMIF(AE12:AE12,"&lt;&gt;NOR",G12:G12)</f>
        <v>0</v>
      </c>
      <c r="H11" s="230"/>
      <c r="I11" s="230">
        <f>SUM(I12:I12)</f>
        <v>0</v>
      </c>
      <c r="J11" s="230"/>
      <c r="K11" s="230">
        <f>SUM(K12:K12)</f>
        <v>0</v>
      </c>
      <c r="L11" s="230"/>
      <c r="M11" s="230">
        <f>SUM(M12:M12)</f>
        <v>0</v>
      </c>
      <c r="N11" s="224"/>
      <c r="O11" s="224">
        <f>SUM(O12:O12)</f>
        <v>5.314E-2</v>
      </c>
      <c r="P11" s="224"/>
      <c r="Q11" s="224">
        <f>SUM(Q12:Q12)</f>
        <v>3.4299999999999997E-2</v>
      </c>
      <c r="R11" s="224"/>
      <c r="S11" s="224"/>
      <c r="T11" s="225"/>
      <c r="U11" s="224">
        <f>SUM(U12:U12)</f>
        <v>1.58</v>
      </c>
      <c r="AE11" t="s">
        <v>125</v>
      </c>
    </row>
    <row r="12" spans="1:60" ht="20.399999999999999" outlineLevel="1" x14ac:dyDescent="0.25">
      <c r="A12" s="212">
        <v>3</v>
      </c>
      <c r="B12" s="218" t="s">
        <v>133</v>
      </c>
      <c r="C12" s="261" t="s">
        <v>134</v>
      </c>
      <c r="D12" s="220" t="s">
        <v>135</v>
      </c>
      <c r="E12" s="226">
        <v>1.4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3.7960000000000001E-2</v>
      </c>
      <c r="O12" s="221">
        <f>ROUND(E12*N12,5)</f>
        <v>5.314E-2</v>
      </c>
      <c r="P12" s="221">
        <v>2.4500000000000001E-2</v>
      </c>
      <c r="Q12" s="221">
        <f>ROUND(E12*P12,5)</f>
        <v>3.4299999999999997E-2</v>
      </c>
      <c r="R12" s="221"/>
      <c r="S12" s="221"/>
      <c r="T12" s="222">
        <v>1.12574</v>
      </c>
      <c r="U12" s="221">
        <f>ROUND(E12*T12,2)</f>
        <v>1.58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5">
      <c r="A13" s="213" t="s">
        <v>124</v>
      </c>
      <c r="B13" s="219" t="s">
        <v>62</v>
      </c>
      <c r="C13" s="262" t="s">
        <v>63</v>
      </c>
      <c r="D13" s="223"/>
      <c r="E13" s="227"/>
      <c r="F13" s="230"/>
      <c r="G13" s="230">
        <f>SUMIF(AE14:AE21,"&lt;&gt;NOR",G14:G21)</f>
        <v>0</v>
      </c>
      <c r="H13" s="230"/>
      <c r="I13" s="230">
        <f>SUM(I14:I21)</f>
        <v>0</v>
      </c>
      <c r="J13" s="230"/>
      <c r="K13" s="230">
        <f>SUM(K14:K21)</f>
        <v>0</v>
      </c>
      <c r="L13" s="230"/>
      <c r="M13" s="230">
        <f>SUM(M14:M21)</f>
        <v>0</v>
      </c>
      <c r="N13" s="224"/>
      <c r="O13" s="224">
        <f>SUM(O14:O21)</f>
        <v>0.79264000000000001</v>
      </c>
      <c r="P13" s="224"/>
      <c r="Q13" s="224">
        <f>SUM(Q14:Q21)</f>
        <v>0.14602000000000001</v>
      </c>
      <c r="R13" s="224"/>
      <c r="S13" s="224"/>
      <c r="T13" s="225"/>
      <c r="U13" s="224">
        <f>SUM(U14:U21)</f>
        <v>24.229999999999997</v>
      </c>
      <c r="AE13" t="s">
        <v>125</v>
      </c>
    </row>
    <row r="14" spans="1:60" outlineLevel="1" x14ac:dyDescent="0.25">
      <c r="A14" s="212">
        <v>4</v>
      </c>
      <c r="B14" s="218" t="s">
        <v>136</v>
      </c>
      <c r="C14" s="261" t="s">
        <v>137</v>
      </c>
      <c r="D14" s="220" t="s">
        <v>128</v>
      </c>
      <c r="E14" s="226">
        <v>2.5169999999999999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4.0000000000000003E-5</v>
      </c>
      <c r="O14" s="221">
        <f>ROUND(E14*N14,5)</f>
        <v>1E-4</v>
      </c>
      <c r="P14" s="221">
        <v>0</v>
      </c>
      <c r="Q14" s="221">
        <f>ROUND(E14*P14,5)</f>
        <v>0</v>
      </c>
      <c r="R14" s="221"/>
      <c r="S14" s="221"/>
      <c r="T14" s="222">
        <v>7.8E-2</v>
      </c>
      <c r="U14" s="221">
        <f>ROUND(E14*T14,2)</f>
        <v>0.2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129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5</v>
      </c>
      <c r="B15" s="218" t="s">
        <v>138</v>
      </c>
      <c r="C15" s="261" t="s">
        <v>139</v>
      </c>
      <c r="D15" s="220" t="s">
        <v>128</v>
      </c>
      <c r="E15" s="226">
        <v>14.601800000000001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1.5959999999999998E-2</v>
      </c>
      <c r="O15" s="221">
        <f>ROUND(E15*N15,5)</f>
        <v>0.23304</v>
      </c>
      <c r="P15" s="221">
        <v>0.01</v>
      </c>
      <c r="Q15" s="221">
        <f>ROUND(E15*P15,5)</f>
        <v>0.14602000000000001</v>
      </c>
      <c r="R15" s="221"/>
      <c r="S15" s="221"/>
      <c r="T15" s="222">
        <v>0.61817</v>
      </c>
      <c r="U15" s="221">
        <f>ROUND(E15*T15,2)</f>
        <v>9.0299999999999994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6</v>
      </c>
      <c r="B16" s="218" t="s">
        <v>140</v>
      </c>
      <c r="C16" s="261" t="s">
        <v>141</v>
      </c>
      <c r="D16" s="220" t="s">
        <v>128</v>
      </c>
      <c r="E16" s="226">
        <v>8.16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1.5610000000000001E-2</v>
      </c>
      <c r="O16" s="221">
        <f>ROUND(E16*N16,5)</f>
        <v>0.12737999999999999</v>
      </c>
      <c r="P16" s="221">
        <v>0</v>
      </c>
      <c r="Q16" s="221">
        <f>ROUND(E16*P16,5)</f>
        <v>0</v>
      </c>
      <c r="R16" s="221"/>
      <c r="S16" s="221"/>
      <c r="T16" s="222">
        <v>0.29075000000000001</v>
      </c>
      <c r="U16" s="221">
        <f>ROUND(E16*T16,2)</f>
        <v>2.37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129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7</v>
      </c>
      <c r="B17" s="218" t="s">
        <v>142</v>
      </c>
      <c r="C17" s="261" t="s">
        <v>143</v>
      </c>
      <c r="D17" s="220" t="s">
        <v>135</v>
      </c>
      <c r="E17" s="226">
        <v>8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1.56E-3</v>
      </c>
      <c r="O17" s="221">
        <f>ROUND(E17*N17,5)</f>
        <v>1.248E-2</v>
      </c>
      <c r="P17" s="221">
        <v>0</v>
      </c>
      <c r="Q17" s="221">
        <f>ROUND(E17*P17,5)</f>
        <v>0</v>
      </c>
      <c r="R17" s="221"/>
      <c r="S17" s="221"/>
      <c r="T17" s="222">
        <v>0.12</v>
      </c>
      <c r="U17" s="221">
        <f>ROUND(E17*T17,2)</f>
        <v>0.96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129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8</v>
      </c>
      <c r="B18" s="218" t="s">
        <v>144</v>
      </c>
      <c r="C18" s="261" t="s">
        <v>145</v>
      </c>
      <c r="D18" s="220" t="s">
        <v>128</v>
      </c>
      <c r="E18" s="226">
        <v>14.601800000000001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3.2000000000000003E-4</v>
      </c>
      <c r="O18" s="221">
        <f>ROUND(E18*N18,5)</f>
        <v>4.6699999999999997E-3</v>
      </c>
      <c r="P18" s="221">
        <v>0</v>
      </c>
      <c r="Q18" s="221">
        <f>ROUND(E18*P18,5)</f>
        <v>0</v>
      </c>
      <c r="R18" s="221"/>
      <c r="S18" s="221"/>
      <c r="T18" s="222">
        <v>7.0000000000000007E-2</v>
      </c>
      <c r="U18" s="221">
        <f>ROUND(E18*T18,2)</f>
        <v>1.02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129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9</v>
      </c>
      <c r="B19" s="218" t="s">
        <v>146</v>
      </c>
      <c r="C19" s="261" t="s">
        <v>147</v>
      </c>
      <c r="D19" s="220" t="s">
        <v>128</v>
      </c>
      <c r="E19" s="226">
        <v>14.601800000000001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4.9100000000000003E-3</v>
      </c>
      <c r="O19" s="221">
        <f>ROUND(E19*N19,5)</f>
        <v>7.1690000000000004E-2</v>
      </c>
      <c r="P19" s="221">
        <v>0</v>
      </c>
      <c r="Q19" s="221">
        <f>ROUND(E19*P19,5)</f>
        <v>0</v>
      </c>
      <c r="R19" s="221"/>
      <c r="S19" s="221"/>
      <c r="T19" s="222">
        <v>0.36199999999999999</v>
      </c>
      <c r="U19" s="221">
        <f>ROUND(E19*T19,2)</f>
        <v>5.29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129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10</v>
      </c>
      <c r="B20" s="218" t="s">
        <v>148</v>
      </c>
      <c r="C20" s="261" t="s">
        <v>149</v>
      </c>
      <c r="D20" s="220" t="s">
        <v>128</v>
      </c>
      <c r="E20" s="226">
        <v>14.601800000000001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4.8999999999999998E-3</v>
      </c>
      <c r="O20" s="221">
        <f>ROUND(E20*N20,5)</f>
        <v>7.1550000000000002E-2</v>
      </c>
      <c r="P20" s="221">
        <v>0</v>
      </c>
      <c r="Q20" s="221">
        <f>ROUND(E20*P20,5)</f>
        <v>0</v>
      </c>
      <c r="R20" s="221"/>
      <c r="S20" s="221"/>
      <c r="T20" s="222">
        <v>0.25</v>
      </c>
      <c r="U20" s="221">
        <f>ROUND(E20*T20,2)</f>
        <v>3.65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129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11</v>
      </c>
      <c r="B21" s="218" t="s">
        <v>150</v>
      </c>
      <c r="C21" s="261" t="s">
        <v>151</v>
      </c>
      <c r="D21" s="220" t="s">
        <v>128</v>
      </c>
      <c r="E21" s="226">
        <v>8.16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3.3300000000000003E-2</v>
      </c>
      <c r="O21" s="221">
        <f>ROUND(E21*N21,5)</f>
        <v>0.27173000000000003</v>
      </c>
      <c r="P21" s="221">
        <v>0</v>
      </c>
      <c r="Q21" s="221">
        <f>ROUND(E21*P21,5)</f>
        <v>0</v>
      </c>
      <c r="R21" s="221"/>
      <c r="S21" s="221"/>
      <c r="T21" s="222">
        <v>0.21</v>
      </c>
      <c r="U21" s="221">
        <f>ROUND(E21*T21,2)</f>
        <v>1.71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129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5">
      <c r="A22" s="213" t="s">
        <v>124</v>
      </c>
      <c r="B22" s="219" t="s">
        <v>64</v>
      </c>
      <c r="C22" s="262" t="s">
        <v>65</v>
      </c>
      <c r="D22" s="223"/>
      <c r="E22" s="227"/>
      <c r="F22" s="230"/>
      <c r="G22" s="230">
        <f>SUMIF(AE23:AE24,"&lt;&gt;NOR",G23:G24)</f>
        <v>0</v>
      </c>
      <c r="H22" s="230"/>
      <c r="I22" s="230">
        <f>SUM(I23:I24)</f>
        <v>0</v>
      </c>
      <c r="J22" s="230"/>
      <c r="K22" s="230">
        <f>SUM(K23:K24)</f>
        <v>0</v>
      </c>
      <c r="L22" s="230"/>
      <c r="M22" s="230">
        <f>SUM(M23:M24)</f>
        <v>0</v>
      </c>
      <c r="N22" s="224"/>
      <c r="O22" s="224">
        <f>SUM(O23:O24)</f>
        <v>0.22195000000000001</v>
      </c>
      <c r="P22" s="224"/>
      <c r="Q22" s="224">
        <f>SUM(Q23:Q24)</f>
        <v>0</v>
      </c>
      <c r="R22" s="224"/>
      <c r="S22" s="224"/>
      <c r="T22" s="225"/>
      <c r="U22" s="224">
        <f>SUM(U23:U24)</f>
        <v>3.89</v>
      </c>
      <c r="AE22" t="s">
        <v>125</v>
      </c>
    </row>
    <row r="23" spans="1:60" outlineLevel="1" x14ac:dyDescent="0.25">
      <c r="A23" s="212">
        <v>12</v>
      </c>
      <c r="B23" s="218" t="s">
        <v>152</v>
      </c>
      <c r="C23" s="261" t="s">
        <v>153</v>
      </c>
      <c r="D23" s="220" t="s">
        <v>128</v>
      </c>
      <c r="E23" s="226">
        <v>8.16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2.5999999999999998E-4</v>
      </c>
      <c r="O23" s="221">
        <f>ROUND(E23*N23,5)</f>
        <v>2.1199999999999999E-3</v>
      </c>
      <c r="P23" s="221">
        <v>0</v>
      </c>
      <c r="Q23" s="221">
        <f>ROUND(E23*P23,5)</f>
        <v>0</v>
      </c>
      <c r="R23" s="221"/>
      <c r="S23" s="221"/>
      <c r="T23" s="222">
        <v>0.09</v>
      </c>
      <c r="U23" s="221">
        <f>ROUND(E23*T23,2)</f>
        <v>0.73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129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12">
        <v>13</v>
      </c>
      <c r="B24" s="218" t="s">
        <v>154</v>
      </c>
      <c r="C24" s="261" t="s">
        <v>155</v>
      </c>
      <c r="D24" s="220" t="s">
        <v>128</v>
      </c>
      <c r="E24" s="226">
        <v>8.16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2.6939999999999999E-2</v>
      </c>
      <c r="O24" s="221">
        <f>ROUND(E24*N24,5)</f>
        <v>0.21983</v>
      </c>
      <c r="P24" s="221">
        <v>0</v>
      </c>
      <c r="Q24" s="221">
        <f>ROUND(E24*P24,5)</f>
        <v>0</v>
      </c>
      <c r="R24" s="221"/>
      <c r="S24" s="221"/>
      <c r="T24" s="222">
        <v>0.38750000000000001</v>
      </c>
      <c r="U24" s="221">
        <f>ROUND(E24*T24,2)</f>
        <v>3.16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129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5">
      <c r="A25" s="213" t="s">
        <v>124</v>
      </c>
      <c r="B25" s="219" t="s">
        <v>66</v>
      </c>
      <c r="C25" s="262" t="s">
        <v>67</v>
      </c>
      <c r="D25" s="223"/>
      <c r="E25" s="227"/>
      <c r="F25" s="230"/>
      <c r="G25" s="230">
        <f>SUMIF(AE26:AE26,"&lt;&gt;NOR",G26:G26)</f>
        <v>0</v>
      </c>
      <c r="H25" s="230"/>
      <c r="I25" s="230">
        <f>SUM(I26:I26)</f>
        <v>0</v>
      </c>
      <c r="J25" s="230"/>
      <c r="K25" s="230">
        <f>SUM(K26:K26)</f>
        <v>0</v>
      </c>
      <c r="L25" s="230"/>
      <c r="M25" s="230">
        <f>SUM(M26:M26)</f>
        <v>0</v>
      </c>
      <c r="N25" s="224"/>
      <c r="O25" s="224">
        <f>SUM(O26:O26)</f>
        <v>6.4909999999999995E-2</v>
      </c>
      <c r="P25" s="224"/>
      <c r="Q25" s="224">
        <f>SUM(Q26:Q26)</f>
        <v>0</v>
      </c>
      <c r="R25" s="224"/>
      <c r="S25" s="224"/>
      <c r="T25" s="225"/>
      <c r="U25" s="224">
        <f>SUM(U26:U26)</f>
        <v>2.1</v>
      </c>
      <c r="AE25" t="s">
        <v>125</v>
      </c>
    </row>
    <row r="26" spans="1:60" ht="20.399999999999999" outlineLevel="1" x14ac:dyDescent="0.25">
      <c r="A26" s="212">
        <v>14</v>
      </c>
      <c r="B26" s="218" t="s">
        <v>156</v>
      </c>
      <c r="C26" s="261" t="s">
        <v>157</v>
      </c>
      <c r="D26" s="220" t="s">
        <v>158</v>
      </c>
      <c r="E26" s="226">
        <v>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6.4909999999999995E-2</v>
      </c>
      <c r="O26" s="221">
        <f>ROUND(E26*N26,5)</f>
        <v>6.4909999999999995E-2</v>
      </c>
      <c r="P26" s="221">
        <v>0</v>
      </c>
      <c r="Q26" s="221">
        <f>ROUND(E26*P26,5)</f>
        <v>0</v>
      </c>
      <c r="R26" s="221"/>
      <c r="S26" s="221"/>
      <c r="T26" s="222">
        <v>2.097</v>
      </c>
      <c r="U26" s="221">
        <f>ROUND(E26*T26,2)</f>
        <v>2.1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129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5">
      <c r="A27" s="213" t="s">
        <v>124</v>
      </c>
      <c r="B27" s="219" t="s">
        <v>68</v>
      </c>
      <c r="C27" s="262" t="s">
        <v>69</v>
      </c>
      <c r="D27" s="223"/>
      <c r="E27" s="227"/>
      <c r="F27" s="230"/>
      <c r="G27" s="230">
        <f>SUMIF(AE28:AE29,"&lt;&gt;NOR",G28:G29)</f>
        <v>0</v>
      </c>
      <c r="H27" s="230"/>
      <c r="I27" s="230">
        <f>SUM(I28:I29)</f>
        <v>0</v>
      </c>
      <c r="J27" s="230"/>
      <c r="K27" s="230">
        <f>SUM(K28:K29)</f>
        <v>0</v>
      </c>
      <c r="L27" s="230"/>
      <c r="M27" s="230">
        <f>SUM(M28:M29)</f>
        <v>0</v>
      </c>
      <c r="N27" s="224"/>
      <c r="O27" s="224">
        <f>SUM(O28:O29)</f>
        <v>1.289E-2</v>
      </c>
      <c r="P27" s="224"/>
      <c r="Q27" s="224">
        <f>SUM(Q28:Q29)</f>
        <v>0</v>
      </c>
      <c r="R27" s="224"/>
      <c r="S27" s="224"/>
      <c r="T27" s="225"/>
      <c r="U27" s="224">
        <f>SUM(U28:U29)</f>
        <v>1.75</v>
      </c>
      <c r="AE27" t="s">
        <v>125</v>
      </c>
    </row>
    <row r="28" spans="1:60" outlineLevel="1" x14ac:dyDescent="0.25">
      <c r="A28" s="212">
        <v>15</v>
      </c>
      <c r="B28" s="218" t="s">
        <v>159</v>
      </c>
      <c r="C28" s="261" t="s">
        <v>160</v>
      </c>
      <c r="D28" s="220" t="s">
        <v>161</v>
      </c>
      <c r="E28" s="226">
        <v>1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129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>
        <v>16</v>
      </c>
      <c r="B29" s="218" t="s">
        <v>162</v>
      </c>
      <c r="C29" s="261" t="s">
        <v>163</v>
      </c>
      <c r="D29" s="220" t="s">
        <v>128</v>
      </c>
      <c r="E29" s="226">
        <v>8.16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1.58E-3</v>
      </c>
      <c r="O29" s="221">
        <f>ROUND(E29*N29,5)</f>
        <v>1.289E-2</v>
      </c>
      <c r="P29" s="221">
        <v>0</v>
      </c>
      <c r="Q29" s="221">
        <f>ROUND(E29*P29,5)</f>
        <v>0</v>
      </c>
      <c r="R29" s="221"/>
      <c r="S29" s="221"/>
      <c r="T29" s="222">
        <v>0.214</v>
      </c>
      <c r="U29" s="221">
        <f>ROUND(E29*T29,2)</f>
        <v>1.75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129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5">
      <c r="A30" s="213" t="s">
        <v>124</v>
      </c>
      <c r="B30" s="219" t="s">
        <v>70</v>
      </c>
      <c r="C30" s="262" t="s">
        <v>71</v>
      </c>
      <c r="D30" s="223"/>
      <c r="E30" s="227"/>
      <c r="F30" s="230"/>
      <c r="G30" s="230">
        <f>SUMIF(AE31:AE31,"&lt;&gt;NOR",G31:G31)</f>
        <v>0</v>
      </c>
      <c r="H30" s="230"/>
      <c r="I30" s="230">
        <f>SUM(I31:I31)</f>
        <v>0</v>
      </c>
      <c r="J30" s="230"/>
      <c r="K30" s="230">
        <f>SUM(K31:K31)</f>
        <v>0</v>
      </c>
      <c r="L30" s="230"/>
      <c r="M30" s="230">
        <f>SUM(M31:M31)</f>
        <v>0</v>
      </c>
      <c r="N30" s="224"/>
      <c r="O30" s="224">
        <f>SUM(O31:O31)</f>
        <v>4.2999999999999999E-4</v>
      </c>
      <c r="P30" s="224"/>
      <c r="Q30" s="224">
        <f>SUM(Q31:Q31)</f>
        <v>0</v>
      </c>
      <c r="R30" s="224"/>
      <c r="S30" s="224"/>
      <c r="T30" s="225"/>
      <c r="U30" s="224">
        <f>SUM(U31:U31)</f>
        <v>3.29</v>
      </c>
      <c r="AE30" t="s">
        <v>125</v>
      </c>
    </row>
    <row r="31" spans="1:60" ht="20.399999999999999" outlineLevel="1" x14ac:dyDescent="0.25">
      <c r="A31" s="212">
        <v>17</v>
      </c>
      <c r="B31" s="218" t="s">
        <v>164</v>
      </c>
      <c r="C31" s="261" t="s">
        <v>165</v>
      </c>
      <c r="D31" s="220" t="s">
        <v>128</v>
      </c>
      <c r="E31" s="226">
        <v>10.677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4.0000000000000003E-5</v>
      </c>
      <c r="O31" s="221">
        <f>ROUND(E31*N31,5)</f>
        <v>4.2999999999999999E-4</v>
      </c>
      <c r="P31" s="221">
        <v>0</v>
      </c>
      <c r="Q31" s="221">
        <f>ROUND(E31*P31,5)</f>
        <v>0</v>
      </c>
      <c r="R31" s="221"/>
      <c r="S31" s="221"/>
      <c r="T31" s="222">
        <v>0.308</v>
      </c>
      <c r="U31" s="221">
        <f>ROUND(E31*T31,2)</f>
        <v>3.29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129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5">
      <c r="A32" s="213" t="s">
        <v>124</v>
      </c>
      <c r="B32" s="219" t="s">
        <v>72</v>
      </c>
      <c r="C32" s="262" t="s">
        <v>73</v>
      </c>
      <c r="D32" s="223"/>
      <c r="E32" s="227"/>
      <c r="F32" s="230"/>
      <c r="G32" s="230">
        <f>SUMIF(AE33:AE36,"&lt;&gt;NOR",G33:G36)</f>
        <v>0</v>
      </c>
      <c r="H32" s="230"/>
      <c r="I32" s="230">
        <f>SUM(I33:I36)</f>
        <v>0</v>
      </c>
      <c r="J32" s="230"/>
      <c r="K32" s="230">
        <f>SUM(K33:K36)</f>
        <v>0</v>
      </c>
      <c r="L32" s="230"/>
      <c r="M32" s="230">
        <f>SUM(M33:M36)</f>
        <v>0</v>
      </c>
      <c r="N32" s="224"/>
      <c r="O32" s="224">
        <f>SUM(O33:O36)</f>
        <v>4.79E-3</v>
      </c>
      <c r="P32" s="224"/>
      <c r="Q32" s="224">
        <f>SUM(Q33:Q36)</f>
        <v>3.35791</v>
      </c>
      <c r="R32" s="224"/>
      <c r="S32" s="224"/>
      <c r="T32" s="225"/>
      <c r="U32" s="224">
        <f>SUM(U33:U36)</f>
        <v>16.260000000000002</v>
      </c>
      <c r="AE32" t="s">
        <v>125</v>
      </c>
    </row>
    <row r="33" spans="1:60" outlineLevel="1" x14ac:dyDescent="0.25">
      <c r="A33" s="212">
        <v>18</v>
      </c>
      <c r="B33" s="218" t="s">
        <v>166</v>
      </c>
      <c r="C33" s="261" t="s">
        <v>167</v>
      </c>
      <c r="D33" s="220" t="s">
        <v>128</v>
      </c>
      <c r="E33" s="226">
        <v>8.16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0</v>
      </c>
      <c r="O33" s="221">
        <f>ROUND(E33*N33,5)</f>
        <v>0</v>
      </c>
      <c r="P33" s="221">
        <v>1.26E-2</v>
      </c>
      <c r="Q33" s="221">
        <f>ROUND(E33*P33,5)</f>
        <v>0.10281999999999999</v>
      </c>
      <c r="R33" s="221"/>
      <c r="S33" s="221"/>
      <c r="T33" s="222">
        <v>0.33</v>
      </c>
      <c r="U33" s="221">
        <f>ROUND(E33*T33,2)</f>
        <v>2.69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129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19</v>
      </c>
      <c r="B34" s="218" t="s">
        <v>168</v>
      </c>
      <c r="C34" s="261" t="s">
        <v>169</v>
      </c>
      <c r="D34" s="220" t="s">
        <v>170</v>
      </c>
      <c r="E34" s="226">
        <v>1.577145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1.2800000000000001E-3</v>
      </c>
      <c r="O34" s="221">
        <f>ROUND(E34*N34,5)</f>
        <v>2.0200000000000001E-3</v>
      </c>
      <c r="P34" s="221">
        <v>1.95</v>
      </c>
      <c r="Q34" s="221">
        <f>ROUND(E34*P34,5)</f>
        <v>3.0754299999999999</v>
      </c>
      <c r="R34" s="221"/>
      <c r="S34" s="221"/>
      <c r="T34" s="222">
        <v>7.1317500000000003</v>
      </c>
      <c r="U34" s="221">
        <f>ROUND(E34*T34,2)</f>
        <v>11.25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132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20</v>
      </c>
      <c r="B35" s="218" t="s">
        <v>171</v>
      </c>
      <c r="C35" s="261" t="s">
        <v>172</v>
      </c>
      <c r="D35" s="220" t="s">
        <v>128</v>
      </c>
      <c r="E35" s="226">
        <v>2.3639999999999999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1.17E-3</v>
      </c>
      <c r="O35" s="221">
        <f>ROUND(E35*N35,5)</f>
        <v>2.7699999999999999E-3</v>
      </c>
      <c r="P35" s="221">
        <v>7.5999999999999998E-2</v>
      </c>
      <c r="Q35" s="221">
        <f>ROUND(E35*P35,5)</f>
        <v>0.17965999999999999</v>
      </c>
      <c r="R35" s="221"/>
      <c r="S35" s="221"/>
      <c r="T35" s="222">
        <v>0.93899999999999995</v>
      </c>
      <c r="U35" s="221">
        <f>ROUND(E35*T35,2)</f>
        <v>2.2200000000000002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129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0.399999999999999" outlineLevel="1" x14ac:dyDescent="0.25">
      <c r="A36" s="212">
        <v>21</v>
      </c>
      <c r="B36" s="218" t="s">
        <v>173</v>
      </c>
      <c r="C36" s="261" t="s">
        <v>174</v>
      </c>
      <c r="D36" s="220" t="s">
        <v>158</v>
      </c>
      <c r="E36" s="226">
        <v>2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0.05</v>
      </c>
      <c r="U36" s="221">
        <f>ROUND(E36*T36,2)</f>
        <v>0.1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129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5">
      <c r="A37" s="213" t="s">
        <v>124</v>
      </c>
      <c r="B37" s="219" t="s">
        <v>74</v>
      </c>
      <c r="C37" s="262" t="s">
        <v>75</v>
      </c>
      <c r="D37" s="223"/>
      <c r="E37" s="227"/>
      <c r="F37" s="230"/>
      <c r="G37" s="230">
        <f>SUMIF(AE38:AE49,"&lt;&gt;NOR",G38:G49)</f>
        <v>0</v>
      </c>
      <c r="H37" s="230"/>
      <c r="I37" s="230">
        <f>SUM(I38:I49)</f>
        <v>0</v>
      </c>
      <c r="J37" s="230"/>
      <c r="K37" s="230">
        <f>SUM(K38:K49)</f>
        <v>0</v>
      </c>
      <c r="L37" s="230"/>
      <c r="M37" s="230">
        <f>SUM(M38:M49)</f>
        <v>0</v>
      </c>
      <c r="N37" s="224"/>
      <c r="O37" s="224">
        <f>SUM(O38:O49)</f>
        <v>2.4499999999999999E-3</v>
      </c>
      <c r="P37" s="224"/>
      <c r="Q37" s="224">
        <f>SUM(Q38:Q49)</f>
        <v>2.2736599999999996</v>
      </c>
      <c r="R37" s="224"/>
      <c r="S37" s="224"/>
      <c r="T37" s="225"/>
      <c r="U37" s="224">
        <f>SUM(U38:U49)</f>
        <v>66</v>
      </c>
      <c r="AE37" t="s">
        <v>125</v>
      </c>
    </row>
    <row r="38" spans="1:60" outlineLevel="1" x14ac:dyDescent="0.25">
      <c r="A38" s="212">
        <v>22</v>
      </c>
      <c r="B38" s="218" t="s">
        <v>175</v>
      </c>
      <c r="C38" s="261" t="s">
        <v>176</v>
      </c>
      <c r="D38" s="220" t="s">
        <v>128</v>
      </c>
      <c r="E38" s="226">
        <v>30.335000000000001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6.8000000000000005E-2</v>
      </c>
      <c r="Q38" s="221">
        <f>ROUND(E38*P38,5)</f>
        <v>2.0627800000000001</v>
      </c>
      <c r="R38" s="221"/>
      <c r="S38" s="221"/>
      <c r="T38" s="222">
        <v>0.69</v>
      </c>
      <c r="U38" s="221">
        <f>ROUND(E38*T38,2)</f>
        <v>20.93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129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>
        <v>23</v>
      </c>
      <c r="B39" s="218" t="s">
        <v>177</v>
      </c>
      <c r="C39" s="261" t="s">
        <v>178</v>
      </c>
      <c r="D39" s="220" t="s">
        <v>135</v>
      </c>
      <c r="E39" s="226">
        <v>5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4.8999999999999998E-4</v>
      </c>
      <c r="O39" s="221">
        <f>ROUND(E39*N39,5)</f>
        <v>2.4499999999999999E-3</v>
      </c>
      <c r="P39" s="221">
        <v>2E-3</v>
      </c>
      <c r="Q39" s="221">
        <f>ROUND(E39*P39,5)</f>
        <v>0.01</v>
      </c>
      <c r="R39" s="221"/>
      <c r="S39" s="221"/>
      <c r="T39" s="222">
        <v>0.40899999999999997</v>
      </c>
      <c r="U39" s="221">
        <f>ROUND(E39*T39,2)</f>
        <v>2.0499999999999998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129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24</v>
      </c>
      <c r="B40" s="218" t="s">
        <v>179</v>
      </c>
      <c r="C40" s="261" t="s">
        <v>180</v>
      </c>
      <c r="D40" s="220" t="s">
        <v>128</v>
      </c>
      <c r="E40" s="226">
        <v>11.9284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0.01</v>
      </c>
      <c r="Q40" s="221">
        <f>ROUND(E40*P40,5)</f>
        <v>0.11928</v>
      </c>
      <c r="R40" s="221"/>
      <c r="S40" s="221"/>
      <c r="T40" s="222">
        <v>0.08</v>
      </c>
      <c r="U40" s="221">
        <f>ROUND(E40*T40,2)</f>
        <v>0.95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129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25</v>
      </c>
      <c r="B41" s="218" t="s">
        <v>181</v>
      </c>
      <c r="C41" s="261" t="s">
        <v>182</v>
      </c>
      <c r="D41" s="220" t="s">
        <v>128</v>
      </c>
      <c r="E41" s="226">
        <v>8.16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0.01</v>
      </c>
      <c r="Q41" s="221">
        <f>ROUND(E41*P41,5)</f>
        <v>8.1600000000000006E-2</v>
      </c>
      <c r="R41" s="221"/>
      <c r="S41" s="221"/>
      <c r="T41" s="222">
        <v>0.1</v>
      </c>
      <c r="U41" s="221">
        <f>ROUND(E41*T41,2)</f>
        <v>0.82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129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0.399999999999999" outlineLevel="1" x14ac:dyDescent="0.25">
      <c r="A42" s="212">
        <v>26</v>
      </c>
      <c r="B42" s="218" t="s">
        <v>183</v>
      </c>
      <c r="C42" s="261" t="s">
        <v>184</v>
      </c>
      <c r="D42" s="220" t="s">
        <v>185</v>
      </c>
      <c r="E42" s="226">
        <v>6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129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>
        <v>27</v>
      </c>
      <c r="B43" s="218" t="s">
        <v>186</v>
      </c>
      <c r="C43" s="261" t="s">
        <v>187</v>
      </c>
      <c r="D43" s="220" t="s">
        <v>185</v>
      </c>
      <c r="E43" s="226">
        <v>4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129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28</v>
      </c>
      <c r="B44" s="218" t="s">
        <v>188</v>
      </c>
      <c r="C44" s="261" t="s">
        <v>189</v>
      </c>
      <c r="D44" s="220" t="s">
        <v>190</v>
      </c>
      <c r="E44" s="226">
        <v>6.7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2.0089999999999999</v>
      </c>
      <c r="U44" s="221">
        <f>ROUND(E44*T44,2)</f>
        <v>13.46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129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29</v>
      </c>
      <c r="B45" s="218" t="s">
        <v>191</v>
      </c>
      <c r="C45" s="261" t="s">
        <v>192</v>
      </c>
      <c r="D45" s="220" t="s">
        <v>190</v>
      </c>
      <c r="E45" s="226">
        <v>6.7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0.94199999999999995</v>
      </c>
      <c r="U45" s="221">
        <f>ROUND(E45*T45,2)</f>
        <v>6.31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129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30</v>
      </c>
      <c r="B46" s="218" t="s">
        <v>193</v>
      </c>
      <c r="C46" s="261" t="s">
        <v>194</v>
      </c>
      <c r="D46" s="220" t="s">
        <v>190</v>
      </c>
      <c r="E46" s="226">
        <v>33.5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0.105</v>
      </c>
      <c r="U46" s="221">
        <f>ROUND(E46*T46,2)</f>
        <v>3.52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129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31</v>
      </c>
      <c r="B47" s="218" t="s">
        <v>195</v>
      </c>
      <c r="C47" s="261" t="s">
        <v>196</v>
      </c>
      <c r="D47" s="220" t="s">
        <v>190</v>
      </c>
      <c r="E47" s="226">
        <v>6.7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2.68</v>
      </c>
      <c r="U47" s="221">
        <f>ROUND(E47*T47,2)</f>
        <v>17.96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132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0.399999999999999" outlineLevel="1" x14ac:dyDescent="0.25">
      <c r="A48" s="212">
        <v>32</v>
      </c>
      <c r="B48" s="218" t="s">
        <v>197</v>
      </c>
      <c r="C48" s="261" t="s">
        <v>198</v>
      </c>
      <c r="D48" s="220" t="s">
        <v>190</v>
      </c>
      <c r="E48" s="226">
        <v>6.7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0</v>
      </c>
      <c r="U48" s="221">
        <f>ROUND(E48*T48,2)</f>
        <v>0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129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.399999999999999" outlineLevel="1" x14ac:dyDescent="0.25">
      <c r="A49" s="212">
        <v>33</v>
      </c>
      <c r="B49" s="218" t="s">
        <v>199</v>
      </c>
      <c r="C49" s="261" t="s">
        <v>200</v>
      </c>
      <c r="D49" s="220" t="s">
        <v>190</v>
      </c>
      <c r="E49" s="226">
        <v>6.7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129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5">
      <c r="A50" s="213" t="s">
        <v>124</v>
      </c>
      <c r="B50" s="219" t="s">
        <v>76</v>
      </c>
      <c r="C50" s="262" t="s">
        <v>77</v>
      </c>
      <c r="D50" s="223"/>
      <c r="E50" s="227"/>
      <c r="F50" s="230"/>
      <c r="G50" s="230">
        <f>SUMIF(AE51:AE51,"&lt;&gt;NOR",G51:G51)</f>
        <v>0</v>
      </c>
      <c r="H50" s="230"/>
      <c r="I50" s="230">
        <f>SUM(I51:I51)</f>
        <v>0</v>
      </c>
      <c r="J50" s="230"/>
      <c r="K50" s="230">
        <f>SUM(K51:K51)</f>
        <v>0</v>
      </c>
      <c r="L50" s="230"/>
      <c r="M50" s="230">
        <f>SUM(M51:M51)</f>
        <v>0</v>
      </c>
      <c r="N50" s="224"/>
      <c r="O50" s="224">
        <f>SUM(O51:O51)</f>
        <v>0</v>
      </c>
      <c r="P50" s="224"/>
      <c r="Q50" s="224">
        <f>SUM(Q51:Q51)</f>
        <v>0</v>
      </c>
      <c r="R50" s="224"/>
      <c r="S50" s="224"/>
      <c r="T50" s="225"/>
      <c r="U50" s="224">
        <f>SUM(U51:U51)</f>
        <v>18.64</v>
      </c>
      <c r="AE50" t="s">
        <v>125</v>
      </c>
    </row>
    <row r="51" spans="1:60" outlineLevel="1" x14ac:dyDescent="0.25">
      <c r="A51" s="212">
        <v>34</v>
      </c>
      <c r="B51" s="218" t="s">
        <v>201</v>
      </c>
      <c r="C51" s="261" t="s">
        <v>202</v>
      </c>
      <c r="D51" s="220" t="s">
        <v>190</v>
      </c>
      <c r="E51" s="226">
        <v>9.85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1.8919999999999999</v>
      </c>
      <c r="U51" s="221">
        <f>ROUND(E51*T51,2)</f>
        <v>18.64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129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5">
      <c r="A52" s="213" t="s">
        <v>124</v>
      </c>
      <c r="B52" s="219" t="s">
        <v>78</v>
      </c>
      <c r="C52" s="262" t="s">
        <v>79</v>
      </c>
      <c r="D52" s="223"/>
      <c r="E52" s="227"/>
      <c r="F52" s="230"/>
      <c r="G52" s="230">
        <f>SUMIF(AE53:AE58,"&lt;&gt;NOR",G53:G58)</f>
        <v>0</v>
      </c>
      <c r="H52" s="230"/>
      <c r="I52" s="230">
        <f>SUM(I53:I58)</f>
        <v>0</v>
      </c>
      <c r="J52" s="230"/>
      <c r="K52" s="230">
        <f>SUM(K53:K58)</f>
        <v>0</v>
      </c>
      <c r="L52" s="230"/>
      <c r="M52" s="230">
        <f>SUM(M53:M58)</f>
        <v>0</v>
      </c>
      <c r="N52" s="224"/>
      <c r="O52" s="224">
        <f>SUM(O53:O58)</f>
        <v>3.98E-3</v>
      </c>
      <c r="P52" s="224"/>
      <c r="Q52" s="224">
        <f>SUM(Q53:Q58)</f>
        <v>2.9839999999999998E-2</v>
      </c>
      <c r="R52" s="224"/>
      <c r="S52" s="224"/>
      <c r="T52" s="225"/>
      <c r="U52" s="224">
        <f>SUM(U53:U58)</f>
        <v>4.3899999999999997</v>
      </c>
      <c r="AE52" t="s">
        <v>125</v>
      </c>
    </row>
    <row r="53" spans="1:60" outlineLevel="1" x14ac:dyDescent="0.25">
      <c r="A53" s="212">
        <v>35</v>
      </c>
      <c r="B53" s="218" t="s">
        <v>203</v>
      </c>
      <c r="C53" s="261" t="s">
        <v>204</v>
      </c>
      <c r="D53" s="220" t="s">
        <v>135</v>
      </c>
      <c r="E53" s="226">
        <v>2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1.4919999999999999E-2</v>
      </c>
      <c r="Q53" s="221">
        <f>ROUND(E53*P53,5)</f>
        <v>2.9839999999999998E-2</v>
      </c>
      <c r="R53" s="221"/>
      <c r="S53" s="221"/>
      <c r="T53" s="222">
        <v>0.41299999999999998</v>
      </c>
      <c r="U53" s="221">
        <f>ROUND(E53*T53,2)</f>
        <v>0.83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129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36</v>
      </c>
      <c r="B54" s="218" t="s">
        <v>205</v>
      </c>
      <c r="C54" s="261" t="s">
        <v>206</v>
      </c>
      <c r="D54" s="220" t="s">
        <v>135</v>
      </c>
      <c r="E54" s="226">
        <v>2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4.6999999999999999E-4</v>
      </c>
      <c r="O54" s="221">
        <f>ROUND(E54*N54,5)</f>
        <v>9.3999999999999997E-4</v>
      </c>
      <c r="P54" s="221">
        <v>0</v>
      </c>
      <c r="Q54" s="221">
        <f>ROUND(E54*P54,5)</f>
        <v>0</v>
      </c>
      <c r="R54" s="221"/>
      <c r="S54" s="221"/>
      <c r="T54" s="222">
        <v>0.35899999999999999</v>
      </c>
      <c r="U54" s="221">
        <f>ROUND(E54*T54,2)</f>
        <v>0.72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129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>
        <v>37</v>
      </c>
      <c r="B55" s="218" t="s">
        <v>207</v>
      </c>
      <c r="C55" s="261" t="s">
        <v>208</v>
      </c>
      <c r="D55" s="220" t="s">
        <v>135</v>
      </c>
      <c r="E55" s="226">
        <v>2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1.5200000000000001E-3</v>
      </c>
      <c r="O55" s="221">
        <f>ROUND(E55*N55,5)</f>
        <v>3.0400000000000002E-3</v>
      </c>
      <c r="P55" s="221">
        <v>0</v>
      </c>
      <c r="Q55" s="221">
        <f>ROUND(E55*P55,5)</f>
        <v>0</v>
      </c>
      <c r="R55" s="221"/>
      <c r="S55" s="221"/>
      <c r="T55" s="222">
        <v>1.173</v>
      </c>
      <c r="U55" s="221">
        <f>ROUND(E55*T55,2)</f>
        <v>2.35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129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38</v>
      </c>
      <c r="B56" s="218" t="s">
        <v>209</v>
      </c>
      <c r="C56" s="261" t="s">
        <v>210</v>
      </c>
      <c r="D56" s="220" t="s">
        <v>158</v>
      </c>
      <c r="E56" s="226">
        <v>1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0.17399999999999999</v>
      </c>
      <c r="U56" s="221">
        <f>ROUND(E56*T56,2)</f>
        <v>0.17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129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39</v>
      </c>
      <c r="B57" s="218" t="s">
        <v>211</v>
      </c>
      <c r="C57" s="261" t="s">
        <v>212</v>
      </c>
      <c r="D57" s="220" t="s">
        <v>158</v>
      </c>
      <c r="E57" s="226">
        <v>1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0.25900000000000001</v>
      </c>
      <c r="U57" s="221">
        <f>ROUND(E57*T57,2)</f>
        <v>0.26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129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40</v>
      </c>
      <c r="B58" s="218" t="s">
        <v>213</v>
      </c>
      <c r="C58" s="261" t="s">
        <v>214</v>
      </c>
      <c r="D58" s="220" t="s">
        <v>190</v>
      </c>
      <c r="E58" s="226">
        <v>0.04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1.5229999999999999</v>
      </c>
      <c r="U58" s="221">
        <f>ROUND(E58*T58,2)</f>
        <v>0.06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129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5">
      <c r="A59" s="213" t="s">
        <v>124</v>
      </c>
      <c r="B59" s="219" t="s">
        <v>80</v>
      </c>
      <c r="C59" s="262" t="s">
        <v>81</v>
      </c>
      <c r="D59" s="223"/>
      <c r="E59" s="227"/>
      <c r="F59" s="230"/>
      <c r="G59" s="230">
        <f>SUMIF(AE60:AE65,"&lt;&gt;NOR",G60:G65)</f>
        <v>0</v>
      </c>
      <c r="H59" s="230"/>
      <c r="I59" s="230">
        <f>SUM(I60:I65)</f>
        <v>0</v>
      </c>
      <c r="J59" s="230"/>
      <c r="K59" s="230">
        <f>SUM(K60:K65)</f>
        <v>0</v>
      </c>
      <c r="L59" s="230"/>
      <c r="M59" s="230">
        <f>SUM(M60:M65)</f>
        <v>0</v>
      </c>
      <c r="N59" s="224"/>
      <c r="O59" s="224">
        <f>SUM(O60:O65)</f>
        <v>2.46E-2</v>
      </c>
      <c r="P59" s="224"/>
      <c r="Q59" s="224">
        <f>SUM(Q60:Q65)</f>
        <v>1.278E-2</v>
      </c>
      <c r="R59" s="224"/>
      <c r="S59" s="224"/>
      <c r="T59" s="225"/>
      <c r="U59" s="224">
        <f>SUM(U60:U65)</f>
        <v>6.37</v>
      </c>
      <c r="AE59" t="s">
        <v>125</v>
      </c>
    </row>
    <row r="60" spans="1:60" outlineLevel="1" x14ac:dyDescent="0.25">
      <c r="A60" s="212">
        <v>41</v>
      </c>
      <c r="B60" s="218" t="s">
        <v>215</v>
      </c>
      <c r="C60" s="261" t="s">
        <v>216</v>
      </c>
      <c r="D60" s="220" t="s">
        <v>135</v>
      </c>
      <c r="E60" s="226">
        <v>6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0</v>
      </c>
      <c r="O60" s="221">
        <f>ROUND(E60*N60,5)</f>
        <v>0</v>
      </c>
      <c r="P60" s="221">
        <v>2.1299999999999999E-3</v>
      </c>
      <c r="Q60" s="221">
        <f>ROUND(E60*P60,5)</f>
        <v>1.278E-2</v>
      </c>
      <c r="R60" s="221"/>
      <c r="S60" s="221"/>
      <c r="T60" s="222">
        <v>0.17299999999999999</v>
      </c>
      <c r="U60" s="221">
        <f>ROUND(E60*T60,2)</f>
        <v>1.04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129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0.399999999999999" outlineLevel="1" x14ac:dyDescent="0.25">
      <c r="A61" s="212">
        <v>42</v>
      </c>
      <c r="B61" s="218" t="s">
        <v>217</v>
      </c>
      <c r="C61" s="261" t="s">
        <v>218</v>
      </c>
      <c r="D61" s="220" t="s">
        <v>135</v>
      </c>
      <c r="E61" s="226">
        <v>6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4.0099999999999997E-3</v>
      </c>
      <c r="O61" s="221">
        <f>ROUND(E61*N61,5)</f>
        <v>2.4060000000000002E-2</v>
      </c>
      <c r="P61" s="221">
        <v>0</v>
      </c>
      <c r="Q61" s="221">
        <f>ROUND(E61*P61,5)</f>
        <v>0</v>
      </c>
      <c r="R61" s="221"/>
      <c r="S61" s="221"/>
      <c r="T61" s="222">
        <v>0.54290000000000005</v>
      </c>
      <c r="U61" s="221">
        <f>ROUND(E61*T61,2)</f>
        <v>3.26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129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43</v>
      </c>
      <c r="B62" s="218" t="s">
        <v>219</v>
      </c>
      <c r="C62" s="261" t="s">
        <v>220</v>
      </c>
      <c r="D62" s="220" t="s">
        <v>135</v>
      </c>
      <c r="E62" s="226">
        <v>6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3.0000000000000001E-5</v>
      </c>
      <c r="O62" s="221">
        <f>ROUND(E62*N62,5)</f>
        <v>1.8000000000000001E-4</v>
      </c>
      <c r="P62" s="221">
        <v>0</v>
      </c>
      <c r="Q62" s="221">
        <f>ROUND(E62*P62,5)</f>
        <v>0</v>
      </c>
      <c r="R62" s="221"/>
      <c r="S62" s="221"/>
      <c r="T62" s="222">
        <v>0.129</v>
      </c>
      <c r="U62" s="221">
        <f>ROUND(E62*T62,2)</f>
        <v>0.77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129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44</v>
      </c>
      <c r="B63" s="218" t="s">
        <v>221</v>
      </c>
      <c r="C63" s="261" t="s">
        <v>222</v>
      </c>
      <c r="D63" s="220" t="s">
        <v>158</v>
      </c>
      <c r="E63" s="226">
        <v>2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1.8000000000000001E-4</v>
      </c>
      <c r="O63" s="221">
        <f>ROUND(E63*N63,5)</f>
        <v>3.6000000000000002E-4</v>
      </c>
      <c r="P63" s="221">
        <v>0</v>
      </c>
      <c r="Q63" s="221">
        <f>ROUND(E63*P63,5)</f>
        <v>0</v>
      </c>
      <c r="R63" s="221"/>
      <c r="S63" s="221"/>
      <c r="T63" s="222">
        <v>0.254</v>
      </c>
      <c r="U63" s="221">
        <f>ROUND(E63*T63,2)</f>
        <v>0.51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129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45</v>
      </c>
      <c r="B64" s="218" t="s">
        <v>223</v>
      </c>
      <c r="C64" s="261" t="s">
        <v>224</v>
      </c>
      <c r="D64" s="220" t="s">
        <v>135</v>
      </c>
      <c r="E64" s="226">
        <v>6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2.9000000000000001E-2</v>
      </c>
      <c r="U64" s="221">
        <f>ROUND(E64*T64,2)</f>
        <v>0.17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129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46</v>
      </c>
      <c r="B65" s="218" t="s">
        <v>225</v>
      </c>
      <c r="C65" s="261" t="s">
        <v>226</v>
      </c>
      <c r="D65" s="220" t="s">
        <v>190</v>
      </c>
      <c r="E65" s="226">
        <v>0.45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1.3740000000000001</v>
      </c>
      <c r="U65" s="221">
        <f>ROUND(E65*T65,2)</f>
        <v>0.62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129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5">
      <c r="A66" s="213" t="s">
        <v>124</v>
      </c>
      <c r="B66" s="219" t="s">
        <v>82</v>
      </c>
      <c r="C66" s="262" t="s">
        <v>83</v>
      </c>
      <c r="D66" s="223"/>
      <c r="E66" s="227"/>
      <c r="F66" s="230"/>
      <c r="G66" s="230">
        <f>SUMIF(AE67:AE82,"&lt;&gt;NOR",G67:G82)</f>
        <v>0</v>
      </c>
      <c r="H66" s="230"/>
      <c r="I66" s="230">
        <f>SUM(I67:I82)</f>
        <v>0</v>
      </c>
      <c r="J66" s="230"/>
      <c r="K66" s="230">
        <f>SUM(K67:K82)</f>
        <v>0</v>
      </c>
      <c r="L66" s="230"/>
      <c r="M66" s="230">
        <f>SUM(M67:M82)</f>
        <v>0</v>
      </c>
      <c r="N66" s="224"/>
      <c r="O66" s="224">
        <f>SUM(O67:O82)</f>
        <v>7.8809999999999977E-2</v>
      </c>
      <c r="P66" s="224"/>
      <c r="Q66" s="224">
        <f>SUM(Q67:Q82)</f>
        <v>0.13427</v>
      </c>
      <c r="R66" s="224"/>
      <c r="S66" s="224"/>
      <c r="T66" s="225"/>
      <c r="U66" s="224">
        <f>SUM(U67:U82)</f>
        <v>20.669999999999995</v>
      </c>
      <c r="AE66" t="s">
        <v>125</v>
      </c>
    </row>
    <row r="67" spans="1:60" outlineLevel="1" x14ac:dyDescent="0.25">
      <c r="A67" s="212">
        <v>47</v>
      </c>
      <c r="B67" s="218" t="s">
        <v>227</v>
      </c>
      <c r="C67" s="261" t="s">
        <v>228</v>
      </c>
      <c r="D67" s="220" t="s">
        <v>158</v>
      </c>
      <c r="E67" s="226">
        <v>3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3.1870000000000002E-2</v>
      </c>
      <c r="Q67" s="221">
        <f>ROUND(E67*P67,5)</f>
        <v>9.5610000000000001E-2</v>
      </c>
      <c r="R67" s="221"/>
      <c r="S67" s="221"/>
      <c r="T67" s="222">
        <v>0.89376</v>
      </c>
      <c r="U67" s="221">
        <f>ROUND(E67*T67,2)</f>
        <v>2.68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0.399999999999999" outlineLevel="1" x14ac:dyDescent="0.25">
      <c r="A68" s="212">
        <v>48</v>
      </c>
      <c r="B68" s="218" t="s">
        <v>229</v>
      </c>
      <c r="C68" s="261" t="s">
        <v>230</v>
      </c>
      <c r="D68" s="220" t="s">
        <v>158</v>
      </c>
      <c r="E68" s="226">
        <v>2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1.933E-2</v>
      </c>
      <c r="Q68" s="221">
        <f>ROUND(E68*P68,5)</f>
        <v>3.866E-2</v>
      </c>
      <c r="R68" s="221"/>
      <c r="S68" s="221"/>
      <c r="T68" s="222">
        <v>0.64383000000000001</v>
      </c>
      <c r="U68" s="221">
        <f>ROUND(E68*T68,2)</f>
        <v>1.29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132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49</v>
      </c>
      <c r="B69" s="218" t="s">
        <v>231</v>
      </c>
      <c r="C69" s="261" t="s">
        <v>232</v>
      </c>
      <c r="D69" s="220" t="s">
        <v>233</v>
      </c>
      <c r="E69" s="226">
        <v>3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8.4000000000000003E-4</v>
      </c>
      <c r="O69" s="221">
        <f>ROUND(E69*N69,5)</f>
        <v>2.5200000000000001E-3</v>
      </c>
      <c r="P69" s="221">
        <v>0</v>
      </c>
      <c r="Q69" s="221">
        <f>ROUND(E69*P69,5)</f>
        <v>0</v>
      </c>
      <c r="R69" s="221"/>
      <c r="S69" s="221"/>
      <c r="T69" s="222">
        <v>1.2529999999999999</v>
      </c>
      <c r="U69" s="221">
        <f>ROUND(E69*T69,2)</f>
        <v>3.76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129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50</v>
      </c>
      <c r="B70" s="218" t="s">
        <v>234</v>
      </c>
      <c r="C70" s="261" t="s">
        <v>235</v>
      </c>
      <c r="D70" s="220" t="s">
        <v>158</v>
      </c>
      <c r="E70" s="226">
        <v>3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1.8000000000000001E-4</v>
      </c>
      <c r="O70" s="221">
        <f>ROUND(E70*N70,5)</f>
        <v>5.4000000000000001E-4</v>
      </c>
      <c r="P70" s="221">
        <v>0</v>
      </c>
      <c r="Q70" s="221">
        <f>ROUND(E70*P70,5)</f>
        <v>0</v>
      </c>
      <c r="R70" s="221"/>
      <c r="S70" s="221"/>
      <c r="T70" s="222">
        <v>0.47599999999999998</v>
      </c>
      <c r="U70" s="221">
        <f>ROUND(E70*T70,2)</f>
        <v>1.43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129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51</v>
      </c>
      <c r="B71" s="218" t="s">
        <v>236</v>
      </c>
      <c r="C71" s="261" t="s">
        <v>237</v>
      </c>
      <c r="D71" s="220" t="s">
        <v>158</v>
      </c>
      <c r="E71" s="226">
        <v>1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1.9E-3</v>
      </c>
      <c r="O71" s="221">
        <f>ROUND(E71*N71,5)</f>
        <v>1.9E-3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238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52</v>
      </c>
      <c r="B72" s="218" t="s">
        <v>239</v>
      </c>
      <c r="C72" s="261" t="s">
        <v>240</v>
      </c>
      <c r="D72" s="220" t="s">
        <v>158</v>
      </c>
      <c r="E72" s="226">
        <v>1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3.007E-2</v>
      </c>
      <c r="O72" s="221">
        <f>ROUND(E72*N72,5)</f>
        <v>3.007E-2</v>
      </c>
      <c r="P72" s="221">
        <v>0</v>
      </c>
      <c r="Q72" s="221">
        <f>ROUND(E72*P72,5)</f>
        <v>0</v>
      </c>
      <c r="R72" s="221"/>
      <c r="S72" s="221"/>
      <c r="T72" s="222">
        <v>3.6013000000000002</v>
      </c>
      <c r="U72" s="221">
        <f>ROUND(E72*T72,2)</f>
        <v>3.6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132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53</v>
      </c>
      <c r="B73" s="218" t="s">
        <v>241</v>
      </c>
      <c r="C73" s="261" t="s">
        <v>242</v>
      </c>
      <c r="D73" s="220" t="s">
        <v>233</v>
      </c>
      <c r="E73" s="226">
        <v>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8.8999999999999995E-4</v>
      </c>
      <c r="O73" s="221">
        <f>ROUND(E73*N73,5)</f>
        <v>8.8999999999999995E-4</v>
      </c>
      <c r="P73" s="221">
        <v>0</v>
      </c>
      <c r="Q73" s="221">
        <f>ROUND(E73*P73,5)</f>
        <v>0</v>
      </c>
      <c r="R73" s="221"/>
      <c r="S73" s="221"/>
      <c r="T73" s="222">
        <v>1.1200000000000001</v>
      </c>
      <c r="U73" s="221">
        <f>ROUND(E73*T73,2)</f>
        <v>1.1200000000000001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129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54</v>
      </c>
      <c r="B74" s="218" t="s">
        <v>243</v>
      </c>
      <c r="C74" s="261" t="s">
        <v>244</v>
      </c>
      <c r="D74" s="220" t="s">
        <v>158</v>
      </c>
      <c r="E74" s="226">
        <v>1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3.3309999999999999E-2</v>
      </c>
      <c r="O74" s="221">
        <f>ROUND(E74*N74,5)</f>
        <v>3.3309999999999999E-2</v>
      </c>
      <c r="P74" s="221">
        <v>0</v>
      </c>
      <c r="Q74" s="221">
        <f>ROUND(E74*P74,5)</f>
        <v>0</v>
      </c>
      <c r="R74" s="221"/>
      <c r="S74" s="221"/>
      <c r="T74" s="222">
        <v>3.4523999999999999</v>
      </c>
      <c r="U74" s="221">
        <f>ROUND(E74*T74,2)</f>
        <v>3.45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132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55</v>
      </c>
      <c r="B75" s="218" t="s">
        <v>245</v>
      </c>
      <c r="C75" s="261" t="s">
        <v>246</v>
      </c>
      <c r="D75" s="220" t="s">
        <v>247</v>
      </c>
      <c r="E75" s="226">
        <v>4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0.17799999999999999</v>
      </c>
      <c r="U75" s="221">
        <f>ROUND(E75*T75,2)</f>
        <v>0.71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129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56</v>
      </c>
      <c r="B76" s="218" t="s">
        <v>248</v>
      </c>
      <c r="C76" s="261" t="s">
        <v>249</v>
      </c>
      <c r="D76" s="220" t="s">
        <v>233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1.6999999999999999E-3</v>
      </c>
      <c r="O76" s="221">
        <f>ROUND(E76*N76,5)</f>
        <v>1.6999999999999999E-3</v>
      </c>
      <c r="P76" s="221">
        <v>0</v>
      </c>
      <c r="Q76" s="221">
        <f>ROUND(E76*P76,5)</f>
        <v>0</v>
      </c>
      <c r="R76" s="221"/>
      <c r="S76" s="221"/>
      <c r="T76" s="222">
        <v>0.33</v>
      </c>
      <c r="U76" s="221">
        <f>ROUND(E76*T76,2)</f>
        <v>0.33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129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57</v>
      </c>
      <c r="B77" s="218" t="s">
        <v>250</v>
      </c>
      <c r="C77" s="261" t="s">
        <v>251</v>
      </c>
      <c r="D77" s="220" t="s">
        <v>233</v>
      </c>
      <c r="E77" s="226">
        <v>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1.1000000000000001E-3</v>
      </c>
      <c r="O77" s="221">
        <f>ROUND(E77*N77,5)</f>
        <v>1.1000000000000001E-3</v>
      </c>
      <c r="P77" s="221">
        <v>0</v>
      </c>
      <c r="Q77" s="221">
        <f>ROUND(E77*P77,5)</f>
        <v>0</v>
      </c>
      <c r="R77" s="221"/>
      <c r="S77" s="221"/>
      <c r="T77" s="222">
        <v>0.33</v>
      </c>
      <c r="U77" s="221">
        <f>ROUND(E77*T77,2)</f>
        <v>0.33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129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58</v>
      </c>
      <c r="B78" s="218" t="s">
        <v>252</v>
      </c>
      <c r="C78" s="261" t="s">
        <v>253</v>
      </c>
      <c r="D78" s="220" t="s">
        <v>233</v>
      </c>
      <c r="E78" s="226">
        <v>1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2.2000000000000001E-3</v>
      </c>
      <c r="O78" s="221">
        <f>ROUND(E78*N78,5)</f>
        <v>2.2000000000000001E-3</v>
      </c>
      <c r="P78" s="221">
        <v>0</v>
      </c>
      <c r="Q78" s="221">
        <f>ROUND(E78*P78,5)</f>
        <v>0</v>
      </c>
      <c r="R78" s="221"/>
      <c r="S78" s="221"/>
      <c r="T78" s="222">
        <v>0.38</v>
      </c>
      <c r="U78" s="221">
        <f>ROUND(E78*T78,2)</f>
        <v>0.38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129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59</v>
      </c>
      <c r="B79" s="218" t="s">
        <v>254</v>
      </c>
      <c r="C79" s="261" t="s">
        <v>255</v>
      </c>
      <c r="D79" s="220" t="s">
        <v>233</v>
      </c>
      <c r="E79" s="226">
        <v>1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2.2000000000000001E-3</v>
      </c>
      <c r="O79" s="221">
        <f>ROUND(E79*N79,5)</f>
        <v>2.2000000000000001E-3</v>
      </c>
      <c r="P79" s="221">
        <v>0</v>
      </c>
      <c r="Q79" s="221">
        <f>ROUND(E79*P79,5)</f>
        <v>0</v>
      </c>
      <c r="R79" s="221"/>
      <c r="S79" s="221"/>
      <c r="T79" s="222">
        <v>0.38</v>
      </c>
      <c r="U79" s="221">
        <f>ROUND(E79*T79,2)</f>
        <v>0.38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129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60</v>
      </c>
      <c r="B80" s="218" t="s">
        <v>256</v>
      </c>
      <c r="C80" s="261" t="s">
        <v>257</v>
      </c>
      <c r="D80" s="220" t="s">
        <v>233</v>
      </c>
      <c r="E80" s="226">
        <v>1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2.2000000000000001E-3</v>
      </c>
      <c r="O80" s="221">
        <f>ROUND(E80*N80,5)</f>
        <v>2.2000000000000001E-3</v>
      </c>
      <c r="P80" s="221">
        <v>0</v>
      </c>
      <c r="Q80" s="221">
        <f>ROUND(E80*P80,5)</f>
        <v>0</v>
      </c>
      <c r="R80" s="221"/>
      <c r="S80" s="221"/>
      <c r="T80" s="222">
        <v>0.38</v>
      </c>
      <c r="U80" s="221">
        <f>ROUND(E80*T80,2)</f>
        <v>0.38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129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0.399999999999999" outlineLevel="1" x14ac:dyDescent="0.25">
      <c r="A81" s="212">
        <v>61</v>
      </c>
      <c r="B81" s="218" t="s">
        <v>258</v>
      </c>
      <c r="C81" s="261" t="s">
        <v>259</v>
      </c>
      <c r="D81" s="220" t="s">
        <v>233</v>
      </c>
      <c r="E81" s="226">
        <v>1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1.8000000000000001E-4</v>
      </c>
      <c r="O81" s="221">
        <f>ROUND(E81*N81,5)</f>
        <v>1.8000000000000001E-4</v>
      </c>
      <c r="P81" s="221">
        <v>0</v>
      </c>
      <c r="Q81" s="221">
        <f>ROUND(E81*P81,5)</f>
        <v>0</v>
      </c>
      <c r="R81" s="221"/>
      <c r="S81" s="221"/>
      <c r="T81" s="222">
        <v>0.47599999999999998</v>
      </c>
      <c r="U81" s="221">
        <f>ROUND(E81*T81,2)</f>
        <v>0.48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129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62</v>
      </c>
      <c r="B82" s="218" t="s">
        <v>260</v>
      </c>
      <c r="C82" s="261" t="s">
        <v>261</v>
      </c>
      <c r="D82" s="220" t="s">
        <v>190</v>
      </c>
      <c r="E82" s="226">
        <v>0.22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1.573</v>
      </c>
      <c r="U82" s="221">
        <f>ROUND(E82*T82,2)</f>
        <v>0.35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129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5">
      <c r="A83" s="213" t="s">
        <v>124</v>
      </c>
      <c r="B83" s="219" t="s">
        <v>84</v>
      </c>
      <c r="C83" s="262" t="s">
        <v>85</v>
      </c>
      <c r="D83" s="223"/>
      <c r="E83" s="227"/>
      <c r="F83" s="230"/>
      <c r="G83" s="230">
        <f>SUMIF(AE84:AE87,"&lt;&gt;NOR",G84:G87)</f>
        <v>0</v>
      </c>
      <c r="H83" s="230"/>
      <c r="I83" s="230">
        <f>SUM(I84:I87)</f>
        <v>0</v>
      </c>
      <c r="J83" s="230"/>
      <c r="K83" s="230">
        <f>SUM(K84:K87)</f>
        <v>0</v>
      </c>
      <c r="L83" s="230"/>
      <c r="M83" s="230">
        <f>SUM(M84:M87)</f>
        <v>0</v>
      </c>
      <c r="N83" s="224"/>
      <c r="O83" s="224">
        <f>SUM(O84:O87)</f>
        <v>2.3619999999999999E-2</v>
      </c>
      <c r="P83" s="224"/>
      <c r="Q83" s="224">
        <f>SUM(Q84:Q87)</f>
        <v>0</v>
      </c>
      <c r="R83" s="224"/>
      <c r="S83" s="224"/>
      <c r="T83" s="225"/>
      <c r="U83" s="224">
        <f>SUM(U84:U87)</f>
        <v>2.21</v>
      </c>
      <c r="AE83" t="s">
        <v>125</v>
      </c>
    </row>
    <row r="84" spans="1:60" outlineLevel="1" x14ac:dyDescent="0.25">
      <c r="A84" s="212">
        <v>63</v>
      </c>
      <c r="B84" s="218" t="s">
        <v>262</v>
      </c>
      <c r="C84" s="261" t="s">
        <v>263</v>
      </c>
      <c r="D84" s="220" t="s">
        <v>158</v>
      </c>
      <c r="E84" s="226">
        <v>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1.82E-3</v>
      </c>
      <c r="O84" s="221">
        <f>ROUND(E84*N84,5)</f>
        <v>1.82E-3</v>
      </c>
      <c r="P84" s="221">
        <v>0</v>
      </c>
      <c r="Q84" s="221">
        <f>ROUND(E84*P84,5)</f>
        <v>0</v>
      </c>
      <c r="R84" s="221"/>
      <c r="S84" s="221"/>
      <c r="T84" s="222">
        <v>2.0944099999999999</v>
      </c>
      <c r="U84" s="221">
        <f>ROUND(E84*T84,2)</f>
        <v>2.09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132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64</v>
      </c>
      <c r="B85" s="218" t="s">
        <v>264</v>
      </c>
      <c r="C85" s="261" t="s">
        <v>265</v>
      </c>
      <c r="D85" s="220" t="s">
        <v>158</v>
      </c>
      <c r="E85" s="226">
        <v>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2.1000000000000001E-2</v>
      </c>
      <c r="O85" s="221">
        <f>ROUND(E85*N85,5)</f>
        <v>2.1000000000000001E-2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238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2">
        <v>65</v>
      </c>
      <c r="B86" s="218" t="s">
        <v>266</v>
      </c>
      <c r="C86" s="261" t="s">
        <v>267</v>
      </c>
      <c r="D86" s="220" t="s">
        <v>158</v>
      </c>
      <c r="E86" s="226">
        <v>1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8.0000000000000004E-4</v>
      </c>
      <c r="O86" s="221">
        <f>ROUND(E86*N86,5)</f>
        <v>8.0000000000000004E-4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238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66</v>
      </c>
      <c r="B87" s="218" t="s">
        <v>268</v>
      </c>
      <c r="C87" s="261" t="s">
        <v>269</v>
      </c>
      <c r="D87" s="220" t="s">
        <v>190</v>
      </c>
      <c r="E87" s="226">
        <v>0.05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2.4209999999999998</v>
      </c>
      <c r="U87" s="221">
        <f>ROUND(E87*T87,2)</f>
        <v>0.12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129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5">
      <c r="A88" s="213" t="s">
        <v>124</v>
      </c>
      <c r="B88" s="219" t="s">
        <v>86</v>
      </c>
      <c r="C88" s="262" t="s">
        <v>87</v>
      </c>
      <c r="D88" s="223"/>
      <c r="E88" s="227"/>
      <c r="F88" s="230"/>
      <c r="G88" s="230">
        <f>SUMIF(AE89:AE94,"&lt;&gt;NOR",G89:G94)</f>
        <v>0</v>
      </c>
      <c r="H88" s="230"/>
      <c r="I88" s="230">
        <f>SUM(I89:I94)</f>
        <v>0</v>
      </c>
      <c r="J88" s="230"/>
      <c r="K88" s="230">
        <f>SUM(K89:K94)</f>
        <v>0</v>
      </c>
      <c r="L88" s="230"/>
      <c r="M88" s="230">
        <f>SUM(M89:M94)</f>
        <v>0</v>
      </c>
      <c r="N88" s="224"/>
      <c r="O88" s="224">
        <f>SUM(O89:O94)</f>
        <v>0.24913000000000002</v>
      </c>
      <c r="P88" s="224"/>
      <c r="Q88" s="224">
        <f>SUM(Q89:Q94)</f>
        <v>0.70992</v>
      </c>
      <c r="R88" s="224"/>
      <c r="S88" s="224"/>
      <c r="T88" s="225"/>
      <c r="U88" s="224">
        <f>SUM(U89:U94)</f>
        <v>19.590000000000003</v>
      </c>
      <c r="AE88" t="s">
        <v>125</v>
      </c>
    </row>
    <row r="89" spans="1:60" outlineLevel="1" x14ac:dyDescent="0.25">
      <c r="A89" s="212">
        <v>67</v>
      </c>
      <c r="B89" s="218" t="s">
        <v>270</v>
      </c>
      <c r="C89" s="261" t="s">
        <v>271</v>
      </c>
      <c r="D89" s="220" t="s">
        <v>128</v>
      </c>
      <c r="E89" s="226">
        <v>8.16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0</v>
      </c>
      <c r="O89" s="221">
        <f>ROUND(E89*N89,5)</f>
        <v>0</v>
      </c>
      <c r="P89" s="221">
        <v>8.6999999999999994E-2</v>
      </c>
      <c r="Q89" s="221">
        <f>ROUND(E89*P89,5)</f>
        <v>0.70992</v>
      </c>
      <c r="R89" s="221"/>
      <c r="S89" s="221"/>
      <c r="T89" s="222">
        <v>0.50129000000000001</v>
      </c>
      <c r="U89" s="221">
        <f>ROUND(E89*T89,2)</f>
        <v>4.09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132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20.399999999999999" outlineLevel="1" x14ac:dyDescent="0.25">
      <c r="A90" s="212">
        <v>68</v>
      </c>
      <c r="B90" s="218" t="s">
        <v>272</v>
      </c>
      <c r="C90" s="261" t="s">
        <v>273</v>
      </c>
      <c r="D90" s="220" t="s">
        <v>128</v>
      </c>
      <c r="E90" s="226">
        <v>8.16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7.45E-3</v>
      </c>
      <c r="O90" s="221">
        <f>ROUND(E90*N90,5)</f>
        <v>6.0789999999999997E-2</v>
      </c>
      <c r="P90" s="221">
        <v>0</v>
      </c>
      <c r="Q90" s="221">
        <f>ROUND(E90*P90,5)</f>
        <v>0</v>
      </c>
      <c r="R90" s="221"/>
      <c r="S90" s="221"/>
      <c r="T90" s="222">
        <v>1.7174199999999999</v>
      </c>
      <c r="U90" s="221">
        <f>ROUND(E90*T90,2)</f>
        <v>14.01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132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69</v>
      </c>
      <c r="B91" s="218" t="s">
        <v>274</v>
      </c>
      <c r="C91" s="261" t="s">
        <v>275</v>
      </c>
      <c r="D91" s="220" t="s">
        <v>128</v>
      </c>
      <c r="E91" s="226">
        <v>9.7919999999999998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1.9199999999999998E-2</v>
      </c>
      <c r="O91" s="221">
        <f>ROUND(E91*N91,5)</f>
        <v>0.18801000000000001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238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70</v>
      </c>
      <c r="B92" s="218" t="s">
        <v>276</v>
      </c>
      <c r="C92" s="261" t="s">
        <v>277</v>
      </c>
      <c r="D92" s="220" t="s">
        <v>135</v>
      </c>
      <c r="E92" s="226">
        <v>0.9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1.6000000000000001E-4</v>
      </c>
      <c r="O92" s="221">
        <f>ROUND(E92*N92,5)</f>
        <v>1.3999999999999999E-4</v>
      </c>
      <c r="P92" s="221">
        <v>0</v>
      </c>
      <c r="Q92" s="221">
        <f>ROUND(E92*P92,5)</f>
        <v>0</v>
      </c>
      <c r="R92" s="221"/>
      <c r="S92" s="221"/>
      <c r="T92" s="222">
        <v>0.18</v>
      </c>
      <c r="U92" s="221">
        <f>ROUND(E92*T92,2)</f>
        <v>0.16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129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71</v>
      </c>
      <c r="B93" s="218" t="s">
        <v>278</v>
      </c>
      <c r="C93" s="261" t="s">
        <v>279</v>
      </c>
      <c r="D93" s="220" t="s">
        <v>135</v>
      </c>
      <c r="E93" s="226">
        <v>0.9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2.1000000000000001E-4</v>
      </c>
      <c r="O93" s="221">
        <f>ROUND(E93*N93,5)</f>
        <v>1.9000000000000001E-4</v>
      </c>
      <c r="P93" s="221">
        <v>0</v>
      </c>
      <c r="Q93" s="221">
        <f>ROUND(E93*P93,5)</f>
        <v>0</v>
      </c>
      <c r="R93" s="221"/>
      <c r="S93" s="221"/>
      <c r="T93" s="222">
        <v>0.28000000000000003</v>
      </c>
      <c r="U93" s="221">
        <f>ROUND(E93*T93,2)</f>
        <v>0.25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129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72</v>
      </c>
      <c r="B94" s="218" t="s">
        <v>280</v>
      </c>
      <c r="C94" s="261" t="s">
        <v>281</v>
      </c>
      <c r="D94" s="220" t="s">
        <v>190</v>
      </c>
      <c r="E94" s="226">
        <v>0.85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1.2649999999999999</v>
      </c>
      <c r="U94" s="221">
        <f>ROUND(E94*T94,2)</f>
        <v>1.08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129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5">
      <c r="A95" s="213" t="s">
        <v>124</v>
      </c>
      <c r="B95" s="219" t="s">
        <v>88</v>
      </c>
      <c r="C95" s="262" t="s">
        <v>89</v>
      </c>
      <c r="D95" s="223"/>
      <c r="E95" s="227"/>
      <c r="F95" s="230"/>
      <c r="G95" s="230">
        <f>SUMIF(AE96:AE101,"&lt;&gt;NOR",G96:G101)</f>
        <v>0</v>
      </c>
      <c r="H95" s="230"/>
      <c r="I95" s="230">
        <f>SUM(I96:I101)</f>
        <v>0</v>
      </c>
      <c r="J95" s="230"/>
      <c r="K95" s="230">
        <f>SUM(K96:K101)</f>
        <v>0</v>
      </c>
      <c r="L95" s="230"/>
      <c r="M95" s="230">
        <f>SUM(M96:M101)</f>
        <v>0</v>
      </c>
      <c r="N95" s="224"/>
      <c r="O95" s="224">
        <f>SUM(O96:O101)</f>
        <v>0.96672000000000002</v>
      </c>
      <c r="P95" s="224"/>
      <c r="Q95" s="224">
        <f>SUM(Q96:Q101)</f>
        <v>0</v>
      </c>
      <c r="R95" s="224"/>
      <c r="S95" s="224"/>
      <c r="T95" s="225"/>
      <c r="U95" s="224">
        <f>SUM(U96:U101)</f>
        <v>52.539999999999992</v>
      </c>
      <c r="AE95" t="s">
        <v>125</v>
      </c>
    </row>
    <row r="96" spans="1:60" outlineLevel="1" x14ac:dyDescent="0.25">
      <c r="A96" s="212">
        <v>73</v>
      </c>
      <c r="B96" s="218" t="s">
        <v>282</v>
      </c>
      <c r="C96" s="261" t="s">
        <v>283</v>
      </c>
      <c r="D96" s="220" t="s">
        <v>128</v>
      </c>
      <c r="E96" s="226">
        <v>38.372999999999998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3.2000000000000003E-4</v>
      </c>
      <c r="O96" s="221">
        <f>ROUND(E96*N96,5)</f>
        <v>1.2279999999999999E-2</v>
      </c>
      <c r="P96" s="221">
        <v>0</v>
      </c>
      <c r="Q96" s="221">
        <f>ROUND(E96*P96,5)</f>
        <v>0</v>
      </c>
      <c r="R96" s="221"/>
      <c r="S96" s="221"/>
      <c r="T96" s="222">
        <v>7.0000000000000007E-2</v>
      </c>
      <c r="U96" s="221">
        <f>ROUND(E96*T96,2)</f>
        <v>2.69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129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0.399999999999999" outlineLevel="1" x14ac:dyDescent="0.25">
      <c r="A97" s="212">
        <v>74</v>
      </c>
      <c r="B97" s="218" t="s">
        <v>284</v>
      </c>
      <c r="C97" s="261" t="s">
        <v>285</v>
      </c>
      <c r="D97" s="220" t="s">
        <v>128</v>
      </c>
      <c r="E97" s="226">
        <v>38.372999999999998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4.1900000000000001E-3</v>
      </c>
      <c r="O97" s="221">
        <f>ROUND(E97*N97,5)</f>
        <v>0.16078000000000001</v>
      </c>
      <c r="P97" s="221">
        <v>0</v>
      </c>
      <c r="Q97" s="221">
        <f>ROUND(E97*P97,5)</f>
        <v>0</v>
      </c>
      <c r="R97" s="221"/>
      <c r="S97" s="221"/>
      <c r="T97" s="222">
        <v>0.95840000000000003</v>
      </c>
      <c r="U97" s="221">
        <f>ROUND(E97*T97,2)</f>
        <v>36.78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129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75</v>
      </c>
      <c r="B98" s="218" t="s">
        <v>286</v>
      </c>
      <c r="C98" s="261" t="s">
        <v>287</v>
      </c>
      <c r="D98" s="220" t="s">
        <v>128</v>
      </c>
      <c r="E98" s="226">
        <v>44.128950000000003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1.78E-2</v>
      </c>
      <c r="O98" s="221">
        <f>ROUND(E98*N98,5)</f>
        <v>0.78549999999999998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238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76</v>
      </c>
      <c r="B99" s="218" t="s">
        <v>288</v>
      </c>
      <c r="C99" s="261" t="s">
        <v>289</v>
      </c>
      <c r="D99" s="220" t="s">
        <v>135</v>
      </c>
      <c r="E99" s="226">
        <v>48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0.12</v>
      </c>
      <c r="U99" s="221">
        <f>ROUND(E99*T99,2)</f>
        <v>5.76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129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0.399999999999999" outlineLevel="1" x14ac:dyDescent="0.25">
      <c r="A100" s="212">
        <v>77</v>
      </c>
      <c r="B100" s="218" t="s">
        <v>290</v>
      </c>
      <c r="C100" s="261" t="s">
        <v>291</v>
      </c>
      <c r="D100" s="220" t="s">
        <v>135</v>
      </c>
      <c r="E100" s="226">
        <v>48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1.7000000000000001E-4</v>
      </c>
      <c r="O100" s="221">
        <f>ROUND(E100*N100,5)</f>
        <v>8.1600000000000006E-3</v>
      </c>
      <c r="P100" s="221">
        <v>0</v>
      </c>
      <c r="Q100" s="221">
        <f>ROUND(E100*P100,5)</f>
        <v>0</v>
      </c>
      <c r="R100" s="221"/>
      <c r="S100" s="221"/>
      <c r="T100" s="222">
        <v>0.12</v>
      </c>
      <c r="U100" s="221">
        <f>ROUND(E100*T100,2)</f>
        <v>5.76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129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78</v>
      </c>
      <c r="B101" s="218" t="s">
        <v>292</v>
      </c>
      <c r="C101" s="261" t="s">
        <v>293</v>
      </c>
      <c r="D101" s="220" t="s">
        <v>190</v>
      </c>
      <c r="E101" s="226">
        <v>0.97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1.5980000000000001</v>
      </c>
      <c r="U101" s="221">
        <f>ROUND(E101*T101,2)</f>
        <v>1.55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129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5">
      <c r="A102" s="213" t="s">
        <v>124</v>
      </c>
      <c r="B102" s="219" t="s">
        <v>90</v>
      </c>
      <c r="C102" s="262" t="s">
        <v>91</v>
      </c>
      <c r="D102" s="223"/>
      <c r="E102" s="227"/>
      <c r="F102" s="230"/>
      <c r="G102" s="230">
        <f>SUMIF(AE103:AE104,"&lt;&gt;NOR",G103:G104)</f>
        <v>0</v>
      </c>
      <c r="H102" s="230"/>
      <c r="I102" s="230">
        <f>SUM(I103:I104)</f>
        <v>0</v>
      </c>
      <c r="J102" s="230"/>
      <c r="K102" s="230">
        <f>SUM(K103:K104)</f>
        <v>0</v>
      </c>
      <c r="L102" s="230"/>
      <c r="M102" s="230">
        <f>SUM(M103:M104)</f>
        <v>0</v>
      </c>
      <c r="N102" s="224"/>
      <c r="O102" s="224">
        <f>SUM(O103:O104)</f>
        <v>4.1000000000000005E-4</v>
      </c>
      <c r="P102" s="224"/>
      <c r="Q102" s="224">
        <f>SUM(Q103:Q104)</f>
        <v>0</v>
      </c>
      <c r="R102" s="224"/>
      <c r="S102" s="224"/>
      <c r="T102" s="225"/>
      <c r="U102" s="224">
        <f>SUM(U103:U104)</f>
        <v>0.63</v>
      </c>
      <c r="AE102" t="s">
        <v>125</v>
      </c>
    </row>
    <row r="103" spans="1:60" outlineLevel="1" x14ac:dyDescent="0.25">
      <c r="A103" s="212">
        <v>79</v>
      </c>
      <c r="B103" s="218" t="s">
        <v>294</v>
      </c>
      <c r="C103" s="261" t="s">
        <v>295</v>
      </c>
      <c r="D103" s="220" t="s">
        <v>247</v>
      </c>
      <c r="E103" s="226">
        <v>1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9.0000000000000006E-5</v>
      </c>
      <c r="O103" s="221">
        <f>ROUND(E103*N103,5)</f>
        <v>9.0000000000000006E-5</v>
      </c>
      <c r="P103" s="221">
        <v>0</v>
      </c>
      <c r="Q103" s="221">
        <f>ROUND(E103*P103,5)</f>
        <v>0</v>
      </c>
      <c r="R103" s="221"/>
      <c r="S103" s="221"/>
      <c r="T103" s="222">
        <v>0.18975</v>
      </c>
      <c r="U103" s="221">
        <f>ROUND(E103*T103,2)</f>
        <v>0.19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129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2">
        <v>80</v>
      </c>
      <c r="B104" s="218" t="s">
        <v>296</v>
      </c>
      <c r="C104" s="261" t="s">
        <v>297</v>
      </c>
      <c r="D104" s="220" t="s">
        <v>233</v>
      </c>
      <c r="E104" s="226">
        <v>1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3.2000000000000003E-4</v>
      </c>
      <c r="O104" s="221">
        <f>ROUND(E104*N104,5)</f>
        <v>3.2000000000000003E-4</v>
      </c>
      <c r="P104" s="221">
        <v>0</v>
      </c>
      <c r="Q104" s="221">
        <f>ROUND(E104*P104,5)</f>
        <v>0</v>
      </c>
      <c r="R104" s="221"/>
      <c r="S104" s="221"/>
      <c r="T104" s="222">
        <v>0.43675000000000003</v>
      </c>
      <c r="U104" s="221">
        <f>ROUND(E104*T104,2)</f>
        <v>0.44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129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5">
      <c r="A105" s="213" t="s">
        <v>124</v>
      </c>
      <c r="B105" s="219" t="s">
        <v>92</v>
      </c>
      <c r="C105" s="262" t="s">
        <v>93</v>
      </c>
      <c r="D105" s="223"/>
      <c r="E105" s="227"/>
      <c r="F105" s="230"/>
      <c r="G105" s="230">
        <f>SUMIF(AE106:AE111,"&lt;&gt;NOR",G106:G111)</f>
        <v>0</v>
      </c>
      <c r="H105" s="230"/>
      <c r="I105" s="230">
        <f>SUM(I106:I111)</f>
        <v>0</v>
      </c>
      <c r="J105" s="230"/>
      <c r="K105" s="230">
        <f>SUM(K106:K111)</f>
        <v>0</v>
      </c>
      <c r="L105" s="230"/>
      <c r="M105" s="230">
        <f>SUM(M106:M111)</f>
        <v>0</v>
      </c>
      <c r="N105" s="224"/>
      <c r="O105" s="224">
        <f>SUM(O106:O111)</f>
        <v>3.1050000000000005E-2</v>
      </c>
      <c r="P105" s="224"/>
      <c r="Q105" s="224">
        <f>SUM(Q106:Q111)</f>
        <v>0</v>
      </c>
      <c r="R105" s="224"/>
      <c r="S105" s="224"/>
      <c r="T105" s="225"/>
      <c r="U105" s="224">
        <f>SUM(U106:U111)</f>
        <v>6.5400000000000009</v>
      </c>
      <c r="AE105" t="s">
        <v>125</v>
      </c>
    </row>
    <row r="106" spans="1:60" outlineLevel="1" x14ac:dyDescent="0.25">
      <c r="A106" s="212">
        <v>81</v>
      </c>
      <c r="B106" s="218" t="s">
        <v>298</v>
      </c>
      <c r="C106" s="261" t="s">
        <v>299</v>
      </c>
      <c r="D106" s="220" t="s">
        <v>128</v>
      </c>
      <c r="E106" s="226">
        <v>22.761800000000001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7.6999999999999996E-4</v>
      </c>
      <c r="O106" s="221">
        <f>ROUND(E106*N106,5)</f>
        <v>1.753E-2</v>
      </c>
      <c r="P106" s="221">
        <v>0</v>
      </c>
      <c r="Q106" s="221">
        <f>ROUND(E106*P106,5)</f>
        <v>0</v>
      </c>
      <c r="R106" s="221"/>
      <c r="S106" s="221"/>
      <c r="T106" s="222">
        <v>9.9820000000000006E-2</v>
      </c>
      <c r="U106" s="221">
        <f>ROUND(E106*T106,2)</f>
        <v>2.27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132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2">
        <v>82</v>
      </c>
      <c r="B107" s="218" t="s">
        <v>300</v>
      </c>
      <c r="C107" s="261" t="s">
        <v>301</v>
      </c>
      <c r="D107" s="220" t="s">
        <v>128</v>
      </c>
      <c r="E107" s="226">
        <v>22.761800000000001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1.9000000000000001E-4</v>
      </c>
      <c r="O107" s="221">
        <f>ROUND(E107*N107,5)</f>
        <v>4.3200000000000001E-3</v>
      </c>
      <c r="P107" s="221">
        <v>0</v>
      </c>
      <c r="Q107" s="221">
        <f>ROUND(E107*P107,5)</f>
        <v>0</v>
      </c>
      <c r="R107" s="221"/>
      <c r="S107" s="221"/>
      <c r="T107" s="222">
        <v>3.2480000000000002E-2</v>
      </c>
      <c r="U107" s="221">
        <f>ROUND(E107*T107,2)</f>
        <v>0.74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129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83</v>
      </c>
      <c r="B108" s="218" t="s">
        <v>302</v>
      </c>
      <c r="C108" s="261" t="s">
        <v>303</v>
      </c>
      <c r="D108" s="220" t="s">
        <v>128</v>
      </c>
      <c r="E108" s="226">
        <v>22.761800000000001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2.5000000000000001E-4</v>
      </c>
      <c r="O108" s="221">
        <f>ROUND(E108*N108,5)</f>
        <v>5.6899999999999997E-3</v>
      </c>
      <c r="P108" s="221">
        <v>0</v>
      </c>
      <c r="Q108" s="221">
        <f>ROUND(E108*P108,5)</f>
        <v>0</v>
      </c>
      <c r="R108" s="221"/>
      <c r="S108" s="221"/>
      <c r="T108" s="222">
        <v>0.10902000000000001</v>
      </c>
      <c r="U108" s="221">
        <f>ROUND(E108*T108,2)</f>
        <v>2.48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129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0.399999999999999" outlineLevel="1" x14ac:dyDescent="0.25">
      <c r="A109" s="212">
        <v>84</v>
      </c>
      <c r="B109" s="218" t="s">
        <v>304</v>
      </c>
      <c r="C109" s="261" t="s">
        <v>305</v>
      </c>
      <c r="D109" s="220" t="s">
        <v>128</v>
      </c>
      <c r="E109" s="226">
        <v>8.16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3.5E-4</v>
      </c>
      <c r="O109" s="221">
        <f>ROUND(E109*N109,5)</f>
        <v>2.8600000000000001E-3</v>
      </c>
      <c r="P109" s="221">
        <v>0</v>
      </c>
      <c r="Q109" s="221">
        <f>ROUND(E109*P109,5)</f>
        <v>0</v>
      </c>
      <c r="R109" s="221"/>
      <c r="S109" s="221"/>
      <c r="T109" s="222">
        <v>1.35E-2</v>
      </c>
      <c r="U109" s="221">
        <f>ROUND(E109*T109,2)</f>
        <v>0.11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129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0.399999999999999" outlineLevel="1" x14ac:dyDescent="0.25">
      <c r="A110" s="212">
        <v>85</v>
      </c>
      <c r="B110" s="218" t="s">
        <v>306</v>
      </c>
      <c r="C110" s="261" t="s">
        <v>307</v>
      </c>
      <c r="D110" s="220" t="s">
        <v>128</v>
      </c>
      <c r="E110" s="226">
        <v>2.5169999999999999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2.0000000000000002E-5</v>
      </c>
      <c r="O110" s="221">
        <f>ROUND(E110*N110,5)</f>
        <v>5.0000000000000002E-5</v>
      </c>
      <c r="P110" s="221">
        <v>0</v>
      </c>
      <c r="Q110" s="221">
        <f>ROUND(E110*P110,5)</f>
        <v>0</v>
      </c>
      <c r="R110" s="221"/>
      <c r="S110" s="221"/>
      <c r="T110" s="222">
        <v>2.9000000000000001E-2</v>
      </c>
      <c r="U110" s="221">
        <f>ROUND(E110*T110,2)</f>
        <v>7.0000000000000007E-2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129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86</v>
      </c>
      <c r="B111" s="218" t="s">
        <v>306</v>
      </c>
      <c r="C111" s="261" t="s">
        <v>308</v>
      </c>
      <c r="D111" s="220" t="s">
        <v>128</v>
      </c>
      <c r="E111" s="226">
        <v>30</v>
      </c>
      <c r="F111" s="228">
        <f>H111+J111</f>
        <v>0</v>
      </c>
      <c r="G111" s="229">
        <f>ROUND(E111*F111,2)</f>
        <v>0</v>
      </c>
      <c r="H111" s="229"/>
      <c r="I111" s="229">
        <f>ROUND(E111*H111,2)</f>
        <v>0</v>
      </c>
      <c r="J111" s="229"/>
      <c r="K111" s="229">
        <f>ROUND(E111*J111,2)</f>
        <v>0</v>
      </c>
      <c r="L111" s="229">
        <v>21</v>
      </c>
      <c r="M111" s="229">
        <f>G111*(1+L111/100)</f>
        <v>0</v>
      </c>
      <c r="N111" s="221">
        <v>2.0000000000000002E-5</v>
      </c>
      <c r="O111" s="221">
        <f>ROUND(E111*N111,5)</f>
        <v>5.9999999999999995E-4</v>
      </c>
      <c r="P111" s="221">
        <v>0</v>
      </c>
      <c r="Q111" s="221">
        <f>ROUND(E111*P111,5)</f>
        <v>0</v>
      </c>
      <c r="R111" s="221"/>
      <c r="S111" s="221"/>
      <c r="T111" s="222">
        <v>2.9000000000000001E-2</v>
      </c>
      <c r="U111" s="221">
        <f>ROUND(E111*T111,2)</f>
        <v>0.87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129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5">
      <c r="A112" s="213" t="s">
        <v>124</v>
      </c>
      <c r="B112" s="219" t="s">
        <v>94</v>
      </c>
      <c r="C112" s="262" t="s">
        <v>95</v>
      </c>
      <c r="D112" s="223"/>
      <c r="E112" s="227"/>
      <c r="F112" s="230"/>
      <c r="G112" s="230">
        <f>SUMIF(AE113:AE117,"&lt;&gt;NOR",G113:G117)</f>
        <v>0</v>
      </c>
      <c r="H112" s="230"/>
      <c r="I112" s="230">
        <f>SUM(I113:I117)</f>
        <v>0</v>
      </c>
      <c r="J112" s="230"/>
      <c r="K112" s="230">
        <f>SUM(K113:K117)</f>
        <v>0</v>
      </c>
      <c r="L112" s="230"/>
      <c r="M112" s="230">
        <f>SUM(M113:M117)</f>
        <v>0</v>
      </c>
      <c r="N112" s="224"/>
      <c r="O112" s="224">
        <f>SUM(O113:O117)</f>
        <v>3.8200000000000005E-3</v>
      </c>
      <c r="P112" s="224"/>
      <c r="Q112" s="224">
        <f>SUM(Q113:Q117)</f>
        <v>0</v>
      </c>
      <c r="R112" s="224"/>
      <c r="S112" s="224"/>
      <c r="T112" s="225"/>
      <c r="U112" s="224">
        <f>SUM(U113:U117)</f>
        <v>5.41</v>
      </c>
      <c r="AE112" t="s">
        <v>125</v>
      </c>
    </row>
    <row r="113" spans="1:60" outlineLevel="1" x14ac:dyDescent="0.25">
      <c r="A113" s="212">
        <v>87</v>
      </c>
      <c r="B113" s="218" t="s">
        <v>309</v>
      </c>
      <c r="C113" s="261" t="s">
        <v>310</v>
      </c>
      <c r="D113" s="220" t="s">
        <v>158</v>
      </c>
      <c r="E113" s="226">
        <v>2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0.27600000000000002</v>
      </c>
      <c r="U113" s="221">
        <f>ROUND(E113*T113,2)</f>
        <v>0.55000000000000004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129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88</v>
      </c>
      <c r="B114" s="218" t="s">
        <v>311</v>
      </c>
      <c r="C114" s="261" t="s">
        <v>312</v>
      </c>
      <c r="D114" s="220" t="s">
        <v>158</v>
      </c>
      <c r="E114" s="226">
        <v>1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0.56999999999999995</v>
      </c>
      <c r="U114" s="221">
        <f>ROUND(E114*T114,2)</f>
        <v>0.56999999999999995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129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89</v>
      </c>
      <c r="B115" s="218" t="s">
        <v>313</v>
      </c>
      <c r="C115" s="261" t="s">
        <v>314</v>
      </c>
      <c r="D115" s="220" t="s">
        <v>158</v>
      </c>
      <c r="E115" s="226">
        <v>1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2.2000000000000001E-3</v>
      </c>
      <c r="O115" s="221">
        <f>ROUND(E115*N115,5)</f>
        <v>2.2000000000000001E-3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238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12">
        <v>90</v>
      </c>
      <c r="B116" s="218" t="s">
        <v>315</v>
      </c>
      <c r="C116" s="261" t="s">
        <v>316</v>
      </c>
      <c r="D116" s="220" t="s">
        <v>161</v>
      </c>
      <c r="E116" s="226">
        <v>1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1.8000000000000001E-4</v>
      </c>
      <c r="O116" s="221">
        <f>ROUND(E116*N116,5)</f>
        <v>1.8000000000000001E-4</v>
      </c>
      <c r="P116" s="221">
        <v>0</v>
      </c>
      <c r="Q116" s="221">
        <f>ROUND(E116*P116,5)</f>
        <v>0</v>
      </c>
      <c r="R116" s="221"/>
      <c r="S116" s="221"/>
      <c r="T116" s="222">
        <v>0.47599999999999998</v>
      </c>
      <c r="U116" s="221">
        <f>ROUND(E116*T116,2)</f>
        <v>0.48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129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2">
        <v>91</v>
      </c>
      <c r="B117" s="218" t="s">
        <v>317</v>
      </c>
      <c r="C117" s="261" t="s">
        <v>318</v>
      </c>
      <c r="D117" s="220" t="s">
        <v>185</v>
      </c>
      <c r="E117" s="226">
        <v>8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1.8000000000000001E-4</v>
      </c>
      <c r="O117" s="221">
        <f>ROUND(E117*N117,5)</f>
        <v>1.4400000000000001E-3</v>
      </c>
      <c r="P117" s="221">
        <v>0</v>
      </c>
      <c r="Q117" s="221">
        <f>ROUND(E117*P117,5)</f>
        <v>0</v>
      </c>
      <c r="R117" s="221"/>
      <c r="S117" s="221"/>
      <c r="T117" s="222">
        <v>0.47599999999999998</v>
      </c>
      <c r="U117" s="221">
        <f>ROUND(E117*T117,2)</f>
        <v>3.81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129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x14ac:dyDescent="0.25">
      <c r="A118" s="213" t="s">
        <v>124</v>
      </c>
      <c r="B118" s="219" t="s">
        <v>96</v>
      </c>
      <c r="C118" s="262" t="s">
        <v>26</v>
      </c>
      <c r="D118" s="223"/>
      <c r="E118" s="227"/>
      <c r="F118" s="230"/>
      <c r="G118" s="230">
        <f>SUMIF(AE119:AE123,"&lt;&gt;NOR",G119:G123)</f>
        <v>0</v>
      </c>
      <c r="H118" s="230"/>
      <c r="I118" s="230">
        <f>SUM(I119:I123)</f>
        <v>0</v>
      </c>
      <c r="J118" s="230"/>
      <c r="K118" s="230">
        <f>SUM(K119:K123)</f>
        <v>0</v>
      </c>
      <c r="L118" s="230"/>
      <c r="M118" s="230">
        <f>SUM(M119:M123)</f>
        <v>0</v>
      </c>
      <c r="N118" s="224"/>
      <c r="O118" s="224">
        <f>SUM(O119:O123)</f>
        <v>0</v>
      </c>
      <c r="P118" s="224"/>
      <c r="Q118" s="224">
        <f>SUM(Q119:Q123)</f>
        <v>0</v>
      </c>
      <c r="R118" s="224"/>
      <c r="S118" s="224"/>
      <c r="T118" s="225"/>
      <c r="U118" s="224">
        <f>SUM(U119:U123)</f>
        <v>0</v>
      </c>
      <c r="AE118" t="s">
        <v>125</v>
      </c>
    </row>
    <row r="119" spans="1:60" outlineLevel="1" x14ac:dyDescent="0.25">
      <c r="A119" s="212">
        <v>92</v>
      </c>
      <c r="B119" s="218" t="s">
        <v>319</v>
      </c>
      <c r="C119" s="261" t="s">
        <v>320</v>
      </c>
      <c r="D119" s="220" t="s">
        <v>321</v>
      </c>
      <c r="E119" s="226">
        <v>1</v>
      </c>
      <c r="F119" s="228">
        <f>H119+J119</f>
        <v>0</v>
      </c>
      <c r="G119" s="229">
        <f>ROUND(E119*F119,2)</f>
        <v>0</v>
      </c>
      <c r="H119" s="229"/>
      <c r="I119" s="229">
        <f>ROUND(E119*H119,2)</f>
        <v>0</v>
      </c>
      <c r="J119" s="229"/>
      <c r="K119" s="229">
        <f>ROUND(E119*J119,2)</f>
        <v>0</v>
      </c>
      <c r="L119" s="229">
        <v>21</v>
      </c>
      <c r="M119" s="229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129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2">
        <v>93</v>
      </c>
      <c r="B120" s="218" t="s">
        <v>322</v>
      </c>
      <c r="C120" s="261" t="s">
        <v>323</v>
      </c>
      <c r="D120" s="220" t="s">
        <v>321</v>
      </c>
      <c r="E120" s="226">
        <v>1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129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94</v>
      </c>
      <c r="B121" s="218" t="s">
        <v>324</v>
      </c>
      <c r="C121" s="261" t="s">
        <v>325</v>
      </c>
      <c r="D121" s="220" t="s">
        <v>321</v>
      </c>
      <c r="E121" s="226">
        <v>1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129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95</v>
      </c>
      <c r="B122" s="218" t="s">
        <v>326</v>
      </c>
      <c r="C122" s="261" t="s">
        <v>327</v>
      </c>
      <c r="D122" s="220" t="s">
        <v>321</v>
      </c>
      <c r="E122" s="226">
        <v>1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0</v>
      </c>
      <c r="O122" s="221">
        <f>ROUND(E122*N122,5)</f>
        <v>0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129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96</v>
      </c>
      <c r="B123" s="218" t="s">
        <v>328</v>
      </c>
      <c r="C123" s="261" t="s">
        <v>329</v>
      </c>
      <c r="D123" s="220" t="s">
        <v>321</v>
      </c>
      <c r="E123" s="226">
        <v>1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129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x14ac:dyDescent="0.25">
      <c r="A124" s="213" t="s">
        <v>124</v>
      </c>
      <c r="B124" s="219" t="s">
        <v>97</v>
      </c>
      <c r="C124" s="262" t="s">
        <v>26</v>
      </c>
      <c r="D124" s="223"/>
      <c r="E124" s="227"/>
      <c r="F124" s="230"/>
      <c r="G124" s="230">
        <f>SUMIF(AE125:AE125,"&lt;&gt;NOR",G125:G125)</f>
        <v>0</v>
      </c>
      <c r="H124" s="230"/>
      <c r="I124" s="230">
        <f>SUM(I125:I125)</f>
        <v>0</v>
      </c>
      <c r="J124" s="230"/>
      <c r="K124" s="230">
        <f>SUM(K125:K125)</f>
        <v>0</v>
      </c>
      <c r="L124" s="230"/>
      <c r="M124" s="230">
        <f>SUM(M125:M125)</f>
        <v>0</v>
      </c>
      <c r="N124" s="224"/>
      <c r="O124" s="224">
        <f>SUM(O125:O125)</f>
        <v>0</v>
      </c>
      <c r="P124" s="224"/>
      <c r="Q124" s="224">
        <f>SUM(Q125:Q125)</f>
        <v>0</v>
      </c>
      <c r="R124" s="224"/>
      <c r="S124" s="224"/>
      <c r="T124" s="225"/>
      <c r="U124" s="224">
        <f>SUM(U125:U125)</f>
        <v>0</v>
      </c>
      <c r="AE124" t="s">
        <v>125</v>
      </c>
    </row>
    <row r="125" spans="1:60" outlineLevel="1" x14ac:dyDescent="0.25">
      <c r="A125" s="239">
        <v>97</v>
      </c>
      <c r="B125" s="240" t="s">
        <v>330</v>
      </c>
      <c r="C125" s="263" t="s">
        <v>331</v>
      </c>
      <c r="D125" s="241" t="s">
        <v>185</v>
      </c>
      <c r="E125" s="242">
        <v>12</v>
      </c>
      <c r="F125" s="243">
        <f>H125+J125</f>
        <v>0</v>
      </c>
      <c r="G125" s="244">
        <f>ROUND(E125*F125,2)</f>
        <v>0</v>
      </c>
      <c r="H125" s="244"/>
      <c r="I125" s="244">
        <f>ROUND(E125*H125,2)</f>
        <v>0</v>
      </c>
      <c r="J125" s="244"/>
      <c r="K125" s="244">
        <f>ROUND(E125*J125,2)</f>
        <v>0</v>
      </c>
      <c r="L125" s="244">
        <v>21</v>
      </c>
      <c r="M125" s="244">
        <f>G125*(1+L125/100)</f>
        <v>0</v>
      </c>
      <c r="N125" s="245">
        <v>0</v>
      </c>
      <c r="O125" s="245">
        <f>ROUND(E125*N125,5)</f>
        <v>0</v>
      </c>
      <c r="P125" s="245">
        <v>0</v>
      </c>
      <c r="Q125" s="245">
        <f>ROUND(E125*P125,5)</f>
        <v>0</v>
      </c>
      <c r="R125" s="245"/>
      <c r="S125" s="245"/>
      <c r="T125" s="246">
        <v>0</v>
      </c>
      <c r="U125" s="245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129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5">
      <c r="A126" s="6"/>
      <c r="B126" s="7" t="s">
        <v>332</v>
      </c>
      <c r="C126" s="264" t="s">
        <v>332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C126">
        <v>15</v>
      </c>
      <c r="AD126">
        <v>21</v>
      </c>
    </row>
    <row r="127" spans="1:60" x14ac:dyDescent="0.25">
      <c r="A127" s="247"/>
      <c r="B127" s="248" t="s">
        <v>28</v>
      </c>
      <c r="C127" s="265" t="s">
        <v>332</v>
      </c>
      <c r="D127" s="249"/>
      <c r="E127" s="249"/>
      <c r="F127" s="249"/>
      <c r="G127" s="260">
        <f>G8+G11+G13+G22+G25+G27+G30+G32+G37+G50+G52+G59+G66+G83+G88+G95+G102+G105+G112+G118+G124</f>
        <v>0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f>SUMIF(L7:L125,AC126,G7:G125)</f>
        <v>0</v>
      </c>
      <c r="AD127">
        <f>SUMIF(L7:L125,AD126,G7:G125)</f>
        <v>0</v>
      </c>
      <c r="AE127" t="s">
        <v>333</v>
      </c>
    </row>
    <row r="128" spans="1:60" x14ac:dyDescent="0.25">
      <c r="A128" s="6"/>
      <c r="B128" s="7" t="s">
        <v>332</v>
      </c>
      <c r="C128" s="264" t="s">
        <v>332</v>
      </c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5">
      <c r="A129" s="6"/>
      <c r="B129" s="7" t="s">
        <v>332</v>
      </c>
      <c r="C129" s="264" t="s">
        <v>332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5">
      <c r="A130" s="250" t="s">
        <v>334</v>
      </c>
      <c r="B130" s="250"/>
      <c r="C130" s="26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5">
      <c r="A131" s="251"/>
      <c r="B131" s="252"/>
      <c r="C131" s="267"/>
      <c r="D131" s="252"/>
      <c r="E131" s="252"/>
      <c r="F131" s="252"/>
      <c r="G131" s="253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AE131" t="s">
        <v>335</v>
      </c>
    </row>
    <row r="132" spans="1:31" x14ac:dyDescent="0.25">
      <c r="A132" s="254"/>
      <c r="B132" s="255"/>
      <c r="C132" s="268"/>
      <c r="D132" s="255"/>
      <c r="E132" s="255"/>
      <c r="F132" s="255"/>
      <c r="G132" s="25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5">
      <c r="A133" s="254"/>
      <c r="B133" s="255"/>
      <c r="C133" s="268"/>
      <c r="D133" s="255"/>
      <c r="E133" s="255"/>
      <c r="F133" s="255"/>
      <c r="G133" s="25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5">
      <c r="A134" s="254"/>
      <c r="B134" s="255"/>
      <c r="C134" s="268"/>
      <c r="D134" s="255"/>
      <c r="E134" s="255"/>
      <c r="F134" s="255"/>
      <c r="G134" s="25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5">
      <c r="A135" s="257"/>
      <c r="B135" s="258"/>
      <c r="C135" s="269"/>
      <c r="D135" s="258"/>
      <c r="E135" s="258"/>
      <c r="F135" s="258"/>
      <c r="G135" s="259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5">
      <c r="A136" s="6"/>
      <c r="B136" s="7" t="s">
        <v>332</v>
      </c>
      <c r="C136" s="264" t="s">
        <v>332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5">
      <c r="C137" s="270"/>
      <c r="AE137" t="s">
        <v>336</v>
      </c>
    </row>
  </sheetData>
  <sheetProtection algorithmName="SHA-512" hashValue="wa5HaSScKCcfHiCeOnUPGVnESXbs1mjfoj+g40rSyBOqqIu7DznAsz8QYiXgXpXmrJ7HhMB5oFMYoA2I/pug4Q==" saltValue="smtKVrRLO02d5hbOBa9FrA==" spinCount="100000" sheet="1" objects="1" scenarios="1"/>
  <mergeCells count="6">
    <mergeCell ref="A1:G1"/>
    <mergeCell ref="C2:G2"/>
    <mergeCell ref="C3:G3"/>
    <mergeCell ref="C4:G4"/>
    <mergeCell ref="A130:C130"/>
    <mergeCell ref="A131:G13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2024-02-21T17:19:00Z</dcterms:modified>
</cp:coreProperties>
</file>