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rave\Downloads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Pol'!$A$1:$U$153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43" i="12"/>
  <c r="AC143" i="12"/>
  <c r="AD143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5" i="12"/>
  <c r="G15" i="12" s="1"/>
  <c r="I15" i="12"/>
  <c r="I14" i="12" s="1"/>
  <c r="K15" i="12"/>
  <c r="K14" i="12" s="1"/>
  <c r="O15" i="12"/>
  <c r="O14" i="12" s="1"/>
  <c r="Q15" i="12"/>
  <c r="Q14" i="12" s="1"/>
  <c r="U15" i="12"/>
  <c r="U14" i="12" s="1"/>
  <c r="F16" i="12"/>
  <c r="G16" i="12" s="1"/>
  <c r="M16" i="12" s="1"/>
  <c r="I16" i="12"/>
  <c r="K16" i="12"/>
  <c r="O16" i="12"/>
  <c r="Q16" i="12"/>
  <c r="U16" i="12"/>
  <c r="F18" i="12"/>
  <c r="G18" i="12"/>
  <c r="M18" i="12" s="1"/>
  <c r="I18" i="12"/>
  <c r="I17" i="12" s="1"/>
  <c r="K18" i="12"/>
  <c r="K17" i="12" s="1"/>
  <c r="O18" i="12"/>
  <c r="O17" i="12" s="1"/>
  <c r="Q18" i="12"/>
  <c r="Q17" i="12" s="1"/>
  <c r="U18" i="12"/>
  <c r="U17" i="12" s="1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8" i="12"/>
  <c r="G28" i="12"/>
  <c r="M28" i="12" s="1"/>
  <c r="I28" i="12"/>
  <c r="I27" i="12" s="1"/>
  <c r="K28" i="12"/>
  <c r="K27" i="12" s="1"/>
  <c r="O28" i="12"/>
  <c r="O27" i="12" s="1"/>
  <c r="Q28" i="12"/>
  <c r="Q27" i="12" s="1"/>
  <c r="U28" i="12"/>
  <c r="U27" i="12" s="1"/>
  <c r="F29" i="12"/>
  <c r="G29" i="12"/>
  <c r="M29" i="12" s="1"/>
  <c r="I29" i="12"/>
  <c r="K29" i="12"/>
  <c r="O29" i="12"/>
  <c r="Q29" i="12"/>
  <c r="U29" i="12"/>
  <c r="F31" i="12"/>
  <c r="G31" i="12"/>
  <c r="G30" i="12" s="1"/>
  <c r="I31" i="12"/>
  <c r="I30" i="12" s="1"/>
  <c r="K31" i="12"/>
  <c r="K30" i="12" s="1"/>
  <c r="O31" i="12"/>
  <c r="O30" i="12" s="1"/>
  <c r="Q31" i="12"/>
  <c r="Q30" i="12" s="1"/>
  <c r="U31" i="12"/>
  <c r="U30" i="12" s="1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6" i="12"/>
  <c r="G36" i="12"/>
  <c r="G35" i="12" s="1"/>
  <c r="I36" i="12"/>
  <c r="I35" i="12" s="1"/>
  <c r="K36" i="12"/>
  <c r="K35" i="12" s="1"/>
  <c r="M36" i="12"/>
  <c r="M35" i="12" s="1"/>
  <c r="O36" i="12"/>
  <c r="O35" i="12" s="1"/>
  <c r="Q36" i="12"/>
  <c r="Q35" i="12" s="1"/>
  <c r="U36" i="12"/>
  <c r="U35" i="12" s="1"/>
  <c r="F37" i="12"/>
  <c r="G37" i="12"/>
  <c r="I37" i="12"/>
  <c r="K37" i="12"/>
  <c r="M37" i="12"/>
  <c r="O37" i="12"/>
  <c r="Q37" i="12"/>
  <c r="U37" i="12"/>
  <c r="F39" i="12"/>
  <c r="G39" i="12"/>
  <c r="G38" i="12" s="1"/>
  <c r="I39" i="12"/>
  <c r="I38" i="12" s="1"/>
  <c r="K39" i="12"/>
  <c r="K38" i="12" s="1"/>
  <c r="O39" i="12"/>
  <c r="O38" i="12" s="1"/>
  <c r="Q39" i="12"/>
  <c r="Q38" i="12" s="1"/>
  <c r="U39" i="12"/>
  <c r="U38" i="12" s="1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4" i="12"/>
  <c r="G44" i="12"/>
  <c r="G43" i="12" s="1"/>
  <c r="I44" i="12"/>
  <c r="I43" i="12" s="1"/>
  <c r="K44" i="12"/>
  <c r="K43" i="12" s="1"/>
  <c r="O44" i="12"/>
  <c r="O43" i="12" s="1"/>
  <c r="Q44" i="12"/>
  <c r="Q43" i="12" s="1"/>
  <c r="U44" i="12"/>
  <c r="U43" i="12" s="1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50" i="12"/>
  <c r="G50" i="12" s="1"/>
  <c r="I50" i="12"/>
  <c r="I49" i="12" s="1"/>
  <c r="K50" i="12"/>
  <c r="K49" i="12" s="1"/>
  <c r="O50" i="12"/>
  <c r="O49" i="12" s="1"/>
  <c r="Q50" i="12"/>
  <c r="Q49" i="12" s="1"/>
  <c r="U50" i="12"/>
  <c r="U49" i="12" s="1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4" i="12"/>
  <c r="G64" i="12" s="1"/>
  <c r="I64" i="12"/>
  <c r="I63" i="12" s="1"/>
  <c r="K64" i="12"/>
  <c r="K63" i="12" s="1"/>
  <c r="O64" i="12"/>
  <c r="O63" i="12" s="1"/>
  <c r="Q64" i="12"/>
  <c r="Q63" i="12" s="1"/>
  <c r="U64" i="12"/>
  <c r="U63" i="12" s="1"/>
  <c r="F66" i="12"/>
  <c r="G66" i="12"/>
  <c r="M66" i="12" s="1"/>
  <c r="I66" i="12"/>
  <c r="I65" i="12" s="1"/>
  <c r="K66" i="12"/>
  <c r="K65" i="12" s="1"/>
  <c r="O66" i="12"/>
  <c r="O65" i="12" s="1"/>
  <c r="Q66" i="12"/>
  <c r="Q65" i="12" s="1"/>
  <c r="U66" i="12"/>
  <c r="U65" i="12" s="1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1" i="12"/>
  <c r="G71" i="12" s="1"/>
  <c r="I71" i="12"/>
  <c r="I70" i="12" s="1"/>
  <c r="K71" i="12"/>
  <c r="K70" i="12" s="1"/>
  <c r="O71" i="12"/>
  <c r="O70" i="12" s="1"/>
  <c r="Q71" i="12"/>
  <c r="Q70" i="12" s="1"/>
  <c r="U71" i="12"/>
  <c r="U70" i="12" s="1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8" i="12"/>
  <c r="G78" i="12"/>
  <c r="G77" i="12" s="1"/>
  <c r="I78" i="12"/>
  <c r="I77" i="12" s="1"/>
  <c r="K78" i="12"/>
  <c r="K77" i="12" s="1"/>
  <c r="O78" i="12"/>
  <c r="O77" i="12" s="1"/>
  <c r="Q78" i="12"/>
  <c r="Q77" i="12" s="1"/>
  <c r="U78" i="12"/>
  <c r="U77" i="12" s="1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8" i="12"/>
  <c r="G88" i="12" s="1"/>
  <c r="I88" i="12"/>
  <c r="I87" i="12" s="1"/>
  <c r="K88" i="12"/>
  <c r="K87" i="12" s="1"/>
  <c r="O88" i="12"/>
  <c r="O87" i="12" s="1"/>
  <c r="Q88" i="12"/>
  <c r="Q87" i="12" s="1"/>
  <c r="U88" i="12"/>
  <c r="U87" i="12" s="1"/>
  <c r="F89" i="12"/>
  <c r="G89" i="12" s="1"/>
  <c r="M89" i="12" s="1"/>
  <c r="I89" i="12"/>
  <c r="K89" i="12"/>
  <c r="O89" i="12"/>
  <c r="Q89" i="12"/>
  <c r="U89" i="12"/>
  <c r="F91" i="12"/>
  <c r="G91" i="12"/>
  <c r="G90" i="12" s="1"/>
  <c r="I91" i="12"/>
  <c r="I90" i="12" s="1"/>
  <c r="K91" i="12"/>
  <c r="K90" i="12" s="1"/>
  <c r="O91" i="12"/>
  <c r="O90" i="12" s="1"/>
  <c r="Q91" i="12"/>
  <c r="Q90" i="12" s="1"/>
  <c r="U91" i="12"/>
  <c r="U90" i="12" s="1"/>
  <c r="F92" i="12"/>
  <c r="G92" i="12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3" i="12"/>
  <c r="G103" i="12"/>
  <c r="G102" i="12" s="1"/>
  <c r="I103" i="12"/>
  <c r="I102" i="12" s="1"/>
  <c r="K103" i="12"/>
  <c r="K102" i="12" s="1"/>
  <c r="O103" i="12"/>
  <c r="O102" i="12" s="1"/>
  <c r="Q103" i="12"/>
  <c r="Q102" i="12" s="1"/>
  <c r="U103" i="12"/>
  <c r="U102" i="12" s="1"/>
  <c r="F104" i="12"/>
  <c r="G104" i="12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/>
  <c r="M110" i="12" s="1"/>
  <c r="I110" i="12"/>
  <c r="K110" i="12"/>
  <c r="O110" i="12"/>
  <c r="Q110" i="12"/>
  <c r="U110" i="12"/>
  <c r="F112" i="12"/>
  <c r="G112" i="12" s="1"/>
  <c r="I112" i="12"/>
  <c r="I111" i="12" s="1"/>
  <c r="K112" i="12"/>
  <c r="K111" i="12" s="1"/>
  <c r="O112" i="12"/>
  <c r="O111" i="12" s="1"/>
  <c r="Q112" i="12"/>
  <c r="Q111" i="12" s="1"/>
  <c r="U112" i="12"/>
  <c r="U111" i="12" s="1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20" i="12"/>
  <c r="G120" i="12" s="1"/>
  <c r="I120" i="12"/>
  <c r="I119" i="12" s="1"/>
  <c r="K120" i="12"/>
  <c r="K119" i="12" s="1"/>
  <c r="O120" i="12"/>
  <c r="O119" i="12" s="1"/>
  <c r="Q120" i="12"/>
  <c r="Q119" i="12" s="1"/>
  <c r="U120" i="12"/>
  <c r="U119" i="12" s="1"/>
  <c r="G121" i="12"/>
  <c r="F122" i="12"/>
  <c r="G122" i="12"/>
  <c r="M122" i="12" s="1"/>
  <c r="I122" i="12"/>
  <c r="I121" i="12" s="1"/>
  <c r="K122" i="12"/>
  <c r="K121" i="12" s="1"/>
  <c r="O122" i="12"/>
  <c r="O121" i="12" s="1"/>
  <c r="Q122" i="12"/>
  <c r="Q121" i="12" s="1"/>
  <c r="U122" i="12"/>
  <c r="U121" i="12" s="1"/>
  <c r="F123" i="12"/>
  <c r="G123" i="12"/>
  <c r="M123" i="12" s="1"/>
  <c r="I123" i="12"/>
  <c r="K123" i="12"/>
  <c r="O123" i="12"/>
  <c r="Q123" i="12"/>
  <c r="U123" i="12"/>
  <c r="F124" i="12"/>
  <c r="G124" i="12"/>
  <c r="M124" i="12" s="1"/>
  <c r="I124" i="12"/>
  <c r="K124" i="12"/>
  <c r="O124" i="12"/>
  <c r="Q124" i="12"/>
  <c r="U124" i="12"/>
  <c r="F125" i="12"/>
  <c r="G125" i="12"/>
  <c r="M125" i="12" s="1"/>
  <c r="I125" i="12"/>
  <c r="K125" i="12"/>
  <c r="O125" i="12"/>
  <c r="Q125" i="12"/>
  <c r="U125" i="12"/>
  <c r="F126" i="12"/>
  <c r="G126" i="12"/>
  <c r="M126" i="12" s="1"/>
  <c r="I126" i="12"/>
  <c r="K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9" i="12"/>
  <c r="G129" i="12" s="1"/>
  <c r="I129" i="12"/>
  <c r="I128" i="12" s="1"/>
  <c r="K129" i="12"/>
  <c r="K128" i="12" s="1"/>
  <c r="O129" i="12"/>
  <c r="O128" i="12" s="1"/>
  <c r="Q129" i="12"/>
  <c r="U129" i="12"/>
  <c r="U128" i="12" s="1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Q128" i="12" s="1"/>
  <c r="U131" i="12"/>
  <c r="F132" i="12"/>
  <c r="G132" i="12" s="1"/>
  <c r="M132" i="12" s="1"/>
  <c r="I132" i="12"/>
  <c r="K132" i="12"/>
  <c r="O132" i="12"/>
  <c r="Q132" i="12"/>
  <c r="U132" i="12"/>
  <c r="G133" i="12"/>
  <c r="F134" i="12"/>
  <c r="G134" i="12"/>
  <c r="M134" i="12" s="1"/>
  <c r="I134" i="12"/>
  <c r="I133" i="12" s="1"/>
  <c r="K134" i="12"/>
  <c r="K133" i="12" s="1"/>
  <c r="O134" i="12"/>
  <c r="O133" i="12" s="1"/>
  <c r="Q134" i="12"/>
  <c r="Q133" i="12" s="1"/>
  <c r="U134" i="12"/>
  <c r="U133" i="12" s="1"/>
  <c r="F135" i="12"/>
  <c r="G135" i="12"/>
  <c r="M135" i="12" s="1"/>
  <c r="I135" i="12"/>
  <c r="K135" i="12"/>
  <c r="O135" i="12"/>
  <c r="Q135" i="12"/>
  <c r="U135" i="12"/>
  <c r="F136" i="12"/>
  <c r="G136" i="12"/>
  <c r="M136" i="12" s="1"/>
  <c r="I136" i="12"/>
  <c r="K136" i="12"/>
  <c r="O136" i="12"/>
  <c r="Q136" i="12"/>
  <c r="U136" i="12"/>
  <c r="F137" i="12"/>
  <c r="G137" i="12"/>
  <c r="M137" i="12" s="1"/>
  <c r="I137" i="12"/>
  <c r="K137" i="12"/>
  <c r="O137" i="12"/>
  <c r="Q137" i="12"/>
  <c r="U137" i="12"/>
  <c r="F138" i="12"/>
  <c r="G138" i="12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1" i="12"/>
  <c r="G141" i="12"/>
  <c r="G140" i="12" s="1"/>
  <c r="I141" i="12"/>
  <c r="I140" i="12" s="1"/>
  <c r="K141" i="12"/>
  <c r="K140" i="12" s="1"/>
  <c r="M141" i="12"/>
  <c r="M140" i="12" s="1"/>
  <c r="O141" i="12"/>
  <c r="O140" i="12" s="1"/>
  <c r="Q141" i="12"/>
  <c r="Q140" i="12" s="1"/>
  <c r="U141" i="12"/>
  <c r="U140" i="12" s="1"/>
  <c r="I20" i="1"/>
  <c r="I19" i="1"/>
  <c r="I18" i="1"/>
  <c r="I17" i="1"/>
  <c r="I16" i="1"/>
  <c r="G27" i="1"/>
  <c r="G23" i="1"/>
  <c r="G24" i="1" s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I69" i="1" l="1"/>
  <c r="G28" i="1"/>
  <c r="G29" i="1"/>
  <c r="M71" i="12"/>
  <c r="M70" i="12" s="1"/>
  <c r="G70" i="12"/>
  <c r="G49" i="12"/>
  <c r="M50" i="12"/>
  <c r="M49" i="12" s="1"/>
  <c r="M27" i="12"/>
  <c r="M129" i="12"/>
  <c r="M128" i="12" s="1"/>
  <c r="G128" i="12"/>
  <c r="M121" i="12"/>
  <c r="M120" i="12"/>
  <c r="M119" i="12" s="1"/>
  <c r="G119" i="12"/>
  <c r="M64" i="12"/>
  <c r="M63" i="12" s="1"/>
  <c r="G63" i="12"/>
  <c r="M65" i="12"/>
  <c r="G111" i="12"/>
  <c r="M112" i="12"/>
  <c r="M111" i="12" s="1"/>
  <c r="M15" i="12"/>
  <c r="M14" i="12" s="1"/>
  <c r="G14" i="12"/>
  <c r="G87" i="12"/>
  <c r="M88" i="12"/>
  <c r="M87" i="12" s="1"/>
  <c r="M133" i="12"/>
  <c r="M17" i="12"/>
  <c r="M78" i="12"/>
  <c r="M77" i="12" s="1"/>
  <c r="M31" i="12"/>
  <c r="M30" i="12" s="1"/>
  <c r="G65" i="12"/>
  <c r="G17" i="12"/>
  <c r="M91" i="12"/>
  <c r="M90" i="12" s="1"/>
  <c r="M39" i="12"/>
  <c r="M38" i="12" s="1"/>
  <c r="G27" i="12"/>
  <c r="M103" i="12"/>
  <c r="M102" i="12" s="1"/>
  <c r="M44" i="12"/>
  <c r="M43" i="12" s="1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<sst xmlns="http://schemas.openxmlformats.org/spreadsheetml/2006/main" count="724" uniqueCount="365">
  <si>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</si>
  <si>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</si>
  <si>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</si>
  <si>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</si>
  <si>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</si>
  <si>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</si>
  <si>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</si>
  <si>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</si>
  <si>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</si>
  <si>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</si>
  <si>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</si>
  <si>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</si>
  <si>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</si>
  <si>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</si>
  <si>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</si>
  <si>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</si>
  <si>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</si>
  <si>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</si>
  <si>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</si>
  <si>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</si>
  <si>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</si>
  <si>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</si>
  <si>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</si>
  <si>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</si>
  <si>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</si>
  <si>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</si>
  <si>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</si>
  <si>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</si>
  <si>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</si>
  <si>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</si>
  <si>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</si>
  <si>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</si>
  <si>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</si>
  <si>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</si>
  <si>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</si>
  <si>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</si>
  <si>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</si>
  <si>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</si>
  <si>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</si>
  <si>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</si>
  <si>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</si>
  <si>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</si>
  <si>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</si>
  <si>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Mařádkova, Krnovská 86/101, Opava</t>
  </si>
  <si>
    <t>Rozpočet:</t>
  </si>
  <si>
    <t>Misto</t>
  </si>
  <si>
    <t>01.11 - Stavební úpravy, Multimediální učebna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</si>
  <si>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</si>
  <si>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</si>
  <si>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</si>
  <si>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</si>
  <si>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</si>
  <si>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</si>
  <si>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</si>
  <si>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</si>
  <si>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</si>
  <si>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</si>
  <si>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</si>
  <si>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</si>
  <si>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</si>
  <si>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</si>
  <si>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</si>
  <si>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</si>
  <si>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</si>
  <si>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</si>
  <si>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</si>
  <si>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</si>
  <si>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</si>
  <si>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</si>
  <si>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</si>
  <si>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</si>
  <si>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</si>
  <si>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</si>
  <si>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</si>
  <si>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</si>
  <si>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</si>
  <si>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</si>
  <si>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</si>
  <si>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</si>
  <si>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</si>
  <si>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</si>
  <si>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</si>
  <si>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</si>
  <si>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</si>
  <si>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735</t>
  </si>
  <si>
    <t>Otopná tělesa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</si>
  <si>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</si>
  <si>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</si>
  <si>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</si>
  <si>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</si>
  <si>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</si>
  <si>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</si>
  <si>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</si>
  <si>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</si>
  <si>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</si>
  <si>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</si>
  <si>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</si>
  <si>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</si>
  <si>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</si>
  <si>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799</t>
  </si>
  <si>
    <t>Ostatní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</si>
  <si>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</si>
  <si>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</si>
  <si>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</si>
  <si>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</si>
  <si>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</si>
  <si>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</si>
  <si>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</si>
  <si>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</si>
  <si>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</si>
  <si>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</si>
  <si>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</si>
  <si>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</si>
  <si>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</si>
  <si>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</si>
  <si>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</si>
  <si>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</si>
  <si>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</si>
  <si>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</si>
  <si>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</si>
  <si>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</si>
  <si>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</si>
  <si>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</si>
  <si>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</si>
  <si>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</si>
  <si>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</si>
  <si>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</si>
  <si>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</si>
  <si>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</si>
  <si>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319201317R00</t>
  </si>
  <si>
    <t>Vyrovnání zdiva pod omítku maltou ze suché maltové směsi tl. 30 mm</t>
  </si>
  <si>
    <t>m2</t>
  </si>
  <si>
    <t>POL1_0</t>
  </si>
  <si>
    <t>342270042RA0</t>
  </si>
  <si>
    <t>Příčka z desek porobeton. hladkých, tloušťka 10 cm</t>
  </si>
  <si>
    <t>POL2_0</t>
  </si>
  <si>
    <t>347082274R00</t>
  </si>
  <si>
    <t>Stěna SDK,tl.205 mm,O.K.CW+UW,2xopl.,RFI 12,5</t>
  </si>
  <si>
    <t>342091061R00</t>
  </si>
  <si>
    <t>Příplatek za vložení vrstvy tepelné izolace</t>
  </si>
  <si>
    <t>63151371.AR</t>
  </si>
  <si>
    <t>Deska z minerální plsti ORSIK 1200 x 625 x 50 mm</t>
  </si>
  <si>
    <t>POL3_0</t>
  </si>
  <si>
    <t>416051211R00</t>
  </si>
  <si>
    <t>Podhled, 2úr.oc.rošt,např. Rigiton R8/18 tl.12,5,s izol</t>
  </si>
  <si>
    <t>63153041R</t>
  </si>
  <si>
    <t>Deska ze skelné vlny AKUSTIK tl. 50 mm</t>
  </si>
  <si>
    <t>610991111R00</t>
  </si>
  <si>
    <t>Zakrývání výplní vnitřních otvorů</t>
  </si>
  <si>
    <t>612100032RAA</t>
  </si>
  <si>
    <t>Oprava omítek stěn, vnitřních vápenocementových do 30 % plochy</t>
  </si>
  <si>
    <t>612100030RAA</t>
  </si>
  <si>
    <t>Omítka stěn vnitřní vápenocementová štuková, ze 100 %</t>
  </si>
  <si>
    <t>611421311R00</t>
  </si>
  <si>
    <t>Oprava váp.omítek stropů do 30% plochy - hrubých</t>
  </si>
  <si>
    <t>612403380R00</t>
  </si>
  <si>
    <t>Hrubá výplň rýh ve stěnách do 3x3 cm maltou ze SMS</t>
  </si>
  <si>
    <t>m</t>
  </si>
  <si>
    <t>602016195R00</t>
  </si>
  <si>
    <t>Penetrace hloubková stěn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</si>
  <si>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</si>
  <si>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</si>
  <si>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</si>
  <si>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</si>
  <si>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614471712R00</t>
  </si>
  <si>
    <t>Vyspravení beton. konstrukcí cem. maltou tl. 20 mm, podlaha</t>
  </si>
  <si>
    <t>632411904R00</t>
  </si>
  <si>
    <t>Penetrace savých podkladů 0,25 l/m2</t>
  </si>
  <si>
    <t>632411110RT2</t>
  </si>
  <si>
    <t>Samonivelační stěrka,ruč.zpracování do tl.10, mm samonivelační polymercementová stěrka</t>
  </si>
  <si>
    <t>642941120R00</t>
  </si>
  <si>
    <t>Osazení pouzdra pro posuv.dveře dvoukřídlé,, do zdiva</t>
  </si>
  <si>
    <t>kus</t>
  </si>
  <si>
    <t>553353576R</t>
  </si>
  <si>
    <t>Pouzdro stavební atyp 2650 x 2500 mm, atyp</t>
  </si>
  <si>
    <t>642944221RU2</t>
  </si>
  <si>
    <t>Osazení ocelových zárubní dodatečně nad 2,5 m2., včetně dodávky zárubně 1250 x 1970 x 150 mm</t>
  </si>
  <si>
    <t>642942111RT5</t>
  </si>
  <si>
    <t>Osazení zárubní dveřních ocelových, pl. do 2,5 m2, včetně dodávky zárubně 900 x 1970 x 100 mm</t>
  </si>
  <si>
    <t>946941501R00</t>
  </si>
  <si>
    <t>Návoz a odvoz pomocného lešení</t>
  </si>
  <si>
    <t>kompl</t>
  </si>
  <si>
    <t>941955004R00</t>
  </si>
  <si>
    <t>Lešení lehké pomocné, výška podlahy do 3,5 m</t>
  </si>
  <si>
    <t>952901111R00</t>
  </si>
  <si>
    <t>Vyčištění budov o výšce podlaží do 4 m, oken, dveří, podlah, parapetů</t>
  </si>
  <si>
    <t>953941312R00</t>
  </si>
  <si>
    <t>Osazení požárního hasicího přístroje na stěnu</t>
  </si>
  <si>
    <t>44984114R</t>
  </si>
  <si>
    <t>Přístroj hasicí práškový 21A</t>
  </si>
  <si>
    <t>953941395R00</t>
  </si>
  <si>
    <t xml:space="preserve">Vystavení revizní zprávy-požární hasicí přístroj </t>
  </si>
  <si>
    <t>965048515R00</t>
  </si>
  <si>
    <t>Broušení betonových povrchů do tl. 5 mm</t>
  </si>
  <si>
    <t>968072456R00</t>
  </si>
  <si>
    <t>Vybourání kovových dveřních zárubní pl. nad 2 m2</t>
  </si>
  <si>
    <t>968061125R00</t>
  </si>
  <si>
    <t>Vyvěšení dřevěných a plastových dveřních křídel pl. do 2 m2</t>
  </si>
  <si>
    <t>962200011RAA</t>
  </si>
  <si>
    <t>Bourání příček z cihel pálených, tloušťka 10 cm</t>
  </si>
  <si>
    <t>974049121R00</t>
  </si>
  <si>
    <t>Vysekání rýh v cihelných a betonových zdech 3x3 cm</t>
  </si>
  <si>
    <t>978059511R00</t>
  </si>
  <si>
    <t>Odsekání vnitřních obkladů stěn</t>
  </si>
  <si>
    <t>978013141R00</t>
  </si>
  <si>
    <t>Otlučení omítek vnitřních stěn v rozsahu do 30 %</t>
  </si>
  <si>
    <t>978011141R00</t>
  </si>
  <si>
    <t>Otlučení omítek vnitřních vápenných stropů do 30 %</t>
  </si>
  <si>
    <t>971100021RA0</t>
  </si>
  <si>
    <t>Vybourání římsy z cihelného zdiva</t>
  </si>
  <si>
    <t>97801</t>
  </si>
  <si>
    <t>Prací spojené se zapravením, po demontážích elektropříslušenství</t>
  </si>
  <si>
    <t>hod</t>
  </si>
  <si>
    <t>97802</t>
  </si>
  <si>
    <t>Nespecifikované, pomocné práce při bourání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</si>
  <si>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</si>
  <si>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</si>
  <si>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</si>
  <si>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</si>
  <si>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</si>
  <si>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</si>
  <si>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</si>
  <si>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</si>
  <si>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</si>
  <si>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</si>
  <si>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</si>
  <si>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</si>
  <si>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</si>
  <si>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</si>
  <si>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</si>
  <si>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721176103R00</t>
  </si>
  <si>
    <t>Potrubí HT připojovací, D 50 x 1,8 mm</t>
  </si>
  <si>
    <t>721194105R00</t>
  </si>
  <si>
    <t>Vyvedení odpadních výpustek, D 50 x 1,8 mm</t>
  </si>
  <si>
    <t>72101</t>
  </si>
  <si>
    <t>Instalační práce spojené, včetně zednického zapravení</t>
  </si>
  <si>
    <t>998721102R00</t>
  </si>
  <si>
    <t>Přesun hmot pro vnitřní kanalizaci, výšky do 12 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</si>
  <si>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</si>
  <si>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</si>
  <si>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</si>
  <si>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</si>
  <si>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722280106R00</t>
  </si>
  <si>
    <t>Tlaková zkouška vodovodního potrubí DN 32 mm</t>
  </si>
  <si>
    <t>722202213R00</t>
  </si>
  <si>
    <t>Nástěnka MZD PP-R INSTAPLAST, D 20 mm x R 1/2"</t>
  </si>
  <si>
    <t>72201</t>
  </si>
  <si>
    <t>Vodoinstalační práce spojené s napojením, včetně zednického zapravení</t>
  </si>
  <si>
    <t>998722102R00</t>
  </si>
  <si>
    <t>Přesun hmot pro vnitřní vodovod, výšky do 12 m</t>
  </si>
  <si>
    <t>725290020RA0</t>
  </si>
  <si>
    <t>Demontáž umyvadla včetně baterie a konzol</t>
  </si>
  <si>
    <t>725219201R00</t>
  </si>
  <si>
    <t xml:space="preserve">Montáž umyvadel </t>
  </si>
  <si>
    <t>soubor</t>
  </si>
  <si>
    <t>725829202R00</t>
  </si>
  <si>
    <t>Montáž baterie umyvadlové a dřezové nástěnné</t>
  </si>
  <si>
    <t>725017123R00</t>
  </si>
  <si>
    <t>Umyvadlo, 600 x 450 mm, bílé</t>
  </si>
  <si>
    <t>725017129R00</t>
  </si>
  <si>
    <t>Kryt sifonu umyvadel, bílý</t>
  </si>
  <si>
    <t>725810402R00</t>
  </si>
  <si>
    <t>Ventil rohový bez přípojovací trubičky TE 66 G 1/2"</t>
  </si>
  <si>
    <t>55144236R</t>
  </si>
  <si>
    <t>Baterie umyvadlová Chrome s výpustí</t>
  </si>
  <si>
    <t>725860211RT1</t>
  </si>
  <si>
    <t>Sifon umyvadlový, zpětná klapka, čistící otvor, D 32, 40 mm</t>
  </si>
  <si>
    <t>998725102R00</t>
  </si>
  <si>
    <t>Přesun hmot pro zařizovací předměty, výšky do 12 m</t>
  </si>
  <si>
    <t>73501</t>
  </si>
  <si>
    <t>Demontáž stávajících otopných těles, provedení očištění a nátěru vč. zpětného osazení</t>
  </si>
  <si>
    <t>ks</t>
  </si>
  <si>
    <t>998735102R00</t>
  </si>
  <si>
    <t>Přesun hmot pro otopná tělesa, výšky do 12 m</t>
  </si>
  <si>
    <t>766900010RAA</t>
  </si>
  <si>
    <t>Demontáž obložení stěn, z panelů</t>
  </si>
  <si>
    <t>76601</t>
  </si>
  <si>
    <t>Demontáž a likvidace krytu zábradlí, Vyklizení vybavení učebny</t>
  </si>
  <si>
    <t>76602</t>
  </si>
  <si>
    <t>Demontáž a likvidace, drátěných kójí</t>
  </si>
  <si>
    <t>766666114R00</t>
  </si>
  <si>
    <t>Montáž dveří posuvných, osazení závěsu, 2kř.</t>
  </si>
  <si>
    <t>61169704R</t>
  </si>
  <si>
    <t>Dveře posuvné do pouzdra s propustností světla, 1300 x 2500 mm</t>
  </si>
  <si>
    <t>549146413R</t>
  </si>
  <si>
    <t>Kování, madlo</t>
  </si>
  <si>
    <t>766660016RA0</t>
  </si>
  <si>
    <t>Montáž dveří jednokřídlových šířky 90 cm</t>
  </si>
  <si>
    <t>611601204R</t>
  </si>
  <si>
    <t>Dveře vnitřní CPL 0,2 plné 1-křídlé 900 x 1970 mm</t>
  </si>
  <si>
    <t>611601206R</t>
  </si>
  <si>
    <t>Dveře vnitřní CPL 0,2 plné 2-křídlé 1300 x, 1970 mm</t>
  </si>
  <si>
    <t>54914625R</t>
  </si>
  <si>
    <t>Dveřní kování S klíč Ti</t>
  </si>
  <si>
    <t>998766102R00</t>
  </si>
  <si>
    <t>Přesun hmot pro truhlářské konstr., výšky do 12 m</t>
  </si>
  <si>
    <t>771990010RA0</t>
  </si>
  <si>
    <t>Vybourání keramické nebo teracové dlažby</t>
  </si>
  <si>
    <t>771101101R00</t>
  </si>
  <si>
    <t>Vysávání podlah prům.vysavačem pro pokládku dlažby</t>
  </si>
  <si>
    <t>771101210R00</t>
  </si>
  <si>
    <t>Penetrace podkladu pod dlažby</t>
  </si>
  <si>
    <t>771575118RV5</t>
  </si>
  <si>
    <t>Montáž podlah keram.,hladké, tmel, 60x60 cm, spár.hmota</t>
  </si>
  <si>
    <t>597642070R</t>
  </si>
  <si>
    <t>Dlažba matná 600 x 600 x 10 mm</t>
  </si>
  <si>
    <t>771445014RU6</t>
  </si>
  <si>
    <t>Obklad soklíků hutných, rovných,tmel,v.do 100 mm, spár.hmota</t>
  </si>
  <si>
    <t>597642410R</t>
  </si>
  <si>
    <t>Dlažba sokl 300 x 80 x 9 mm</t>
  </si>
  <si>
    <t>998771102R00</t>
  </si>
  <si>
    <t>Přesun hmot pro podlahy z dlaždic, výšky do 12 m</t>
  </si>
  <si>
    <t>602016193R00</t>
  </si>
  <si>
    <t>781475116RU2</t>
  </si>
  <si>
    <t>Obklad vnitřní stěn keramický, do tmele, 30 x 30 cm, flex.lep.,spár.hmota</t>
  </si>
  <si>
    <t>781479711R00</t>
  </si>
  <si>
    <t>Příplatek k obkladu stěn keram.,za plochu do 10 m2</t>
  </si>
  <si>
    <t>59782220R</t>
  </si>
  <si>
    <t>Dlaždice 300 x 300 mm béžová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</si>
  <si>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</si>
  <si>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</si>
  <si>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</si>
  <si>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</si>
  <si>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998781102R00</t>
  </si>
  <si>
    <t>Přesun hmot pro obklady keramické, výšky do 12 m</t>
  </si>
  <si>
    <t>78301</t>
  </si>
  <si>
    <t>Očištění a nástřik ocelových konstrukcí,  - trubní vedení, 1xzáklad+1xemail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</si>
  <si>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</si>
  <si>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</si>
  <si>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</si>
  <si>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</si>
  <si>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</si>
  <si>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</si>
  <si>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</si>
  <si>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</si>
  <si>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</si>
  <si>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podlah geotextílií/fólií, včetně odstranění</t>
  </si>
  <si>
    <t>650101536R00</t>
  </si>
  <si>
    <t>Montáž LED svítidla stropního zavěšeného</t>
  </si>
  <si>
    <t>650101511R00</t>
  </si>
  <si>
    <t>Montáž LED svítidla stropního vestavného</t>
  </si>
  <si>
    <t>348360183R</t>
  </si>
  <si>
    <t>Svítidlo LED stropní</t>
  </si>
  <si>
    <t>650101</t>
  </si>
  <si>
    <t xml:space="preserve">Elektroinstalační práce 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</si>
  <si>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</si>
  <si>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</si>
  <si>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</si>
  <si>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</si>
  <si>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</si>
  <si>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</si>
  <si>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</si>
  <si>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</si>
  <si>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</si>
  <si>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</si>
  <si>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</si>
  <si>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VN 91-71</t>
  </si>
  <si>
    <t>Statické posouzení</t>
  </si>
  <si>
    <t>79901</t>
  </si>
  <si>
    <t>Stavební přípomoce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</si>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</sst>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5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5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SUMIF(F47:F68,A16,I47:I68)+SUMIF(F47:F68,"PSU",I47:I68)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SUMIF(F47:F68,A17,I47:I68)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SUMIF(F47:F68,A18,I47:I68)</f>
        <v>0</v>
      </c>
      <c r="J18" s="82"/>
    </row>
    <row r="19" spans="1:10" ht="23.25" customHeight="1" x14ac:dyDescent="0.25">
      <c r="A19" s="192" t="s">
        <v>98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SUMIF(F47:F68,A19,I47:I68)</f>
        <v>0</v>
      </c>
      <c r="J19" s="82"/>
    </row>
    <row r="20" spans="1:10" ht="23.25" customHeight="1" x14ac:dyDescent="0.25">
      <c r="A20" s="192" t="s">
        <v>101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SUMIF(F47:F68,A20,I47:I68)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Pol'!AC143</f>
        <v>0</v>
      </c>
      <c r="G39" s="147">
        <f>'Rozpočet Pol'!AD143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56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Pol'!G14</f>
        <v>0</v>
      </c>
      <c r="J48" s="184"/>
    </row>
    <row r="49" spans="1:10" ht="25.5" customHeight="1" x14ac:dyDescent="0.25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Pol'!G17</f>
        <v>0</v>
      </c>
      <c r="J49" s="184"/>
    </row>
    <row r="50" spans="1:10" ht="25.5" customHeight="1" x14ac:dyDescent="0.25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Pol'!G27</f>
        <v>0</v>
      </c>
      <c r="J50" s="184"/>
    </row>
    <row r="51" spans="1:10" ht="25.5" customHeight="1" x14ac:dyDescent="0.25">
      <c r="A51" s="162"/>
      <c r="B51" s="165" t="s">
        <v>66</v>
      </c>
      <c r="C51" s="164" t="s">
        <v>67</v>
      </c>
      <c r="D51" s="166"/>
      <c r="E51" s="166"/>
      <c r="F51" s="182" t="s">
        <v>23</v>
      </c>
      <c r="G51" s="183"/>
      <c r="H51" s="183"/>
      <c r="I51" s="184">
        <f>'Rozpočet Pol'!G30</f>
        <v>0</v>
      </c>
      <c r="J51" s="184"/>
    </row>
    <row r="52" spans="1:10" ht="25.5" customHeight="1" x14ac:dyDescent="0.25">
      <c r="A52" s="162"/>
      <c r="B52" s="165" t="s">
        <v>68</v>
      </c>
      <c r="C52" s="164" t="s">
        <v>69</v>
      </c>
      <c r="D52" s="166"/>
      <c r="E52" s="166"/>
      <c r="F52" s="182" t="s">
        <v>23</v>
      </c>
      <c r="G52" s="183"/>
      <c r="H52" s="183"/>
      <c r="I52" s="184">
        <f>'Rozpočet Pol'!G35</f>
        <v>0</v>
      </c>
      <c r="J52" s="184"/>
    </row>
    <row r="53" spans="1:10" ht="25.5" customHeight="1" x14ac:dyDescent="0.25">
      <c r="A53" s="162"/>
      <c r="B53" s="165" t="s">
        <v>70</v>
      </c>
      <c r="C53" s="164" t="s">
        <v>71</v>
      </c>
      <c r="D53" s="166"/>
      <c r="E53" s="166"/>
      <c r="F53" s="182" t="s">
        <v>23</v>
      </c>
      <c r="G53" s="183"/>
      <c r="H53" s="183"/>
      <c r="I53" s="184">
        <f>'Rozpočet Pol'!G38</f>
        <v>0</v>
      </c>
      <c r="J53" s="184"/>
    </row>
    <row r="54" spans="1:10" ht="25.5" customHeight="1" x14ac:dyDescent="0.25">
      <c r="A54" s="162"/>
      <c r="B54" s="165" t="s">
        <v>72</v>
      </c>
      <c r="C54" s="164" t="s">
        <v>73</v>
      </c>
      <c r="D54" s="166"/>
      <c r="E54" s="166"/>
      <c r="F54" s="182" t="s">
        <v>23</v>
      </c>
      <c r="G54" s="183"/>
      <c r="H54" s="183"/>
      <c r="I54" s="184">
        <f>'Rozpočet Pol'!G43</f>
        <v>0</v>
      </c>
      <c r="J54" s="184"/>
    </row>
    <row r="55" spans="1:10" ht="25.5" customHeight="1" x14ac:dyDescent="0.25">
      <c r="A55" s="162"/>
      <c r="B55" s="165" t="s">
        <v>74</v>
      </c>
      <c r="C55" s="164" t="s">
        <v>75</v>
      </c>
      <c r="D55" s="166"/>
      <c r="E55" s="166"/>
      <c r="F55" s="182" t="s">
        <v>23</v>
      </c>
      <c r="G55" s="183"/>
      <c r="H55" s="183"/>
      <c r="I55" s="184">
        <f>'Rozpočet Pol'!G49</f>
        <v>0</v>
      </c>
      <c r="J55" s="184"/>
    </row>
    <row r="56" spans="1:10" ht="25.5" customHeight="1" x14ac:dyDescent="0.25">
      <c r="A56" s="162"/>
      <c r="B56" s="165" t="s">
        <v>76</v>
      </c>
      <c r="C56" s="164" t="s">
        <v>77</v>
      </c>
      <c r="D56" s="166"/>
      <c r="E56" s="166"/>
      <c r="F56" s="182" t="s">
        <v>23</v>
      </c>
      <c r="G56" s="183"/>
      <c r="H56" s="183"/>
      <c r="I56" s="184">
        <f>'Rozpočet Pol'!G63</f>
        <v>0</v>
      </c>
      <c r="J56" s="184"/>
    </row>
    <row r="57" spans="1:10" ht="25.5" customHeight="1" x14ac:dyDescent="0.25">
      <c r="A57" s="162"/>
      <c r="B57" s="165" t="s">
        <v>78</v>
      </c>
      <c r="C57" s="164" t="s">
        <v>79</v>
      </c>
      <c r="D57" s="166"/>
      <c r="E57" s="166"/>
      <c r="F57" s="182" t="s">
        <v>24</v>
      </c>
      <c r="G57" s="183"/>
      <c r="H57" s="183"/>
      <c r="I57" s="184">
        <f>'Rozpočet Pol'!G65</f>
        <v>0</v>
      </c>
      <c r="J57" s="184"/>
    </row>
    <row r="58" spans="1:10" ht="25.5" customHeight="1" x14ac:dyDescent="0.25">
      <c r="A58" s="162"/>
      <c r="B58" s="165" t="s">
        <v>80</v>
      </c>
      <c r="C58" s="164" t="s">
        <v>81</v>
      </c>
      <c r="D58" s="166"/>
      <c r="E58" s="166"/>
      <c r="F58" s="182" t="s">
        <v>24</v>
      </c>
      <c r="G58" s="183"/>
      <c r="H58" s="183"/>
      <c r="I58" s="184">
        <f>'Rozpočet Pol'!G70</f>
        <v>0</v>
      </c>
      <c r="J58" s="184"/>
    </row>
    <row r="59" spans="1:10" ht="25.5" customHeight="1" x14ac:dyDescent="0.25">
      <c r="A59" s="162"/>
      <c r="B59" s="165" t="s">
        <v>82</v>
      </c>
      <c r="C59" s="164" t="s">
        <v>83</v>
      </c>
      <c r="D59" s="166"/>
      <c r="E59" s="166"/>
      <c r="F59" s="182" t="s">
        <v>24</v>
      </c>
      <c r="G59" s="183"/>
      <c r="H59" s="183"/>
      <c r="I59" s="184">
        <f>'Rozpočet Pol'!G77</f>
        <v>0</v>
      </c>
      <c r="J59" s="184"/>
    </row>
    <row r="60" spans="1:10" ht="25.5" customHeight="1" x14ac:dyDescent="0.25">
      <c r="A60" s="162"/>
      <c r="B60" s="165" t="s">
        <v>84</v>
      </c>
      <c r="C60" s="164" t="s">
        <v>85</v>
      </c>
      <c r="D60" s="166"/>
      <c r="E60" s="166"/>
      <c r="F60" s="182" t="s">
        <v>24</v>
      </c>
      <c r="G60" s="183"/>
      <c r="H60" s="183"/>
      <c r="I60" s="184">
        <f>'Rozpočet Pol'!G87</f>
        <v>0</v>
      </c>
      <c r="J60" s="184"/>
    </row>
    <row r="61" spans="1:10" ht="25.5" customHeight="1" x14ac:dyDescent="0.25">
      <c r="A61" s="162"/>
      <c r="B61" s="165" t="s">
        <v>86</v>
      </c>
      <c r="C61" s="164" t="s">
        <v>87</v>
      </c>
      <c r="D61" s="166"/>
      <c r="E61" s="166"/>
      <c r="F61" s="182" t="s">
        <v>24</v>
      </c>
      <c r="G61" s="183"/>
      <c r="H61" s="183"/>
      <c r="I61" s="184">
        <f>'Rozpočet Pol'!G90</f>
        <v>0</v>
      </c>
      <c r="J61" s="184"/>
    </row>
    <row r="62" spans="1:10" ht="25.5" customHeight="1" x14ac:dyDescent="0.25">
      <c r="A62" s="162"/>
      <c r="B62" s="165" t="s">
        <v>88</v>
      </c>
      <c r="C62" s="164" t="s">
        <v>89</v>
      </c>
      <c r="D62" s="166"/>
      <c r="E62" s="166"/>
      <c r="F62" s="182" t="s">
        <v>24</v>
      </c>
      <c r="G62" s="183"/>
      <c r="H62" s="183"/>
      <c r="I62" s="184">
        <f>'Rozpočet Pol'!G102</f>
        <v>0</v>
      </c>
      <c r="J62" s="184"/>
    </row>
    <row r="63" spans="1:10" ht="25.5" customHeight="1" x14ac:dyDescent="0.25">
      <c r="A63" s="162"/>
      <c r="B63" s="165" t="s">
        <v>90</v>
      </c>
      <c r="C63" s="164" t="s">
        <v>91</v>
      </c>
      <c r="D63" s="166"/>
      <c r="E63" s="166"/>
      <c r="F63" s="182" t="s">
        <v>24</v>
      </c>
      <c r="G63" s="183"/>
      <c r="H63" s="183"/>
      <c r="I63" s="184">
        <f>'Rozpočet Pol'!G111</f>
        <v>0</v>
      </c>
      <c r="J63" s="184"/>
    </row>
    <row r="64" spans="1:10" ht="25.5" customHeight="1" x14ac:dyDescent="0.25">
      <c r="A64" s="162"/>
      <c r="B64" s="165" t="s">
        <v>92</v>
      </c>
      <c r="C64" s="164" t="s">
        <v>93</v>
      </c>
      <c r="D64" s="166"/>
      <c r="E64" s="166"/>
      <c r="F64" s="182" t="s">
        <v>24</v>
      </c>
      <c r="G64" s="183"/>
      <c r="H64" s="183"/>
      <c r="I64" s="184">
        <f>'Rozpočet Pol'!G119</f>
        <v>0</v>
      </c>
      <c r="J64" s="184"/>
    </row>
    <row r="65" spans="1:10" ht="25.5" customHeight="1" x14ac:dyDescent="0.25">
      <c r="A65" s="162"/>
      <c r="B65" s="165" t="s">
        <v>94</v>
      </c>
      <c r="C65" s="164" t="s">
        <v>95</v>
      </c>
      <c r="D65" s="166"/>
      <c r="E65" s="166"/>
      <c r="F65" s="182" t="s">
        <v>24</v>
      </c>
      <c r="G65" s="183"/>
      <c r="H65" s="183"/>
      <c r="I65" s="184">
        <f>'Rozpočet Pol'!G121</f>
        <v>0</v>
      </c>
      <c r="J65" s="184"/>
    </row>
    <row r="66" spans="1:10" ht="25.5" customHeight="1" x14ac:dyDescent="0.25">
      <c r="A66" s="162"/>
      <c r="B66" s="165" t="s">
        <v>96</v>
      </c>
      <c r="C66" s="164" t="s">
        <v>97</v>
      </c>
      <c r="D66" s="166"/>
      <c r="E66" s="166"/>
      <c r="F66" s="182" t="s">
        <v>25</v>
      </c>
      <c r="G66" s="183"/>
      <c r="H66" s="183"/>
      <c r="I66" s="184">
        <f>'Rozpočet Pol'!G128</f>
        <v>0</v>
      </c>
      <c r="J66" s="184"/>
    </row>
    <row r="67" spans="1:10" ht="25.5" customHeight="1" x14ac:dyDescent="0.25">
      <c r="A67" s="162"/>
      <c r="B67" s="165" t="s">
        <v>98</v>
      </c>
      <c r="C67" s="164" t="s">
        <v>26</v>
      </c>
      <c r="D67" s="166"/>
      <c r="E67" s="166"/>
      <c r="F67" s="182" t="s">
        <v>98</v>
      </c>
      <c r="G67" s="183"/>
      <c r="H67" s="183"/>
      <c r="I67" s="184">
        <f>'Rozpočet Pol'!G133</f>
        <v>0</v>
      </c>
      <c r="J67" s="184"/>
    </row>
    <row r="68" spans="1:10" ht="25.5" customHeight="1" x14ac:dyDescent="0.25">
      <c r="A68" s="162"/>
      <c r="B68" s="176" t="s">
        <v>99</v>
      </c>
      <c r="C68" s="177" t="s">
        <v>100</v>
      </c>
      <c r="D68" s="178"/>
      <c r="E68" s="178"/>
      <c r="F68" s="185" t="s">
        <v>23</v>
      </c>
      <c r="G68" s="186"/>
      <c r="H68" s="186"/>
      <c r="I68" s="187">
        <f>'Rozpočet Pol'!G140</f>
        <v>0</v>
      </c>
      <c r="J68" s="187"/>
    </row>
    <row r="69" spans="1:10" ht="25.5" customHeight="1" x14ac:dyDescent="0.25">
      <c r="A69" s="163"/>
      <c r="B69" s="169" t="s">
        <v>1</v>
      </c>
      <c r="C69" s="169"/>
      <c r="D69" s="170"/>
      <c r="E69" s="170"/>
      <c r="F69" s="188"/>
      <c r="G69" s="189"/>
      <c r="H69" s="189"/>
      <c r="I69" s="190">
        <f>SUM(I47:I68)</f>
        <v>0</v>
      </c>
      <c r="J69" s="190"/>
    </row>
    <row r="70" spans="1:10" x14ac:dyDescent="0.25">
      <c r="F70" s="191"/>
      <c r="G70" s="129"/>
      <c r="H70" s="191"/>
      <c r="I70" s="129"/>
      <c r="J70" s="129"/>
    </row>
    <row r="71" spans="1:10" x14ac:dyDescent="0.25">
      <c r="F71" s="191"/>
      <c r="G71" s="129"/>
      <c r="H71" s="191"/>
      <c r="I71" s="129"/>
      <c r="J71" s="129"/>
    </row>
    <row r="72" spans="1:10" x14ac:dyDescent="0.25">
      <c r="F72" s="191"/>
      <c r="G72" s="129"/>
      <c r="H72" s="191"/>
      <c r="I72" s="129"/>
      <c r="J72" s="129"/>
    </row>
  </sheetData>
  <sheetProtection algorithmName="SHA-512" hashValue="FqUxLsbLn60TRM+GwsqwdvHNYkeqawq+OES+sW6mR46ApDc2Vf37Pa5d97Y02yOWB6dIn6aJyuTnNYKwO4ejTw==" saltValue="40Dd5XmfA92x5qdjOGCje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I69:J69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3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103</v>
      </c>
    </row>
    <row r="2" spans="1:60" ht="25.05" customHeight="1" x14ac:dyDescent="0.25">
      <c r="A2" s="201" t="s">
        <v>102</v>
      </c>
      <c r="B2" s="195"/>
      <c r="C2" s="196" t="s">
        <v>46</v>
      </c>
      <c r="D2" s="197"/>
      <c r="E2" s="197"/>
      <c r="F2" s="197"/>
      <c r="G2" s="203"/>
      <c r="AE2" t="s">
        <v>104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105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106</v>
      </c>
    </row>
    <row r="5" spans="1:60" hidden="1" x14ac:dyDescent="0.25">
      <c r="A5" s="205" t="s">
        <v>107</v>
      </c>
      <c r="B5" s="206"/>
      <c r="C5" s="207"/>
      <c r="D5" s="208"/>
      <c r="E5" s="208"/>
      <c r="F5" s="208"/>
      <c r="G5" s="209"/>
      <c r="AE5" t="s">
        <v>108</v>
      </c>
    </row>
    <row r="7" spans="1:60" ht="39.6" x14ac:dyDescent="0.25">
      <c r="A7" s="214" t="s">
        <v>109</v>
      </c>
      <c r="B7" s="215" t="s">
        <v>110</v>
      </c>
      <c r="C7" s="215" t="s">
        <v>111</v>
      </c>
      <c r="D7" s="214" t="s">
        <v>112</v>
      </c>
      <c r="E7" s="214" t="s">
        <v>113</v>
      </c>
      <c r="F7" s="210" t="s">
        <v>114</v>
      </c>
      <c r="G7" s="231" t="s">
        <v>28</v>
      </c>
      <c r="H7" s="232" t="s">
        <v>29</v>
      </c>
      <c r="I7" s="232" t="s">
        <v>115</v>
      </c>
      <c r="J7" s="232" t="s">
        <v>30</v>
      </c>
      <c r="K7" s="232" t="s">
        <v>116</v>
      </c>
      <c r="L7" s="232" t="s">
        <v>117</v>
      </c>
      <c r="M7" s="232" t="s">
        <v>118</v>
      </c>
      <c r="N7" s="232" t="s">
        <v>119</v>
      </c>
      <c r="O7" s="232" t="s">
        <v>120</v>
      </c>
      <c r="P7" s="232" t="s">
        <v>121</v>
      </c>
      <c r="Q7" s="232" t="s">
        <v>122</v>
      </c>
      <c r="R7" s="232" t="s">
        <v>123</v>
      </c>
      <c r="S7" s="232" t="s">
        <v>124</v>
      </c>
      <c r="T7" s="232" t="s">
        <v>125</v>
      </c>
      <c r="U7" s="217" t="s">
        <v>126</v>
      </c>
    </row>
    <row r="8" spans="1:60" x14ac:dyDescent="0.25">
      <c r="A8" s="233" t="s">
        <v>127</v>
      </c>
      <c r="B8" s="234" t="s">
        <v>58</v>
      </c>
      <c r="C8" s="235" t="s">
        <v>59</v>
      </c>
      <c r="D8" s="236"/>
      <c r="E8" s="237"/>
      <c r="F8" s="238"/>
      <c r="G8" s="238">
        <f>SUMIF(AE9:AE13,"&lt;&gt;NOR",G9:G13)</f>
        <v>0</v>
      </c>
      <c r="H8" s="238"/>
      <c r="I8" s="238">
        <f>SUM(I9:I13)</f>
        <v>0</v>
      </c>
      <c r="J8" s="238"/>
      <c r="K8" s="238">
        <f>SUM(K9:K13)</f>
        <v>0</v>
      </c>
      <c r="L8" s="238"/>
      <c r="M8" s="238">
        <f>SUM(M9:M13)</f>
        <v>0</v>
      </c>
      <c r="N8" s="216"/>
      <c r="O8" s="216">
        <f>SUM(O9:O13)</f>
        <v>5.4483700000000006</v>
      </c>
      <c r="P8" s="216"/>
      <c r="Q8" s="216">
        <f>SUM(Q9:Q13)</f>
        <v>0</v>
      </c>
      <c r="R8" s="216"/>
      <c r="S8" s="216"/>
      <c r="T8" s="233"/>
      <c r="U8" s="216">
        <f>SUM(U9:U13)</f>
        <v>179.92999999999998</v>
      </c>
      <c r="AE8" t="s">
        <v>128</v>
      </c>
    </row>
    <row r="9" spans="1:60" ht="20.399999999999999" outlineLevel="1" x14ac:dyDescent="0.25">
      <c r="A9" s="212">
        <v>1</v>
      </c>
      <c r="B9" s="218" t="s">
        <v>129</v>
      </c>
      <c r="C9" s="261" t="s">
        <v>130</v>
      </c>
      <c r="D9" s="220" t="s">
        <v>131</v>
      </c>
      <c r="E9" s="226">
        <v>12.444000000000001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2.375E-2</v>
      </c>
      <c r="O9" s="221">
        <f>ROUND(E9*N9,5)</f>
        <v>0.29554999999999998</v>
      </c>
      <c r="P9" s="221">
        <v>0</v>
      </c>
      <c r="Q9" s="221">
        <f>ROUND(E9*P9,5)</f>
        <v>0</v>
      </c>
      <c r="R9" s="221"/>
      <c r="S9" s="221"/>
      <c r="T9" s="222">
        <v>0.44</v>
      </c>
      <c r="U9" s="221">
        <f>ROUND(E9*T9,2)</f>
        <v>5.48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132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>
        <v>2</v>
      </c>
      <c r="B10" s="218" t="s">
        <v>133</v>
      </c>
      <c r="C10" s="261" t="s">
        <v>134</v>
      </c>
      <c r="D10" s="220" t="s">
        <v>131</v>
      </c>
      <c r="E10" s="226">
        <v>1.1705000000000001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7.4709999999999999E-2</v>
      </c>
      <c r="O10" s="221">
        <f>ROUND(E10*N10,5)</f>
        <v>8.745E-2</v>
      </c>
      <c r="P10" s="221">
        <v>0</v>
      </c>
      <c r="Q10" s="221">
        <f>ROUND(E10*P10,5)</f>
        <v>0</v>
      </c>
      <c r="R10" s="221"/>
      <c r="S10" s="221"/>
      <c r="T10" s="222">
        <v>0.59280999999999995</v>
      </c>
      <c r="U10" s="221">
        <f>ROUND(E10*T10,2)</f>
        <v>0.69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135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2">
        <v>3</v>
      </c>
      <c r="B11" s="218" t="s">
        <v>136</v>
      </c>
      <c r="C11" s="261" t="s">
        <v>137</v>
      </c>
      <c r="D11" s="220" t="s">
        <v>131</v>
      </c>
      <c r="E11" s="226">
        <v>69.503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6.973E-2</v>
      </c>
      <c r="O11" s="221">
        <f>ROUND(E11*N11,5)</f>
        <v>4.8464400000000003</v>
      </c>
      <c r="P11" s="221">
        <v>0</v>
      </c>
      <c r="Q11" s="221">
        <f>ROUND(E11*P11,5)</f>
        <v>0</v>
      </c>
      <c r="R11" s="221"/>
      <c r="S11" s="221"/>
      <c r="T11" s="222">
        <v>2.2799999999999998</v>
      </c>
      <c r="U11" s="221">
        <f>ROUND(E11*T11,2)</f>
        <v>158.47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132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2">
        <v>4</v>
      </c>
      <c r="B12" s="218" t="s">
        <v>138</v>
      </c>
      <c r="C12" s="261" t="s">
        <v>139</v>
      </c>
      <c r="D12" s="220" t="s">
        <v>131</v>
      </c>
      <c r="E12" s="226">
        <v>139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0.11</v>
      </c>
      <c r="U12" s="221">
        <f>ROUND(E12*T12,2)</f>
        <v>15.29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132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2">
        <v>5</v>
      </c>
      <c r="B13" s="218" t="s">
        <v>140</v>
      </c>
      <c r="C13" s="261" t="s">
        <v>141</v>
      </c>
      <c r="D13" s="220" t="s">
        <v>131</v>
      </c>
      <c r="E13" s="226">
        <v>145.94999999999999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1.5E-3</v>
      </c>
      <c r="O13" s="221">
        <f>ROUND(E13*N13,5)</f>
        <v>0.21893000000000001</v>
      </c>
      <c r="P13" s="221">
        <v>0</v>
      </c>
      <c r="Q13" s="221">
        <f>ROUND(E13*P13,5)</f>
        <v>0</v>
      </c>
      <c r="R13" s="221"/>
      <c r="S13" s="221"/>
      <c r="T13" s="222">
        <v>0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142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5">
      <c r="A14" s="213" t="s">
        <v>127</v>
      </c>
      <c r="B14" s="219" t="s">
        <v>60</v>
      </c>
      <c r="C14" s="262" t="s">
        <v>61</v>
      </c>
      <c r="D14" s="223"/>
      <c r="E14" s="227"/>
      <c r="F14" s="230"/>
      <c r="G14" s="230">
        <f>SUMIF(AE15:AE16,"&lt;&gt;NOR",G15:G16)</f>
        <v>0</v>
      </c>
      <c r="H14" s="230"/>
      <c r="I14" s="230">
        <f>SUM(I15:I16)</f>
        <v>0</v>
      </c>
      <c r="J14" s="230"/>
      <c r="K14" s="230">
        <f>SUM(K15:K16)</f>
        <v>0</v>
      </c>
      <c r="L14" s="230"/>
      <c r="M14" s="230">
        <f>SUM(M15:M16)</f>
        <v>0</v>
      </c>
      <c r="N14" s="224"/>
      <c r="O14" s="224">
        <f>SUM(O15:O16)</f>
        <v>1.2027099999999999</v>
      </c>
      <c r="P14" s="224"/>
      <c r="Q14" s="224">
        <f>SUM(Q15:Q16)</f>
        <v>0</v>
      </c>
      <c r="R14" s="224"/>
      <c r="S14" s="224"/>
      <c r="T14" s="225"/>
      <c r="U14" s="224">
        <f>SUM(U15:U16)</f>
        <v>119.38</v>
      </c>
      <c r="AE14" t="s">
        <v>128</v>
      </c>
    </row>
    <row r="15" spans="1:60" outlineLevel="1" x14ac:dyDescent="0.25">
      <c r="A15" s="212">
        <v>6</v>
      </c>
      <c r="B15" s="218" t="s">
        <v>143</v>
      </c>
      <c r="C15" s="261" t="s">
        <v>144</v>
      </c>
      <c r="D15" s="220" t="s">
        <v>131</v>
      </c>
      <c r="E15" s="226">
        <v>64.95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1.7729999999999999E-2</v>
      </c>
      <c r="O15" s="221">
        <f>ROUND(E15*N15,5)</f>
        <v>1.1515599999999999</v>
      </c>
      <c r="P15" s="221">
        <v>0</v>
      </c>
      <c r="Q15" s="221">
        <f>ROUND(E15*P15,5)</f>
        <v>0</v>
      </c>
      <c r="R15" s="221"/>
      <c r="S15" s="221"/>
      <c r="T15" s="222">
        <v>1.8380000000000001</v>
      </c>
      <c r="U15" s="221">
        <f>ROUND(E15*T15,2)</f>
        <v>119.38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132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7</v>
      </c>
      <c r="B16" s="218" t="s">
        <v>145</v>
      </c>
      <c r="C16" s="261" t="s">
        <v>146</v>
      </c>
      <c r="D16" s="220" t="s">
        <v>131</v>
      </c>
      <c r="E16" s="226">
        <v>68.197500000000005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7.5000000000000002E-4</v>
      </c>
      <c r="O16" s="221">
        <f>ROUND(E16*N16,5)</f>
        <v>5.1150000000000001E-2</v>
      </c>
      <c r="P16" s="221">
        <v>0</v>
      </c>
      <c r="Q16" s="221">
        <f>ROUND(E16*P16,5)</f>
        <v>0</v>
      </c>
      <c r="R16" s="221"/>
      <c r="S16" s="221"/>
      <c r="T16" s="222">
        <v>0</v>
      </c>
      <c r="U16" s="221">
        <f>ROUND(E16*T16,2)</f>
        <v>0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142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5">
      <c r="A17" s="213" t="s">
        <v>127</v>
      </c>
      <c r="B17" s="219" t="s">
        <v>62</v>
      </c>
      <c r="C17" s="262" t="s">
        <v>63</v>
      </c>
      <c r="D17" s="223"/>
      <c r="E17" s="227"/>
      <c r="F17" s="230"/>
      <c r="G17" s="230">
        <f>SUMIF(AE18:AE26,"&lt;&gt;NOR",G18:G26)</f>
        <v>0</v>
      </c>
      <c r="H17" s="230"/>
      <c r="I17" s="230">
        <f>SUM(I18:I26)</f>
        <v>0</v>
      </c>
      <c r="J17" s="230"/>
      <c r="K17" s="230">
        <f>SUM(K18:K26)</f>
        <v>0</v>
      </c>
      <c r="L17" s="230"/>
      <c r="M17" s="230">
        <f>SUM(M18:M26)</f>
        <v>0</v>
      </c>
      <c r="N17" s="224"/>
      <c r="O17" s="224">
        <f>SUM(O18:O26)</f>
        <v>13.041269999999999</v>
      </c>
      <c r="P17" s="224"/>
      <c r="Q17" s="224">
        <f>SUM(Q18:Q26)</f>
        <v>3.4118499999999998</v>
      </c>
      <c r="R17" s="224"/>
      <c r="S17" s="224"/>
      <c r="T17" s="225"/>
      <c r="U17" s="224">
        <f>SUM(U18:U26)</f>
        <v>541.71999999999991</v>
      </c>
      <c r="AE17" t="s">
        <v>128</v>
      </c>
    </row>
    <row r="18" spans="1:60" outlineLevel="1" x14ac:dyDescent="0.25">
      <c r="A18" s="212">
        <v>8</v>
      </c>
      <c r="B18" s="218" t="s">
        <v>147</v>
      </c>
      <c r="C18" s="261" t="s">
        <v>148</v>
      </c>
      <c r="D18" s="220" t="s">
        <v>131</v>
      </c>
      <c r="E18" s="226">
        <v>41.467599999999997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4.0000000000000003E-5</v>
      </c>
      <c r="O18" s="221">
        <f>ROUND(E18*N18,5)</f>
        <v>1.66E-3</v>
      </c>
      <c r="P18" s="221">
        <v>0</v>
      </c>
      <c r="Q18" s="221">
        <f>ROUND(E18*P18,5)</f>
        <v>0</v>
      </c>
      <c r="R18" s="221"/>
      <c r="S18" s="221"/>
      <c r="T18" s="222">
        <v>7.8E-2</v>
      </c>
      <c r="U18" s="221">
        <f>ROUND(E18*T18,2)</f>
        <v>3.23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132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0.399999999999999" outlineLevel="1" x14ac:dyDescent="0.25">
      <c r="A19" s="212">
        <v>9</v>
      </c>
      <c r="B19" s="218" t="s">
        <v>149</v>
      </c>
      <c r="C19" s="261" t="s">
        <v>150</v>
      </c>
      <c r="D19" s="220" t="s">
        <v>131</v>
      </c>
      <c r="E19" s="226">
        <v>283.96080000000001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1.5959999999999998E-2</v>
      </c>
      <c r="O19" s="221">
        <f>ROUND(E19*N19,5)</f>
        <v>4.5320099999999996</v>
      </c>
      <c r="P19" s="221">
        <v>0.01</v>
      </c>
      <c r="Q19" s="221">
        <f>ROUND(E19*P19,5)</f>
        <v>2.83961</v>
      </c>
      <c r="R19" s="221"/>
      <c r="S19" s="221"/>
      <c r="T19" s="222">
        <v>0.61817</v>
      </c>
      <c r="U19" s="221">
        <f>ROUND(E19*T19,2)</f>
        <v>175.54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135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>
        <v>10</v>
      </c>
      <c r="B20" s="218" t="s">
        <v>151</v>
      </c>
      <c r="C20" s="261" t="s">
        <v>152</v>
      </c>
      <c r="D20" s="220" t="s">
        <v>131</v>
      </c>
      <c r="E20" s="226">
        <v>12.44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4.7879999999999999E-2</v>
      </c>
      <c r="O20" s="221">
        <f>ROUND(E20*N20,5)</f>
        <v>0.59562999999999999</v>
      </c>
      <c r="P20" s="221">
        <v>4.5999999999999999E-2</v>
      </c>
      <c r="Q20" s="221">
        <f>ROUND(E20*P20,5)</f>
        <v>0.57223999999999997</v>
      </c>
      <c r="R20" s="221"/>
      <c r="S20" s="221"/>
      <c r="T20" s="222">
        <v>1.4858899999999999</v>
      </c>
      <c r="U20" s="221">
        <f>ROUND(E20*T20,2)</f>
        <v>18.48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135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11</v>
      </c>
      <c r="B21" s="218" t="s">
        <v>153</v>
      </c>
      <c r="C21" s="261" t="s">
        <v>154</v>
      </c>
      <c r="D21" s="220" t="s">
        <v>131</v>
      </c>
      <c r="E21" s="226">
        <v>70.88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1.5610000000000001E-2</v>
      </c>
      <c r="O21" s="221">
        <f>ROUND(E21*N21,5)</f>
        <v>1.1064400000000001</v>
      </c>
      <c r="P21" s="221">
        <v>0</v>
      </c>
      <c r="Q21" s="221">
        <f>ROUND(E21*P21,5)</f>
        <v>0</v>
      </c>
      <c r="R21" s="221"/>
      <c r="S21" s="221"/>
      <c r="T21" s="222">
        <v>0.29075000000000001</v>
      </c>
      <c r="U21" s="221">
        <f>ROUND(E21*T21,2)</f>
        <v>20.61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132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2">
        <v>12</v>
      </c>
      <c r="B22" s="218" t="s">
        <v>155</v>
      </c>
      <c r="C22" s="261" t="s">
        <v>156</v>
      </c>
      <c r="D22" s="220" t="s">
        <v>157</v>
      </c>
      <c r="E22" s="226">
        <v>177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1.56E-3</v>
      </c>
      <c r="O22" s="221">
        <f>ROUND(E22*N22,5)</f>
        <v>0.27611999999999998</v>
      </c>
      <c r="P22" s="221">
        <v>0</v>
      </c>
      <c r="Q22" s="221">
        <f>ROUND(E22*P22,5)</f>
        <v>0</v>
      </c>
      <c r="R22" s="221"/>
      <c r="S22" s="221"/>
      <c r="T22" s="222">
        <v>0.12</v>
      </c>
      <c r="U22" s="221">
        <f>ROUND(E22*T22,2)</f>
        <v>21.24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132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>
        <v>13</v>
      </c>
      <c r="B23" s="218" t="s">
        <v>158</v>
      </c>
      <c r="C23" s="261" t="s">
        <v>159</v>
      </c>
      <c r="D23" s="220" t="s">
        <v>131</v>
      </c>
      <c r="E23" s="226">
        <v>422.96679999999998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3.2000000000000003E-4</v>
      </c>
      <c r="O23" s="221">
        <f>ROUND(E23*N23,5)</f>
        <v>0.13535</v>
      </c>
      <c r="P23" s="221">
        <v>0</v>
      </c>
      <c r="Q23" s="221">
        <f>ROUND(E23*P23,5)</f>
        <v>0</v>
      </c>
      <c r="R23" s="221"/>
      <c r="S23" s="221"/>
      <c r="T23" s="222">
        <v>7.0000000000000007E-2</v>
      </c>
      <c r="U23" s="221">
        <f>ROUND(E23*T23,2)</f>
        <v>29.61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132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0.399999999999999" outlineLevel="1" x14ac:dyDescent="0.25">
      <c r="A24" s="212">
        <v>14</v>
      </c>
      <c r="B24" s="218" t="s">
        <v>160</v>
      </c>
      <c r="C24" s="261" t="s">
        <v>161</v>
      </c>
      <c r="D24" s="220" t="s">
        <v>131</v>
      </c>
      <c r="E24" s="226">
        <v>422.96679999999998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4.9100000000000003E-3</v>
      </c>
      <c r="O24" s="221">
        <f>ROUND(E24*N24,5)</f>
        <v>2.0767699999999998</v>
      </c>
      <c r="P24" s="221">
        <v>0</v>
      </c>
      <c r="Q24" s="221">
        <f>ROUND(E24*P24,5)</f>
        <v>0</v>
      </c>
      <c r="R24" s="221"/>
      <c r="S24" s="221"/>
      <c r="T24" s="222">
        <v>0.36199999999999999</v>
      </c>
      <c r="U24" s="221">
        <f>ROUND(E24*T24,2)</f>
        <v>153.11000000000001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132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2">
        <v>15</v>
      </c>
      <c r="B25" s="218" t="s">
        <v>162</v>
      </c>
      <c r="C25" s="261" t="s">
        <v>163</v>
      </c>
      <c r="D25" s="220" t="s">
        <v>131</v>
      </c>
      <c r="E25" s="226">
        <v>422.96679999999998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4.8999999999999998E-3</v>
      </c>
      <c r="O25" s="221">
        <f>ROUND(E25*N25,5)</f>
        <v>2.07254</v>
      </c>
      <c r="P25" s="221">
        <v>0</v>
      </c>
      <c r="Q25" s="221">
        <f>ROUND(E25*P25,5)</f>
        <v>0</v>
      </c>
      <c r="R25" s="221"/>
      <c r="S25" s="221"/>
      <c r="T25" s="222">
        <v>0.25</v>
      </c>
      <c r="U25" s="221">
        <f>ROUND(E25*T25,2)</f>
        <v>105.74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132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0.399999999999999" outlineLevel="1" x14ac:dyDescent="0.25">
      <c r="A26" s="212">
        <v>16</v>
      </c>
      <c r="B26" s="218" t="s">
        <v>164</v>
      </c>
      <c r="C26" s="261" t="s">
        <v>165</v>
      </c>
      <c r="D26" s="220" t="s">
        <v>131</v>
      </c>
      <c r="E26" s="226">
        <v>67.41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3.3300000000000003E-2</v>
      </c>
      <c r="O26" s="221">
        <f>ROUND(E26*N26,5)</f>
        <v>2.2447499999999998</v>
      </c>
      <c r="P26" s="221">
        <v>0</v>
      </c>
      <c r="Q26" s="221">
        <f>ROUND(E26*P26,5)</f>
        <v>0</v>
      </c>
      <c r="R26" s="221"/>
      <c r="S26" s="221"/>
      <c r="T26" s="222">
        <v>0.21</v>
      </c>
      <c r="U26" s="221">
        <f>ROUND(E26*T26,2)</f>
        <v>14.16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132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5">
      <c r="A27" s="213" t="s">
        <v>127</v>
      </c>
      <c r="B27" s="219" t="s">
        <v>64</v>
      </c>
      <c r="C27" s="262" t="s">
        <v>65</v>
      </c>
      <c r="D27" s="223"/>
      <c r="E27" s="227"/>
      <c r="F27" s="230"/>
      <c r="G27" s="230">
        <f>SUMIF(AE28:AE29,"&lt;&gt;NOR",G28:G29)</f>
        <v>0</v>
      </c>
      <c r="H27" s="230"/>
      <c r="I27" s="230">
        <f>SUM(I28:I29)</f>
        <v>0</v>
      </c>
      <c r="J27" s="230"/>
      <c r="K27" s="230">
        <f>SUM(K28:K29)</f>
        <v>0</v>
      </c>
      <c r="L27" s="230"/>
      <c r="M27" s="230">
        <f>SUM(M28:M29)</f>
        <v>0</v>
      </c>
      <c r="N27" s="224"/>
      <c r="O27" s="224">
        <f>SUM(O28:O29)</f>
        <v>1.2208000000000001</v>
      </c>
      <c r="P27" s="224"/>
      <c r="Q27" s="224">
        <f>SUM(Q28:Q29)</f>
        <v>0</v>
      </c>
      <c r="R27" s="224"/>
      <c r="S27" s="224"/>
      <c r="T27" s="225"/>
      <c r="U27" s="224">
        <f>SUM(U28:U29)</f>
        <v>25.080000000000002</v>
      </c>
      <c r="AE27" t="s">
        <v>128</v>
      </c>
    </row>
    <row r="28" spans="1:60" outlineLevel="1" x14ac:dyDescent="0.25">
      <c r="A28" s="212">
        <v>17</v>
      </c>
      <c r="B28" s="218" t="s">
        <v>166</v>
      </c>
      <c r="C28" s="261" t="s">
        <v>167</v>
      </c>
      <c r="D28" s="220" t="s">
        <v>131</v>
      </c>
      <c r="E28" s="226">
        <v>67.41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2.5999999999999998E-4</v>
      </c>
      <c r="O28" s="221">
        <f>ROUND(E28*N28,5)</f>
        <v>1.753E-2</v>
      </c>
      <c r="P28" s="221">
        <v>0</v>
      </c>
      <c r="Q28" s="221">
        <f>ROUND(E28*P28,5)</f>
        <v>0</v>
      </c>
      <c r="R28" s="221"/>
      <c r="S28" s="221"/>
      <c r="T28" s="222">
        <v>0.09</v>
      </c>
      <c r="U28" s="221">
        <f>ROUND(E28*T28,2)</f>
        <v>6.07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132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0.399999999999999" outlineLevel="1" x14ac:dyDescent="0.25">
      <c r="A29" s="212">
        <v>18</v>
      </c>
      <c r="B29" s="218" t="s">
        <v>168</v>
      </c>
      <c r="C29" s="261" t="s">
        <v>169</v>
      </c>
      <c r="D29" s="220" t="s">
        <v>131</v>
      </c>
      <c r="E29" s="226">
        <v>67.41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1.7850000000000001E-2</v>
      </c>
      <c r="O29" s="221">
        <f>ROUND(E29*N29,5)</f>
        <v>1.2032700000000001</v>
      </c>
      <c r="P29" s="221">
        <v>0</v>
      </c>
      <c r="Q29" s="221">
        <f>ROUND(E29*P29,5)</f>
        <v>0</v>
      </c>
      <c r="R29" s="221"/>
      <c r="S29" s="221"/>
      <c r="T29" s="222">
        <v>0.28199999999999997</v>
      </c>
      <c r="U29" s="221">
        <f>ROUND(E29*T29,2)</f>
        <v>19.010000000000002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132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5">
      <c r="A30" s="213" t="s">
        <v>127</v>
      </c>
      <c r="B30" s="219" t="s">
        <v>66</v>
      </c>
      <c r="C30" s="262" t="s">
        <v>67</v>
      </c>
      <c r="D30" s="223"/>
      <c r="E30" s="227"/>
      <c r="F30" s="230"/>
      <c r="G30" s="230">
        <f>SUMIF(AE31:AE34,"&lt;&gt;NOR",G31:G34)</f>
        <v>0</v>
      </c>
      <c r="H30" s="230"/>
      <c r="I30" s="230">
        <f>SUM(I31:I34)</f>
        <v>0</v>
      </c>
      <c r="J30" s="230"/>
      <c r="K30" s="230">
        <f>SUM(K31:K34)</f>
        <v>0</v>
      </c>
      <c r="L30" s="230"/>
      <c r="M30" s="230">
        <f>SUM(M31:M34)</f>
        <v>0</v>
      </c>
      <c r="N30" s="224"/>
      <c r="O30" s="224">
        <f>SUM(O31:O34)</f>
        <v>0.22216</v>
      </c>
      <c r="P30" s="224"/>
      <c r="Q30" s="224">
        <f>SUM(Q31:Q34)</f>
        <v>0</v>
      </c>
      <c r="R30" s="224"/>
      <c r="S30" s="224"/>
      <c r="T30" s="225"/>
      <c r="U30" s="224">
        <f>SUM(U31:U34)</f>
        <v>5.8500000000000005</v>
      </c>
      <c r="AE30" t="s">
        <v>128</v>
      </c>
    </row>
    <row r="31" spans="1:60" outlineLevel="1" x14ac:dyDescent="0.25">
      <c r="A31" s="212">
        <v>19</v>
      </c>
      <c r="B31" s="218" t="s">
        <v>170</v>
      </c>
      <c r="C31" s="261" t="s">
        <v>171</v>
      </c>
      <c r="D31" s="220" t="s">
        <v>172</v>
      </c>
      <c r="E31" s="226">
        <v>1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3.3E-4</v>
      </c>
      <c r="O31" s="221">
        <f>ROUND(E31*N31,5)</f>
        <v>3.3E-4</v>
      </c>
      <c r="P31" s="221">
        <v>0</v>
      </c>
      <c r="Q31" s="221">
        <f>ROUND(E31*P31,5)</f>
        <v>0</v>
      </c>
      <c r="R31" s="221"/>
      <c r="S31" s="221"/>
      <c r="T31" s="222">
        <v>1.5</v>
      </c>
      <c r="U31" s="221">
        <f>ROUND(E31*T31,2)</f>
        <v>1.5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132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20</v>
      </c>
      <c r="B32" s="218" t="s">
        <v>173</v>
      </c>
      <c r="C32" s="261" t="s">
        <v>174</v>
      </c>
      <c r="D32" s="220" t="s">
        <v>172</v>
      </c>
      <c r="E32" s="226">
        <v>1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9.5000000000000001E-2</v>
      </c>
      <c r="O32" s="221">
        <f>ROUND(E32*N32,5)</f>
        <v>9.5000000000000001E-2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142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0.399999999999999" outlineLevel="1" x14ac:dyDescent="0.25">
      <c r="A33" s="212">
        <v>21</v>
      </c>
      <c r="B33" s="218" t="s">
        <v>175</v>
      </c>
      <c r="C33" s="261" t="s">
        <v>176</v>
      </c>
      <c r="D33" s="220" t="s">
        <v>172</v>
      </c>
      <c r="E33" s="226">
        <v>1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9.7059999999999994E-2</v>
      </c>
      <c r="O33" s="221">
        <f>ROUND(E33*N33,5)</f>
        <v>9.7059999999999994E-2</v>
      </c>
      <c r="P33" s="221">
        <v>0</v>
      </c>
      <c r="Q33" s="221">
        <f>ROUND(E33*P33,5)</f>
        <v>0</v>
      </c>
      <c r="R33" s="221"/>
      <c r="S33" s="221"/>
      <c r="T33" s="222">
        <v>2.4900000000000002</v>
      </c>
      <c r="U33" s="221">
        <f>ROUND(E33*T33,2)</f>
        <v>2.4900000000000002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132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0.399999999999999" outlineLevel="1" x14ac:dyDescent="0.25">
      <c r="A34" s="212">
        <v>22</v>
      </c>
      <c r="B34" s="218" t="s">
        <v>177</v>
      </c>
      <c r="C34" s="261" t="s">
        <v>178</v>
      </c>
      <c r="D34" s="220" t="s">
        <v>172</v>
      </c>
      <c r="E34" s="226">
        <v>1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2.9770000000000001E-2</v>
      </c>
      <c r="O34" s="221">
        <f>ROUND(E34*N34,5)</f>
        <v>2.9770000000000001E-2</v>
      </c>
      <c r="P34" s="221">
        <v>0</v>
      </c>
      <c r="Q34" s="221">
        <f>ROUND(E34*P34,5)</f>
        <v>0</v>
      </c>
      <c r="R34" s="221"/>
      <c r="S34" s="221"/>
      <c r="T34" s="222">
        <v>1.86</v>
      </c>
      <c r="U34" s="221">
        <f>ROUND(E34*T34,2)</f>
        <v>1.86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132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5">
      <c r="A35" s="213" t="s">
        <v>127</v>
      </c>
      <c r="B35" s="219" t="s">
        <v>68</v>
      </c>
      <c r="C35" s="262" t="s">
        <v>69</v>
      </c>
      <c r="D35" s="223"/>
      <c r="E35" s="227"/>
      <c r="F35" s="230"/>
      <c r="G35" s="230">
        <f>SUMIF(AE36:AE37,"&lt;&gt;NOR",G36:G37)</f>
        <v>0</v>
      </c>
      <c r="H35" s="230"/>
      <c r="I35" s="230">
        <f>SUM(I36:I37)</f>
        <v>0</v>
      </c>
      <c r="J35" s="230"/>
      <c r="K35" s="230">
        <f>SUM(K36:K37)</f>
        <v>0</v>
      </c>
      <c r="L35" s="230"/>
      <c r="M35" s="230">
        <f>SUM(M36:M37)</f>
        <v>0</v>
      </c>
      <c r="N35" s="224"/>
      <c r="O35" s="224">
        <f>SUM(O36:O37)</f>
        <v>0.41402</v>
      </c>
      <c r="P35" s="224"/>
      <c r="Q35" s="224">
        <f>SUM(Q36:Q37)</f>
        <v>0</v>
      </c>
      <c r="R35" s="224"/>
      <c r="S35" s="224"/>
      <c r="T35" s="225"/>
      <c r="U35" s="224">
        <f>SUM(U36:U37)</f>
        <v>16.95</v>
      </c>
      <c r="AE35" t="s">
        <v>128</v>
      </c>
    </row>
    <row r="36" spans="1:60" outlineLevel="1" x14ac:dyDescent="0.25">
      <c r="A36" s="212">
        <v>23</v>
      </c>
      <c r="B36" s="218" t="s">
        <v>179</v>
      </c>
      <c r="C36" s="261" t="s">
        <v>180</v>
      </c>
      <c r="D36" s="220" t="s">
        <v>181</v>
      </c>
      <c r="E36" s="226">
        <v>1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0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132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>
        <v>24</v>
      </c>
      <c r="B37" s="218" t="s">
        <v>182</v>
      </c>
      <c r="C37" s="261" t="s">
        <v>183</v>
      </c>
      <c r="D37" s="220" t="s">
        <v>131</v>
      </c>
      <c r="E37" s="226">
        <v>65.2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6.3499999999999997E-3</v>
      </c>
      <c r="O37" s="221">
        <f>ROUND(E37*N37,5)</f>
        <v>0.41402</v>
      </c>
      <c r="P37" s="221">
        <v>0</v>
      </c>
      <c r="Q37" s="221">
        <f>ROUND(E37*P37,5)</f>
        <v>0</v>
      </c>
      <c r="R37" s="221"/>
      <c r="S37" s="221"/>
      <c r="T37" s="222">
        <v>0.26</v>
      </c>
      <c r="U37" s="221">
        <f>ROUND(E37*T37,2)</f>
        <v>16.95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132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5">
      <c r="A38" s="213" t="s">
        <v>127</v>
      </c>
      <c r="B38" s="219" t="s">
        <v>70</v>
      </c>
      <c r="C38" s="262" t="s">
        <v>71</v>
      </c>
      <c r="D38" s="223"/>
      <c r="E38" s="227"/>
      <c r="F38" s="230"/>
      <c r="G38" s="230">
        <f>SUMIF(AE39:AE42,"&lt;&gt;NOR",G39:G42)</f>
        <v>0</v>
      </c>
      <c r="H38" s="230"/>
      <c r="I38" s="230">
        <f>SUM(I39:I42)</f>
        <v>0</v>
      </c>
      <c r="J38" s="230"/>
      <c r="K38" s="230">
        <f>SUM(K39:K42)</f>
        <v>0</v>
      </c>
      <c r="L38" s="230"/>
      <c r="M38" s="230">
        <f>SUM(M39:M42)</f>
        <v>0</v>
      </c>
      <c r="N38" s="224"/>
      <c r="O38" s="224">
        <f>SUM(O39:O42)</f>
        <v>2.366E-2</v>
      </c>
      <c r="P38" s="224"/>
      <c r="Q38" s="224">
        <f>SUM(Q39:Q42)</f>
        <v>0</v>
      </c>
      <c r="R38" s="224"/>
      <c r="S38" s="224"/>
      <c r="T38" s="225"/>
      <c r="U38" s="224">
        <f>SUM(U39:U42)</f>
        <v>54.69</v>
      </c>
      <c r="AE38" t="s">
        <v>128</v>
      </c>
    </row>
    <row r="39" spans="1:60" ht="20.399999999999999" outlineLevel="1" x14ac:dyDescent="0.25">
      <c r="A39" s="212">
        <v>25</v>
      </c>
      <c r="B39" s="218" t="s">
        <v>184</v>
      </c>
      <c r="C39" s="261" t="s">
        <v>185</v>
      </c>
      <c r="D39" s="220" t="s">
        <v>131</v>
      </c>
      <c r="E39" s="226">
        <v>176.1576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4.0000000000000003E-5</v>
      </c>
      <c r="O39" s="221">
        <f>ROUND(E39*N39,5)</f>
        <v>7.0499999999999998E-3</v>
      </c>
      <c r="P39" s="221">
        <v>0</v>
      </c>
      <c r="Q39" s="221">
        <f>ROUND(E39*P39,5)</f>
        <v>0</v>
      </c>
      <c r="R39" s="221"/>
      <c r="S39" s="221"/>
      <c r="T39" s="222">
        <v>0.308</v>
      </c>
      <c r="U39" s="221">
        <f>ROUND(E39*T39,2)</f>
        <v>54.26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132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2">
        <v>26</v>
      </c>
      <c r="B40" s="218" t="s">
        <v>186</v>
      </c>
      <c r="C40" s="261" t="s">
        <v>187</v>
      </c>
      <c r="D40" s="220" t="s">
        <v>172</v>
      </c>
      <c r="E40" s="226">
        <v>1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1.0000000000000001E-5</v>
      </c>
      <c r="O40" s="221">
        <f>ROUND(E40*N40,5)</f>
        <v>1.0000000000000001E-5</v>
      </c>
      <c r="P40" s="221">
        <v>0</v>
      </c>
      <c r="Q40" s="221">
        <f>ROUND(E40*P40,5)</f>
        <v>0</v>
      </c>
      <c r="R40" s="221"/>
      <c r="S40" s="221"/>
      <c r="T40" s="222">
        <v>0.17</v>
      </c>
      <c r="U40" s="221">
        <f>ROUND(E40*T40,2)</f>
        <v>0.17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132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12">
        <v>27</v>
      </c>
      <c r="B41" s="218" t="s">
        <v>188</v>
      </c>
      <c r="C41" s="261" t="s">
        <v>189</v>
      </c>
      <c r="D41" s="220" t="s">
        <v>172</v>
      </c>
      <c r="E41" s="226">
        <v>1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1.66E-2</v>
      </c>
      <c r="O41" s="221">
        <f>ROUND(E41*N41,5)</f>
        <v>1.66E-2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142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>
        <v>28</v>
      </c>
      <c r="B42" s="218" t="s">
        <v>190</v>
      </c>
      <c r="C42" s="261" t="s">
        <v>191</v>
      </c>
      <c r="D42" s="220" t="s">
        <v>172</v>
      </c>
      <c r="E42" s="226">
        <v>1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0.26419999999999999</v>
      </c>
      <c r="U42" s="221">
        <f>ROUND(E42*T42,2)</f>
        <v>0.26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132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x14ac:dyDescent="0.25">
      <c r="A43" s="213" t="s">
        <v>127</v>
      </c>
      <c r="B43" s="219" t="s">
        <v>72</v>
      </c>
      <c r="C43" s="262" t="s">
        <v>73</v>
      </c>
      <c r="D43" s="223"/>
      <c r="E43" s="227"/>
      <c r="F43" s="230"/>
      <c r="G43" s="230">
        <f>SUMIF(AE44:AE48,"&lt;&gt;NOR",G44:G48)</f>
        <v>0</v>
      </c>
      <c r="H43" s="230"/>
      <c r="I43" s="230">
        <f>SUM(I44:I48)</f>
        <v>0</v>
      </c>
      <c r="J43" s="230"/>
      <c r="K43" s="230">
        <f>SUM(K44:K48)</f>
        <v>0</v>
      </c>
      <c r="L43" s="230"/>
      <c r="M43" s="230">
        <f>SUM(M44:M48)</f>
        <v>0</v>
      </c>
      <c r="N43" s="224"/>
      <c r="O43" s="224">
        <f>SUM(O44:O48)</f>
        <v>1.073E-2</v>
      </c>
      <c r="P43" s="224"/>
      <c r="Q43" s="224">
        <f>SUM(Q44:Q48)</f>
        <v>1.5751599999999999</v>
      </c>
      <c r="R43" s="224"/>
      <c r="S43" s="224"/>
      <c r="T43" s="225"/>
      <c r="U43" s="224">
        <f>SUM(U44:U48)</f>
        <v>29.42</v>
      </c>
      <c r="AE43" t="s">
        <v>128</v>
      </c>
    </row>
    <row r="44" spans="1:60" outlineLevel="1" x14ac:dyDescent="0.25">
      <c r="A44" s="212">
        <v>29</v>
      </c>
      <c r="B44" s="218" t="s">
        <v>192</v>
      </c>
      <c r="C44" s="261" t="s">
        <v>193</v>
      </c>
      <c r="D44" s="220" t="s">
        <v>131</v>
      </c>
      <c r="E44" s="226">
        <v>64.95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1.26E-2</v>
      </c>
      <c r="Q44" s="221">
        <f>ROUND(E44*P44,5)</f>
        <v>0.81837000000000004</v>
      </c>
      <c r="R44" s="221"/>
      <c r="S44" s="221"/>
      <c r="T44" s="222">
        <v>0.33</v>
      </c>
      <c r="U44" s="221">
        <f>ROUND(E44*T44,2)</f>
        <v>21.43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132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>
        <v>30</v>
      </c>
      <c r="B45" s="218" t="s">
        <v>194</v>
      </c>
      <c r="C45" s="261" t="s">
        <v>195</v>
      </c>
      <c r="D45" s="220" t="s">
        <v>131</v>
      </c>
      <c r="E45" s="226">
        <v>5.0650000000000004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1E-3</v>
      </c>
      <c r="O45" s="221">
        <f>ROUND(E45*N45,5)</f>
        <v>5.0699999999999999E-3</v>
      </c>
      <c r="P45" s="221">
        <v>6.3E-2</v>
      </c>
      <c r="Q45" s="221">
        <f>ROUND(E45*P45,5)</f>
        <v>0.31909999999999999</v>
      </c>
      <c r="R45" s="221"/>
      <c r="S45" s="221"/>
      <c r="T45" s="222">
        <v>0.71799999999999997</v>
      </c>
      <c r="U45" s="221">
        <f>ROUND(E45*T45,2)</f>
        <v>3.64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132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0.399999999999999" outlineLevel="1" x14ac:dyDescent="0.25">
      <c r="A46" s="212">
        <v>31</v>
      </c>
      <c r="B46" s="218" t="s">
        <v>196</v>
      </c>
      <c r="C46" s="261" t="s">
        <v>197</v>
      </c>
      <c r="D46" s="220" t="s">
        <v>172</v>
      </c>
      <c r="E46" s="226">
        <v>4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0.05</v>
      </c>
      <c r="U46" s="221">
        <f>ROUND(E46*T46,2)</f>
        <v>0.2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132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>
        <v>32</v>
      </c>
      <c r="B47" s="218" t="s">
        <v>194</v>
      </c>
      <c r="C47" s="261" t="s">
        <v>195</v>
      </c>
      <c r="D47" s="220" t="s">
        <v>131</v>
      </c>
      <c r="E47" s="226">
        <v>5.0650000000000004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1E-3</v>
      </c>
      <c r="O47" s="221">
        <f>ROUND(E47*N47,5)</f>
        <v>5.0699999999999999E-3</v>
      </c>
      <c r="P47" s="221">
        <v>6.3E-2</v>
      </c>
      <c r="Q47" s="221">
        <f>ROUND(E47*P47,5)</f>
        <v>0.31909999999999999</v>
      </c>
      <c r="R47" s="221"/>
      <c r="S47" s="221"/>
      <c r="T47" s="222">
        <v>0.71799999999999997</v>
      </c>
      <c r="U47" s="221">
        <f>ROUND(E47*T47,2)</f>
        <v>3.64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132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>
        <v>33</v>
      </c>
      <c r="B48" s="218" t="s">
        <v>198</v>
      </c>
      <c r="C48" s="261" t="s">
        <v>199</v>
      </c>
      <c r="D48" s="220" t="s">
        <v>131</v>
      </c>
      <c r="E48" s="226">
        <v>0.88500000000000001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6.7000000000000002E-4</v>
      </c>
      <c r="O48" s="221">
        <f>ROUND(E48*N48,5)</f>
        <v>5.9000000000000003E-4</v>
      </c>
      <c r="P48" s="221">
        <v>0.13400000000000001</v>
      </c>
      <c r="Q48" s="221">
        <f>ROUND(E48*P48,5)</f>
        <v>0.11859</v>
      </c>
      <c r="R48" s="221"/>
      <c r="S48" s="221"/>
      <c r="T48" s="222">
        <v>0.58018999999999998</v>
      </c>
      <c r="U48" s="221">
        <f>ROUND(E48*T48,2)</f>
        <v>0.51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135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x14ac:dyDescent="0.25">
      <c r="A49" s="213" t="s">
        <v>127</v>
      </c>
      <c r="B49" s="219" t="s">
        <v>74</v>
      </c>
      <c r="C49" s="262" t="s">
        <v>75</v>
      </c>
      <c r="D49" s="223"/>
      <c r="E49" s="227"/>
      <c r="F49" s="230"/>
      <c r="G49" s="230">
        <f>SUMIF(AE50:AE62,"&lt;&gt;NOR",G50:G62)</f>
        <v>0</v>
      </c>
      <c r="H49" s="230"/>
      <c r="I49" s="230">
        <f>SUM(I50:I62)</f>
        <v>0</v>
      </c>
      <c r="J49" s="230"/>
      <c r="K49" s="230">
        <f>SUM(K50:K62)</f>
        <v>0</v>
      </c>
      <c r="L49" s="230"/>
      <c r="M49" s="230">
        <f>SUM(M50:M62)</f>
        <v>0</v>
      </c>
      <c r="N49" s="224"/>
      <c r="O49" s="224">
        <f>SUM(O50:O62)</f>
        <v>0.58844999999999992</v>
      </c>
      <c r="P49" s="224"/>
      <c r="Q49" s="224">
        <f>SUM(Q50:Q62)</f>
        <v>10.989879999999999</v>
      </c>
      <c r="R49" s="224"/>
      <c r="S49" s="224"/>
      <c r="T49" s="225"/>
      <c r="U49" s="224">
        <f>SUM(U50:U62)</f>
        <v>336.39</v>
      </c>
      <c r="AE49" t="s">
        <v>128</v>
      </c>
    </row>
    <row r="50" spans="1:60" outlineLevel="1" x14ac:dyDescent="0.25">
      <c r="A50" s="212">
        <v>34</v>
      </c>
      <c r="B50" s="218" t="s">
        <v>200</v>
      </c>
      <c r="C50" s="261" t="s">
        <v>201</v>
      </c>
      <c r="D50" s="220" t="s">
        <v>157</v>
      </c>
      <c r="E50" s="226">
        <v>177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4.8999999999999998E-4</v>
      </c>
      <c r="O50" s="221">
        <f>ROUND(E50*N50,5)</f>
        <v>8.6730000000000002E-2</v>
      </c>
      <c r="P50" s="221">
        <v>2E-3</v>
      </c>
      <c r="Q50" s="221">
        <f>ROUND(E50*P50,5)</f>
        <v>0.35399999999999998</v>
      </c>
      <c r="R50" s="221"/>
      <c r="S50" s="221"/>
      <c r="T50" s="222">
        <v>0.40899999999999997</v>
      </c>
      <c r="U50" s="221">
        <f>ROUND(E50*T50,2)</f>
        <v>72.39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132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>
        <v>35</v>
      </c>
      <c r="B51" s="218" t="s">
        <v>202</v>
      </c>
      <c r="C51" s="261" t="s">
        <v>203</v>
      </c>
      <c r="D51" s="220" t="s">
        <v>131</v>
      </c>
      <c r="E51" s="226">
        <v>5.4074999999999998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0</v>
      </c>
      <c r="O51" s="221">
        <f>ROUND(E51*N51,5)</f>
        <v>0</v>
      </c>
      <c r="P51" s="221">
        <v>6.8000000000000005E-2</v>
      </c>
      <c r="Q51" s="221">
        <f>ROUND(E51*P51,5)</f>
        <v>0.36770999999999998</v>
      </c>
      <c r="R51" s="221"/>
      <c r="S51" s="221"/>
      <c r="T51" s="222">
        <v>0.69</v>
      </c>
      <c r="U51" s="221">
        <f>ROUND(E51*T51,2)</f>
        <v>3.73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132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2">
        <v>36</v>
      </c>
      <c r="B52" s="218" t="s">
        <v>204</v>
      </c>
      <c r="C52" s="261" t="s">
        <v>205</v>
      </c>
      <c r="D52" s="220" t="s">
        <v>131</v>
      </c>
      <c r="E52" s="226">
        <v>283.96080000000001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0</v>
      </c>
      <c r="O52" s="221">
        <f>ROUND(E52*N52,5)</f>
        <v>0</v>
      </c>
      <c r="P52" s="221">
        <v>0.01</v>
      </c>
      <c r="Q52" s="221">
        <f>ROUND(E52*P52,5)</f>
        <v>2.83961</v>
      </c>
      <c r="R52" s="221"/>
      <c r="S52" s="221"/>
      <c r="T52" s="222">
        <v>0.08</v>
      </c>
      <c r="U52" s="221">
        <f>ROUND(E52*T52,2)</f>
        <v>22.72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132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2">
        <v>37</v>
      </c>
      <c r="B53" s="218" t="s">
        <v>206</v>
      </c>
      <c r="C53" s="261" t="s">
        <v>207</v>
      </c>
      <c r="D53" s="220" t="s">
        <v>131</v>
      </c>
      <c r="E53" s="226">
        <v>70.88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0</v>
      </c>
      <c r="O53" s="221">
        <f>ROUND(E53*N53,5)</f>
        <v>0</v>
      </c>
      <c r="P53" s="221">
        <v>0.01</v>
      </c>
      <c r="Q53" s="221">
        <f>ROUND(E53*P53,5)</f>
        <v>0.70879999999999999</v>
      </c>
      <c r="R53" s="221"/>
      <c r="S53" s="221"/>
      <c r="T53" s="222">
        <v>0.1</v>
      </c>
      <c r="U53" s="221">
        <f>ROUND(E53*T53,2)</f>
        <v>7.09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132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>
        <v>38</v>
      </c>
      <c r="B54" s="218" t="s">
        <v>208</v>
      </c>
      <c r="C54" s="261" t="s">
        <v>209</v>
      </c>
      <c r="D54" s="220" t="s">
        <v>131</v>
      </c>
      <c r="E54" s="226">
        <v>12.444000000000001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5.5000000000000003E-4</v>
      </c>
      <c r="O54" s="221">
        <f>ROUND(E54*N54,5)</f>
        <v>6.8399999999999997E-3</v>
      </c>
      <c r="P54" s="221">
        <v>0.54</v>
      </c>
      <c r="Q54" s="221">
        <f>ROUND(E54*P54,5)</f>
        <v>6.71976</v>
      </c>
      <c r="R54" s="221"/>
      <c r="S54" s="221"/>
      <c r="T54" s="222">
        <v>3.0087000000000002</v>
      </c>
      <c r="U54" s="221">
        <f>ROUND(E54*T54,2)</f>
        <v>37.44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135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0.399999999999999" outlineLevel="1" x14ac:dyDescent="0.25">
      <c r="A55" s="212">
        <v>39</v>
      </c>
      <c r="B55" s="218" t="s">
        <v>210</v>
      </c>
      <c r="C55" s="261" t="s">
        <v>211</v>
      </c>
      <c r="D55" s="220" t="s">
        <v>212</v>
      </c>
      <c r="E55" s="226">
        <v>24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1.031E-2</v>
      </c>
      <c r="O55" s="221">
        <f>ROUND(E55*N55,5)</f>
        <v>0.24743999999999999</v>
      </c>
      <c r="P55" s="221">
        <v>0</v>
      </c>
      <c r="Q55" s="221">
        <f>ROUND(E55*P55,5)</f>
        <v>0</v>
      </c>
      <c r="R55" s="221"/>
      <c r="S55" s="221"/>
      <c r="T55" s="222">
        <v>0.89205000000000001</v>
      </c>
      <c r="U55" s="221">
        <f>ROUND(E55*T55,2)</f>
        <v>21.41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132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>
        <v>40</v>
      </c>
      <c r="B56" s="218" t="s">
        <v>213</v>
      </c>
      <c r="C56" s="261" t="s">
        <v>214</v>
      </c>
      <c r="D56" s="220" t="s">
        <v>212</v>
      </c>
      <c r="E56" s="226">
        <v>24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1.031E-2</v>
      </c>
      <c r="O56" s="221">
        <f>ROUND(E56*N56,5)</f>
        <v>0.24743999999999999</v>
      </c>
      <c r="P56" s="221">
        <v>0</v>
      </c>
      <c r="Q56" s="221">
        <f>ROUND(E56*P56,5)</f>
        <v>0</v>
      </c>
      <c r="R56" s="221"/>
      <c r="S56" s="221"/>
      <c r="T56" s="222">
        <v>0.89205000000000001</v>
      </c>
      <c r="U56" s="221">
        <f>ROUND(E56*T56,2)</f>
        <v>21.41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132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2">
        <v>41</v>
      </c>
      <c r="B57" s="218" t="s">
        <v>215</v>
      </c>
      <c r="C57" s="261" t="s">
        <v>216</v>
      </c>
      <c r="D57" s="220" t="s">
        <v>217</v>
      </c>
      <c r="E57" s="226">
        <v>24.4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2.0089999999999999</v>
      </c>
      <c r="U57" s="221">
        <f>ROUND(E57*T57,2)</f>
        <v>49.02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132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2">
        <v>42</v>
      </c>
      <c r="B58" s="218" t="s">
        <v>218</v>
      </c>
      <c r="C58" s="261" t="s">
        <v>219</v>
      </c>
      <c r="D58" s="220" t="s">
        <v>217</v>
      </c>
      <c r="E58" s="226">
        <v>24.4</v>
      </c>
      <c r="F58" s="228">
        <f>H58+J58</f>
        <v>0</v>
      </c>
      <c r="G58" s="229">
        <f>ROUND(E58*F58,2)</f>
        <v>0</v>
      </c>
      <c r="H58" s="229"/>
      <c r="I58" s="229">
        <f>ROUND(E58*H58,2)</f>
        <v>0</v>
      </c>
      <c r="J58" s="229"/>
      <c r="K58" s="229">
        <f>ROUND(E58*J58,2)</f>
        <v>0</v>
      </c>
      <c r="L58" s="229">
        <v>21</v>
      </c>
      <c r="M58" s="229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0.94199999999999995</v>
      </c>
      <c r="U58" s="221">
        <f>ROUND(E58*T58,2)</f>
        <v>22.98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132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43</v>
      </c>
      <c r="B59" s="218" t="s">
        <v>220</v>
      </c>
      <c r="C59" s="261" t="s">
        <v>221</v>
      </c>
      <c r="D59" s="220" t="s">
        <v>217</v>
      </c>
      <c r="E59" s="226">
        <v>122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21</v>
      </c>
      <c r="M59" s="229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0.105</v>
      </c>
      <c r="U59" s="221">
        <f>ROUND(E59*T59,2)</f>
        <v>12.81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132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2">
        <v>44</v>
      </c>
      <c r="B60" s="218" t="s">
        <v>222</v>
      </c>
      <c r="C60" s="261" t="s">
        <v>223</v>
      </c>
      <c r="D60" s="220" t="s">
        <v>217</v>
      </c>
      <c r="E60" s="226">
        <v>24.4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21</v>
      </c>
      <c r="M60" s="229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2.68</v>
      </c>
      <c r="U60" s="221">
        <f>ROUND(E60*T60,2)</f>
        <v>65.39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135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0.399999999999999" outlineLevel="1" x14ac:dyDescent="0.25">
      <c r="A61" s="212">
        <v>45</v>
      </c>
      <c r="B61" s="218" t="s">
        <v>224</v>
      </c>
      <c r="C61" s="261" t="s">
        <v>225</v>
      </c>
      <c r="D61" s="220" t="s">
        <v>217</v>
      </c>
      <c r="E61" s="226">
        <v>24.4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0</v>
      </c>
      <c r="O61" s="221">
        <f>ROUND(E61*N61,5)</f>
        <v>0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132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0.399999999999999" outlineLevel="1" x14ac:dyDescent="0.25">
      <c r="A62" s="212">
        <v>46</v>
      </c>
      <c r="B62" s="218" t="s">
        <v>226</v>
      </c>
      <c r="C62" s="261" t="s">
        <v>227</v>
      </c>
      <c r="D62" s="220" t="s">
        <v>217</v>
      </c>
      <c r="E62" s="226">
        <v>24.4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132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x14ac:dyDescent="0.25">
      <c r="A63" s="213" t="s">
        <v>127</v>
      </c>
      <c r="B63" s="219" t="s">
        <v>76</v>
      </c>
      <c r="C63" s="262" t="s">
        <v>77</v>
      </c>
      <c r="D63" s="223"/>
      <c r="E63" s="227"/>
      <c r="F63" s="230"/>
      <c r="G63" s="230">
        <f>SUMIF(AE64:AE64,"&lt;&gt;NOR",G64:G64)</f>
        <v>0</v>
      </c>
      <c r="H63" s="230"/>
      <c r="I63" s="230">
        <f>SUM(I64:I64)</f>
        <v>0</v>
      </c>
      <c r="J63" s="230"/>
      <c r="K63" s="230">
        <f>SUM(K64:K64)</f>
        <v>0</v>
      </c>
      <c r="L63" s="230"/>
      <c r="M63" s="230">
        <f>SUM(M64:M64)</f>
        <v>0</v>
      </c>
      <c r="N63" s="224"/>
      <c r="O63" s="224">
        <f>SUM(O64:O64)</f>
        <v>0</v>
      </c>
      <c r="P63" s="224"/>
      <c r="Q63" s="224">
        <f>SUM(Q64:Q64)</f>
        <v>0</v>
      </c>
      <c r="R63" s="224"/>
      <c r="S63" s="224"/>
      <c r="T63" s="225"/>
      <c r="U63" s="224">
        <f>SUM(U64:U64)</f>
        <v>48.06</v>
      </c>
      <c r="AE63" t="s">
        <v>128</v>
      </c>
    </row>
    <row r="64" spans="1:60" outlineLevel="1" x14ac:dyDescent="0.25">
      <c r="A64" s="212">
        <v>47</v>
      </c>
      <c r="B64" s="218" t="s">
        <v>228</v>
      </c>
      <c r="C64" s="261" t="s">
        <v>229</v>
      </c>
      <c r="D64" s="220" t="s">
        <v>217</v>
      </c>
      <c r="E64" s="226">
        <v>25.4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1.8919999999999999</v>
      </c>
      <c r="U64" s="221">
        <f>ROUND(E64*T64,2)</f>
        <v>48.06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132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x14ac:dyDescent="0.25">
      <c r="A65" s="213" t="s">
        <v>127</v>
      </c>
      <c r="B65" s="219" t="s">
        <v>78</v>
      </c>
      <c r="C65" s="262" t="s">
        <v>79</v>
      </c>
      <c r="D65" s="223"/>
      <c r="E65" s="227"/>
      <c r="F65" s="230"/>
      <c r="G65" s="230">
        <f>SUMIF(AE66:AE69,"&lt;&gt;NOR",G66:G69)</f>
        <v>0</v>
      </c>
      <c r="H65" s="230"/>
      <c r="I65" s="230">
        <f>SUM(I66:I69)</f>
        <v>0</v>
      </c>
      <c r="J65" s="230"/>
      <c r="K65" s="230">
        <f>SUM(K66:K69)</f>
        <v>0</v>
      </c>
      <c r="L65" s="230"/>
      <c r="M65" s="230">
        <f>SUM(M66:M69)</f>
        <v>0</v>
      </c>
      <c r="N65" s="224"/>
      <c r="O65" s="224">
        <f>SUM(O66:O69)</f>
        <v>1.175E-2</v>
      </c>
      <c r="P65" s="224"/>
      <c r="Q65" s="224">
        <f>SUM(Q66:Q69)</f>
        <v>0</v>
      </c>
      <c r="R65" s="224"/>
      <c r="S65" s="224"/>
      <c r="T65" s="225"/>
      <c r="U65" s="224">
        <f>SUM(U66:U69)</f>
        <v>13.45</v>
      </c>
      <c r="AE65" t="s">
        <v>128</v>
      </c>
    </row>
    <row r="66" spans="1:60" outlineLevel="1" x14ac:dyDescent="0.25">
      <c r="A66" s="212">
        <v>48</v>
      </c>
      <c r="B66" s="218" t="s">
        <v>230</v>
      </c>
      <c r="C66" s="261" t="s">
        <v>231</v>
      </c>
      <c r="D66" s="220" t="s">
        <v>157</v>
      </c>
      <c r="E66" s="226">
        <v>25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21</v>
      </c>
      <c r="M66" s="229">
        <f>G66*(1+L66/100)</f>
        <v>0</v>
      </c>
      <c r="N66" s="221">
        <v>4.6999999999999999E-4</v>
      </c>
      <c r="O66" s="221">
        <f>ROUND(E66*N66,5)</f>
        <v>1.175E-2</v>
      </c>
      <c r="P66" s="221">
        <v>0</v>
      </c>
      <c r="Q66" s="221">
        <f>ROUND(E66*P66,5)</f>
        <v>0</v>
      </c>
      <c r="R66" s="221"/>
      <c r="S66" s="221"/>
      <c r="T66" s="222">
        <v>0.35899999999999999</v>
      </c>
      <c r="U66" s="221">
        <f>ROUND(E66*T66,2)</f>
        <v>8.98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132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>
        <v>49</v>
      </c>
      <c r="B67" s="218" t="s">
        <v>232</v>
      </c>
      <c r="C67" s="261" t="s">
        <v>233</v>
      </c>
      <c r="D67" s="220" t="s">
        <v>172</v>
      </c>
      <c r="E67" s="226">
        <v>1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0.17399999999999999</v>
      </c>
      <c r="U67" s="221">
        <f>ROUND(E67*T67,2)</f>
        <v>0.17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132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2">
        <v>50</v>
      </c>
      <c r="B68" s="218" t="s">
        <v>234</v>
      </c>
      <c r="C68" s="261" t="s">
        <v>235</v>
      </c>
      <c r="D68" s="220" t="s">
        <v>212</v>
      </c>
      <c r="E68" s="226">
        <v>24</v>
      </c>
      <c r="F68" s="228">
        <f>H68+J68</f>
        <v>0</v>
      </c>
      <c r="G68" s="229">
        <f>ROUND(E68*F68,2)</f>
        <v>0</v>
      </c>
      <c r="H68" s="229"/>
      <c r="I68" s="229">
        <f>ROUND(E68*H68,2)</f>
        <v>0</v>
      </c>
      <c r="J68" s="229"/>
      <c r="K68" s="229">
        <f>ROUND(E68*J68,2)</f>
        <v>0</v>
      </c>
      <c r="L68" s="229">
        <v>21</v>
      </c>
      <c r="M68" s="229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0.17399999999999999</v>
      </c>
      <c r="U68" s="221">
        <f>ROUND(E68*T68,2)</f>
        <v>4.18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132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51</v>
      </c>
      <c r="B69" s="218" t="s">
        <v>236</v>
      </c>
      <c r="C69" s="261" t="s">
        <v>237</v>
      </c>
      <c r="D69" s="220" t="s">
        <v>217</v>
      </c>
      <c r="E69" s="226">
        <v>0.08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21</v>
      </c>
      <c r="M69" s="229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1.5229999999999999</v>
      </c>
      <c r="U69" s="221">
        <f>ROUND(E69*T69,2)</f>
        <v>0.12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132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5">
      <c r="A70" s="213" t="s">
        <v>127</v>
      </c>
      <c r="B70" s="219" t="s">
        <v>80</v>
      </c>
      <c r="C70" s="262" t="s">
        <v>81</v>
      </c>
      <c r="D70" s="223"/>
      <c r="E70" s="227"/>
      <c r="F70" s="230"/>
      <c r="G70" s="230">
        <f>SUMIF(AE71:AE76,"&lt;&gt;NOR",G71:G76)</f>
        <v>0</v>
      </c>
      <c r="H70" s="230"/>
      <c r="I70" s="230">
        <f>SUM(I71:I76)</f>
        <v>0</v>
      </c>
      <c r="J70" s="230"/>
      <c r="K70" s="230">
        <f>SUM(K71:K76)</f>
        <v>0</v>
      </c>
      <c r="L70" s="230"/>
      <c r="M70" s="230">
        <f>SUM(M71:M76)</f>
        <v>0</v>
      </c>
      <c r="N70" s="224"/>
      <c r="O70" s="224">
        <f>SUM(O71:O76)</f>
        <v>0.10568000000000001</v>
      </c>
      <c r="P70" s="224"/>
      <c r="Q70" s="224">
        <f>SUM(Q71:Q76)</f>
        <v>0</v>
      </c>
      <c r="R70" s="224"/>
      <c r="S70" s="224"/>
      <c r="T70" s="225"/>
      <c r="U70" s="224">
        <f>SUM(U71:U76)</f>
        <v>24.25</v>
      </c>
      <c r="AE70" t="s">
        <v>128</v>
      </c>
    </row>
    <row r="71" spans="1:60" ht="20.399999999999999" outlineLevel="1" x14ac:dyDescent="0.25">
      <c r="A71" s="212">
        <v>52</v>
      </c>
      <c r="B71" s="218" t="s">
        <v>238</v>
      </c>
      <c r="C71" s="261" t="s">
        <v>239</v>
      </c>
      <c r="D71" s="220" t="s">
        <v>157</v>
      </c>
      <c r="E71" s="226">
        <v>25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21</v>
      </c>
      <c r="M71" s="229">
        <f>G71*(1+L71/100)</f>
        <v>0</v>
      </c>
      <c r="N71" s="221">
        <v>4.0099999999999997E-3</v>
      </c>
      <c r="O71" s="221">
        <f>ROUND(E71*N71,5)</f>
        <v>0.10025000000000001</v>
      </c>
      <c r="P71" s="221">
        <v>0</v>
      </c>
      <c r="Q71" s="221">
        <f>ROUND(E71*P71,5)</f>
        <v>0</v>
      </c>
      <c r="R71" s="221"/>
      <c r="S71" s="221"/>
      <c r="T71" s="222">
        <v>0.54290000000000005</v>
      </c>
      <c r="U71" s="221">
        <f>ROUND(E71*T71,2)</f>
        <v>13.57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132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53</v>
      </c>
      <c r="B72" s="218" t="s">
        <v>240</v>
      </c>
      <c r="C72" s="261" t="s">
        <v>241</v>
      </c>
      <c r="D72" s="220" t="s">
        <v>157</v>
      </c>
      <c r="E72" s="226">
        <v>25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3.0000000000000001E-5</v>
      </c>
      <c r="O72" s="221">
        <f>ROUND(E72*N72,5)</f>
        <v>7.5000000000000002E-4</v>
      </c>
      <c r="P72" s="221">
        <v>0</v>
      </c>
      <c r="Q72" s="221">
        <f>ROUND(E72*P72,5)</f>
        <v>0</v>
      </c>
      <c r="R72" s="221"/>
      <c r="S72" s="221"/>
      <c r="T72" s="222">
        <v>0.129</v>
      </c>
      <c r="U72" s="221">
        <f>ROUND(E72*T72,2)</f>
        <v>3.23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132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>
        <v>54</v>
      </c>
      <c r="B73" s="218" t="s">
        <v>242</v>
      </c>
      <c r="C73" s="261" t="s">
        <v>243</v>
      </c>
      <c r="D73" s="220" t="s">
        <v>157</v>
      </c>
      <c r="E73" s="226">
        <v>25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2.9000000000000001E-2</v>
      </c>
      <c r="U73" s="221">
        <f>ROUND(E73*T73,2)</f>
        <v>0.73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132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55</v>
      </c>
      <c r="B74" s="218" t="s">
        <v>244</v>
      </c>
      <c r="C74" s="261" t="s">
        <v>245</v>
      </c>
      <c r="D74" s="220" t="s">
        <v>172</v>
      </c>
      <c r="E74" s="226">
        <v>2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1.8000000000000001E-4</v>
      </c>
      <c r="O74" s="221">
        <f>ROUND(E74*N74,5)</f>
        <v>3.6000000000000002E-4</v>
      </c>
      <c r="P74" s="221">
        <v>0</v>
      </c>
      <c r="Q74" s="221">
        <f>ROUND(E74*P74,5)</f>
        <v>0</v>
      </c>
      <c r="R74" s="221"/>
      <c r="S74" s="221"/>
      <c r="T74" s="222">
        <v>0.254</v>
      </c>
      <c r="U74" s="221">
        <f>ROUND(E74*T74,2)</f>
        <v>0.51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132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20.399999999999999" outlineLevel="1" x14ac:dyDescent="0.25">
      <c r="A75" s="212">
        <v>56</v>
      </c>
      <c r="B75" s="218" t="s">
        <v>246</v>
      </c>
      <c r="C75" s="261" t="s">
        <v>247</v>
      </c>
      <c r="D75" s="220" t="s">
        <v>212</v>
      </c>
      <c r="E75" s="226">
        <v>24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1.8000000000000001E-4</v>
      </c>
      <c r="O75" s="221">
        <f>ROUND(E75*N75,5)</f>
        <v>4.3200000000000001E-3</v>
      </c>
      <c r="P75" s="221">
        <v>0</v>
      </c>
      <c r="Q75" s="221">
        <f>ROUND(E75*P75,5)</f>
        <v>0</v>
      </c>
      <c r="R75" s="221"/>
      <c r="S75" s="221"/>
      <c r="T75" s="222">
        <v>0.254</v>
      </c>
      <c r="U75" s="221">
        <f>ROUND(E75*T75,2)</f>
        <v>6.1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132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57</v>
      </c>
      <c r="B76" s="218" t="s">
        <v>248</v>
      </c>
      <c r="C76" s="261" t="s">
        <v>249</v>
      </c>
      <c r="D76" s="220" t="s">
        <v>217</v>
      </c>
      <c r="E76" s="226">
        <v>0.08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1.3740000000000001</v>
      </c>
      <c r="U76" s="221">
        <f>ROUND(E76*T76,2)</f>
        <v>0.11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132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x14ac:dyDescent="0.25">
      <c r="A77" s="213" t="s">
        <v>127</v>
      </c>
      <c r="B77" s="219" t="s">
        <v>82</v>
      </c>
      <c r="C77" s="262" t="s">
        <v>83</v>
      </c>
      <c r="D77" s="223"/>
      <c r="E77" s="227"/>
      <c r="F77" s="230"/>
      <c r="G77" s="230">
        <f>SUMIF(AE78:AE86,"&lt;&gt;NOR",G78:G86)</f>
        <v>0</v>
      </c>
      <c r="H77" s="230"/>
      <c r="I77" s="230">
        <f>SUM(I78:I86)</f>
        <v>0</v>
      </c>
      <c r="J77" s="230"/>
      <c r="K77" s="230">
        <f>SUM(K78:K86)</f>
        <v>0</v>
      </c>
      <c r="L77" s="230"/>
      <c r="M77" s="230">
        <f>SUM(M78:M86)</f>
        <v>0</v>
      </c>
      <c r="N77" s="224"/>
      <c r="O77" s="224">
        <f>SUM(O78:O86)</f>
        <v>2.529E-2</v>
      </c>
      <c r="P77" s="224"/>
      <c r="Q77" s="224">
        <f>SUM(Q78:Q86)</f>
        <v>6.3740000000000005E-2</v>
      </c>
      <c r="R77" s="224"/>
      <c r="S77" s="224"/>
      <c r="T77" s="225"/>
      <c r="U77" s="224">
        <f>SUM(U78:U86)</f>
        <v>6.3400000000000007</v>
      </c>
      <c r="AE77" t="s">
        <v>128</v>
      </c>
    </row>
    <row r="78" spans="1:60" outlineLevel="1" x14ac:dyDescent="0.25">
      <c r="A78" s="212">
        <v>58</v>
      </c>
      <c r="B78" s="218" t="s">
        <v>250</v>
      </c>
      <c r="C78" s="261" t="s">
        <v>251</v>
      </c>
      <c r="D78" s="220" t="s">
        <v>172</v>
      </c>
      <c r="E78" s="226">
        <v>2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21</v>
      </c>
      <c r="M78" s="229">
        <f>G78*(1+L78/100)</f>
        <v>0</v>
      </c>
      <c r="N78" s="221">
        <v>0</v>
      </c>
      <c r="O78" s="221">
        <f>ROUND(E78*N78,5)</f>
        <v>0</v>
      </c>
      <c r="P78" s="221">
        <v>3.1870000000000002E-2</v>
      </c>
      <c r="Q78" s="221">
        <f>ROUND(E78*P78,5)</f>
        <v>6.3740000000000005E-2</v>
      </c>
      <c r="R78" s="221"/>
      <c r="S78" s="221"/>
      <c r="T78" s="222">
        <v>0.89376</v>
      </c>
      <c r="U78" s="221">
        <f>ROUND(E78*T78,2)</f>
        <v>1.79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135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59</v>
      </c>
      <c r="B79" s="218" t="s">
        <v>252</v>
      </c>
      <c r="C79" s="261" t="s">
        <v>253</v>
      </c>
      <c r="D79" s="220" t="s">
        <v>254</v>
      </c>
      <c r="E79" s="226">
        <v>1</v>
      </c>
      <c r="F79" s="228">
        <f>H79+J79</f>
        <v>0</v>
      </c>
      <c r="G79" s="229">
        <f>ROUND(E79*F79,2)</f>
        <v>0</v>
      </c>
      <c r="H79" s="229"/>
      <c r="I79" s="229">
        <f>ROUND(E79*H79,2)</f>
        <v>0</v>
      </c>
      <c r="J79" s="229"/>
      <c r="K79" s="229">
        <f>ROUND(E79*J79,2)</f>
        <v>0</v>
      </c>
      <c r="L79" s="229">
        <v>21</v>
      </c>
      <c r="M79" s="229">
        <f>G79*(1+L79/100)</f>
        <v>0</v>
      </c>
      <c r="N79" s="221">
        <v>8.4000000000000003E-4</v>
      </c>
      <c r="O79" s="221">
        <f>ROUND(E79*N79,5)</f>
        <v>8.4000000000000003E-4</v>
      </c>
      <c r="P79" s="221">
        <v>0</v>
      </c>
      <c r="Q79" s="221">
        <f>ROUND(E79*P79,5)</f>
        <v>0</v>
      </c>
      <c r="R79" s="221"/>
      <c r="S79" s="221"/>
      <c r="T79" s="222">
        <v>1.2529999999999999</v>
      </c>
      <c r="U79" s="221">
        <f>ROUND(E79*T79,2)</f>
        <v>1.25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132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2">
        <v>60</v>
      </c>
      <c r="B80" s="218" t="s">
        <v>255</v>
      </c>
      <c r="C80" s="261" t="s">
        <v>256</v>
      </c>
      <c r="D80" s="220" t="s">
        <v>172</v>
      </c>
      <c r="E80" s="226">
        <v>1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21</v>
      </c>
      <c r="M80" s="229">
        <f>G80*(1+L80/100)</f>
        <v>0</v>
      </c>
      <c r="N80" s="221">
        <v>1.8000000000000001E-4</v>
      </c>
      <c r="O80" s="221">
        <f>ROUND(E80*N80,5)</f>
        <v>1.8000000000000001E-4</v>
      </c>
      <c r="P80" s="221">
        <v>0</v>
      </c>
      <c r="Q80" s="221">
        <f>ROUND(E80*P80,5)</f>
        <v>0</v>
      </c>
      <c r="R80" s="221"/>
      <c r="S80" s="221"/>
      <c r="T80" s="222">
        <v>0.47599999999999998</v>
      </c>
      <c r="U80" s="221">
        <f>ROUND(E80*T80,2)</f>
        <v>0.48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132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2">
        <v>61</v>
      </c>
      <c r="B81" s="218" t="s">
        <v>257</v>
      </c>
      <c r="C81" s="261" t="s">
        <v>258</v>
      </c>
      <c r="D81" s="220" t="s">
        <v>254</v>
      </c>
      <c r="E81" s="226">
        <v>1</v>
      </c>
      <c r="F81" s="228">
        <f>H81+J81</f>
        <v>0</v>
      </c>
      <c r="G81" s="229">
        <f>ROUND(E81*F81,2)</f>
        <v>0</v>
      </c>
      <c r="H81" s="229"/>
      <c r="I81" s="229">
        <f>ROUND(E81*H81,2)</f>
        <v>0</v>
      </c>
      <c r="J81" s="229"/>
      <c r="K81" s="229">
        <f>ROUND(E81*J81,2)</f>
        <v>0</v>
      </c>
      <c r="L81" s="229">
        <v>21</v>
      </c>
      <c r="M81" s="229">
        <f>G81*(1+L81/100)</f>
        <v>0</v>
      </c>
      <c r="N81" s="221">
        <v>1.521E-2</v>
      </c>
      <c r="O81" s="221">
        <f>ROUND(E81*N81,5)</f>
        <v>1.521E-2</v>
      </c>
      <c r="P81" s="221">
        <v>0</v>
      </c>
      <c r="Q81" s="221">
        <f>ROUND(E81*P81,5)</f>
        <v>0</v>
      </c>
      <c r="R81" s="221"/>
      <c r="S81" s="221"/>
      <c r="T81" s="222">
        <v>1.1890000000000001</v>
      </c>
      <c r="U81" s="221">
        <f>ROUND(E81*T81,2)</f>
        <v>1.19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132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2">
        <v>62</v>
      </c>
      <c r="B82" s="218" t="s">
        <v>259</v>
      </c>
      <c r="C82" s="261" t="s">
        <v>260</v>
      </c>
      <c r="D82" s="220" t="s">
        <v>254</v>
      </c>
      <c r="E82" s="226">
        <v>1</v>
      </c>
      <c r="F82" s="228">
        <f>H82+J82</f>
        <v>0</v>
      </c>
      <c r="G82" s="229">
        <f>ROUND(E82*F82,2)</f>
        <v>0</v>
      </c>
      <c r="H82" s="229"/>
      <c r="I82" s="229">
        <f>ROUND(E82*H82,2)</f>
        <v>0</v>
      </c>
      <c r="J82" s="229"/>
      <c r="K82" s="229">
        <f>ROUND(E82*J82,2)</f>
        <v>0</v>
      </c>
      <c r="L82" s="229">
        <v>21</v>
      </c>
      <c r="M82" s="229">
        <f>G82*(1+L82/100)</f>
        <v>0</v>
      </c>
      <c r="N82" s="221">
        <v>6.77E-3</v>
      </c>
      <c r="O82" s="221">
        <f>ROUND(E82*N82,5)</f>
        <v>6.77E-3</v>
      </c>
      <c r="P82" s="221">
        <v>0</v>
      </c>
      <c r="Q82" s="221">
        <f>ROUND(E82*P82,5)</f>
        <v>0</v>
      </c>
      <c r="R82" s="221"/>
      <c r="S82" s="221"/>
      <c r="T82" s="222">
        <v>0.27500000000000002</v>
      </c>
      <c r="U82" s="221">
        <f>ROUND(E82*T82,2)</f>
        <v>0.28000000000000003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132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63</v>
      </c>
      <c r="B83" s="218" t="s">
        <v>261</v>
      </c>
      <c r="C83" s="261" t="s">
        <v>262</v>
      </c>
      <c r="D83" s="220" t="s">
        <v>254</v>
      </c>
      <c r="E83" s="226">
        <v>1</v>
      </c>
      <c r="F83" s="228">
        <f>H83+J83</f>
        <v>0</v>
      </c>
      <c r="G83" s="229">
        <f>ROUND(E83*F83,2)</f>
        <v>0</v>
      </c>
      <c r="H83" s="229"/>
      <c r="I83" s="229">
        <f>ROUND(E83*H83,2)</f>
        <v>0</v>
      </c>
      <c r="J83" s="229"/>
      <c r="K83" s="229">
        <f>ROUND(E83*J83,2)</f>
        <v>0</v>
      </c>
      <c r="L83" s="229">
        <v>21</v>
      </c>
      <c r="M83" s="229">
        <f>G83*(1+L83/100)</f>
        <v>0</v>
      </c>
      <c r="N83" s="221">
        <v>1.7000000000000001E-4</v>
      </c>
      <c r="O83" s="221">
        <f>ROUND(E83*N83,5)</f>
        <v>1.7000000000000001E-4</v>
      </c>
      <c r="P83" s="221">
        <v>0</v>
      </c>
      <c r="Q83" s="221">
        <f>ROUND(E83*P83,5)</f>
        <v>0</v>
      </c>
      <c r="R83" s="221"/>
      <c r="S83" s="221"/>
      <c r="T83" s="222">
        <v>0.22700000000000001</v>
      </c>
      <c r="U83" s="221">
        <f>ROUND(E83*T83,2)</f>
        <v>0.23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132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12">
        <v>64</v>
      </c>
      <c r="B84" s="218" t="s">
        <v>263</v>
      </c>
      <c r="C84" s="261" t="s">
        <v>264</v>
      </c>
      <c r="D84" s="220" t="s">
        <v>172</v>
      </c>
      <c r="E84" s="226">
        <v>1</v>
      </c>
      <c r="F84" s="228">
        <f>H84+J84</f>
        <v>0</v>
      </c>
      <c r="G84" s="229">
        <f>ROUND(E84*F84,2)</f>
        <v>0</v>
      </c>
      <c r="H84" s="229"/>
      <c r="I84" s="229">
        <f>ROUND(E84*H84,2)</f>
        <v>0</v>
      </c>
      <c r="J84" s="229"/>
      <c r="K84" s="229">
        <f>ROUND(E84*J84,2)</f>
        <v>0</v>
      </c>
      <c r="L84" s="229">
        <v>21</v>
      </c>
      <c r="M84" s="229">
        <f>G84*(1+L84/100)</f>
        <v>0</v>
      </c>
      <c r="N84" s="221">
        <v>1.9E-3</v>
      </c>
      <c r="O84" s="221">
        <f>ROUND(E84*N84,5)</f>
        <v>1.9E-3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142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0.399999999999999" outlineLevel="1" x14ac:dyDescent="0.25">
      <c r="A85" s="212">
        <v>65</v>
      </c>
      <c r="B85" s="218" t="s">
        <v>265</v>
      </c>
      <c r="C85" s="261" t="s">
        <v>266</v>
      </c>
      <c r="D85" s="220" t="s">
        <v>172</v>
      </c>
      <c r="E85" s="226">
        <v>1</v>
      </c>
      <c r="F85" s="228">
        <f>H85+J85</f>
        <v>0</v>
      </c>
      <c r="G85" s="229">
        <f>ROUND(E85*F85,2)</f>
        <v>0</v>
      </c>
      <c r="H85" s="229"/>
      <c r="I85" s="229">
        <f>ROUND(E85*H85,2)</f>
        <v>0</v>
      </c>
      <c r="J85" s="229"/>
      <c r="K85" s="229">
        <f>ROUND(E85*J85,2)</f>
        <v>0</v>
      </c>
      <c r="L85" s="229">
        <v>21</v>
      </c>
      <c r="M85" s="229">
        <f>G85*(1+L85/100)</f>
        <v>0</v>
      </c>
      <c r="N85" s="221">
        <v>2.2000000000000001E-4</v>
      </c>
      <c r="O85" s="221">
        <f>ROUND(E85*N85,5)</f>
        <v>2.2000000000000001E-4</v>
      </c>
      <c r="P85" s="221">
        <v>0</v>
      </c>
      <c r="Q85" s="221">
        <f>ROUND(E85*P85,5)</f>
        <v>0</v>
      </c>
      <c r="R85" s="221"/>
      <c r="S85" s="221"/>
      <c r="T85" s="222">
        <v>0.246</v>
      </c>
      <c r="U85" s="221">
        <f>ROUND(E85*T85,2)</f>
        <v>0.25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132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>
        <v>66</v>
      </c>
      <c r="B86" s="218" t="s">
        <v>267</v>
      </c>
      <c r="C86" s="261" t="s">
        <v>268</v>
      </c>
      <c r="D86" s="220" t="s">
        <v>217</v>
      </c>
      <c r="E86" s="226">
        <v>0.55000000000000004</v>
      </c>
      <c r="F86" s="228">
        <f>H86+J86</f>
        <v>0</v>
      </c>
      <c r="G86" s="229">
        <f>ROUND(E86*F86,2)</f>
        <v>0</v>
      </c>
      <c r="H86" s="229"/>
      <c r="I86" s="229">
        <f>ROUND(E86*H86,2)</f>
        <v>0</v>
      </c>
      <c r="J86" s="229"/>
      <c r="K86" s="229">
        <f>ROUND(E86*J86,2)</f>
        <v>0</v>
      </c>
      <c r="L86" s="229">
        <v>21</v>
      </c>
      <c r="M86" s="229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1.573</v>
      </c>
      <c r="U86" s="221">
        <f>ROUND(E86*T86,2)</f>
        <v>0.87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132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x14ac:dyDescent="0.25">
      <c r="A87" s="213" t="s">
        <v>127</v>
      </c>
      <c r="B87" s="219" t="s">
        <v>84</v>
      </c>
      <c r="C87" s="262" t="s">
        <v>85</v>
      </c>
      <c r="D87" s="223"/>
      <c r="E87" s="227"/>
      <c r="F87" s="230"/>
      <c r="G87" s="230">
        <f>SUMIF(AE88:AE89,"&lt;&gt;NOR",G88:G89)</f>
        <v>0</v>
      </c>
      <c r="H87" s="230"/>
      <c r="I87" s="230">
        <f>SUM(I88:I89)</f>
        <v>0</v>
      </c>
      <c r="J87" s="230"/>
      <c r="K87" s="230">
        <f>SUM(K88:K89)</f>
        <v>0</v>
      </c>
      <c r="L87" s="230"/>
      <c r="M87" s="230">
        <f>SUM(M88:M89)</f>
        <v>0</v>
      </c>
      <c r="N87" s="224"/>
      <c r="O87" s="224">
        <f>SUM(O88:O89)</f>
        <v>0</v>
      </c>
      <c r="P87" s="224"/>
      <c r="Q87" s="224">
        <f>SUM(Q88:Q89)</f>
        <v>0</v>
      </c>
      <c r="R87" s="224"/>
      <c r="S87" s="224"/>
      <c r="T87" s="225"/>
      <c r="U87" s="224">
        <f>SUM(U88:U89)</f>
        <v>2.77</v>
      </c>
      <c r="AE87" t="s">
        <v>128</v>
      </c>
    </row>
    <row r="88" spans="1:60" ht="20.399999999999999" outlineLevel="1" x14ac:dyDescent="0.25">
      <c r="A88" s="212">
        <v>67</v>
      </c>
      <c r="B88" s="218" t="s">
        <v>269</v>
      </c>
      <c r="C88" s="261" t="s">
        <v>270</v>
      </c>
      <c r="D88" s="220" t="s">
        <v>271</v>
      </c>
      <c r="E88" s="226">
        <v>6</v>
      </c>
      <c r="F88" s="228">
        <f>H88+J88</f>
        <v>0</v>
      </c>
      <c r="G88" s="229">
        <f>ROUND(E88*F88,2)</f>
        <v>0</v>
      </c>
      <c r="H88" s="229"/>
      <c r="I88" s="229">
        <f>ROUND(E88*H88,2)</f>
        <v>0</v>
      </c>
      <c r="J88" s="229"/>
      <c r="K88" s="229">
        <f>ROUND(E88*J88,2)</f>
        <v>0</v>
      </c>
      <c r="L88" s="229">
        <v>21</v>
      </c>
      <c r="M88" s="229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0.17399999999999999</v>
      </c>
      <c r="U88" s="221">
        <f>ROUND(E88*T88,2)</f>
        <v>1.04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132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68</v>
      </c>
      <c r="B89" s="218" t="s">
        <v>272</v>
      </c>
      <c r="C89" s="261" t="s">
        <v>273</v>
      </c>
      <c r="D89" s="220" t="s">
        <v>217</v>
      </c>
      <c r="E89" s="226">
        <v>0.64</v>
      </c>
      <c r="F89" s="228">
        <f>H89+J89</f>
        <v>0</v>
      </c>
      <c r="G89" s="229">
        <f>ROUND(E89*F89,2)</f>
        <v>0</v>
      </c>
      <c r="H89" s="229"/>
      <c r="I89" s="229">
        <f>ROUND(E89*H89,2)</f>
        <v>0</v>
      </c>
      <c r="J89" s="229"/>
      <c r="K89" s="229">
        <f>ROUND(E89*J89,2)</f>
        <v>0</v>
      </c>
      <c r="L89" s="229">
        <v>21</v>
      </c>
      <c r="M89" s="229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2.71</v>
      </c>
      <c r="U89" s="221">
        <f>ROUND(E89*T89,2)</f>
        <v>1.73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132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5">
      <c r="A90" s="213" t="s">
        <v>127</v>
      </c>
      <c r="B90" s="219" t="s">
        <v>86</v>
      </c>
      <c r="C90" s="262" t="s">
        <v>87</v>
      </c>
      <c r="D90" s="223"/>
      <c r="E90" s="227"/>
      <c r="F90" s="230"/>
      <c r="G90" s="230">
        <f>SUMIF(AE91:AE101,"&lt;&gt;NOR",G91:G101)</f>
        <v>0</v>
      </c>
      <c r="H90" s="230"/>
      <c r="I90" s="230">
        <f>SUM(I91:I101)</f>
        <v>0</v>
      </c>
      <c r="J90" s="230"/>
      <c r="K90" s="230">
        <f>SUM(K91:K101)</f>
        <v>0</v>
      </c>
      <c r="L90" s="230"/>
      <c r="M90" s="230">
        <f>SUM(M91:M101)</f>
        <v>0</v>
      </c>
      <c r="N90" s="224"/>
      <c r="O90" s="224">
        <f>SUM(O91:O101)</f>
        <v>0.10842000000000002</v>
      </c>
      <c r="P90" s="224"/>
      <c r="Q90" s="224">
        <f>SUM(Q91:Q101)</f>
        <v>0.99761999999999995</v>
      </c>
      <c r="R90" s="224"/>
      <c r="S90" s="224"/>
      <c r="T90" s="225"/>
      <c r="U90" s="224">
        <f>SUM(U91:U101)</f>
        <v>30.9</v>
      </c>
      <c r="AE90" t="s">
        <v>128</v>
      </c>
    </row>
    <row r="91" spans="1:60" outlineLevel="1" x14ac:dyDescent="0.25">
      <c r="A91" s="212">
        <v>69</v>
      </c>
      <c r="B91" s="218" t="s">
        <v>274</v>
      </c>
      <c r="C91" s="261" t="s">
        <v>275</v>
      </c>
      <c r="D91" s="220" t="s">
        <v>131</v>
      </c>
      <c r="E91" s="226">
        <v>30.555</v>
      </c>
      <c r="F91" s="228">
        <f>H91+J91</f>
        <v>0</v>
      </c>
      <c r="G91" s="229">
        <f>ROUND(E91*F91,2)</f>
        <v>0</v>
      </c>
      <c r="H91" s="229"/>
      <c r="I91" s="229">
        <f>ROUND(E91*H91,2)</f>
        <v>0</v>
      </c>
      <c r="J91" s="229"/>
      <c r="K91" s="229">
        <f>ROUND(E91*J91,2)</f>
        <v>0</v>
      </c>
      <c r="L91" s="229">
        <v>21</v>
      </c>
      <c r="M91" s="229">
        <f>G91*(1+L91/100)</f>
        <v>0</v>
      </c>
      <c r="N91" s="221">
        <v>0</v>
      </c>
      <c r="O91" s="221">
        <f>ROUND(E91*N91,5)</f>
        <v>0</v>
      </c>
      <c r="P91" s="221">
        <v>3.2649999999999998E-2</v>
      </c>
      <c r="Q91" s="221">
        <f>ROUND(E91*P91,5)</f>
        <v>0.99761999999999995</v>
      </c>
      <c r="R91" s="221"/>
      <c r="S91" s="221"/>
      <c r="T91" s="222">
        <v>0.39893000000000001</v>
      </c>
      <c r="U91" s="221">
        <f>ROUND(E91*T91,2)</f>
        <v>12.19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135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20.399999999999999" outlineLevel="1" x14ac:dyDescent="0.25">
      <c r="A92" s="212">
        <v>70</v>
      </c>
      <c r="B92" s="218" t="s">
        <v>276</v>
      </c>
      <c r="C92" s="261" t="s">
        <v>277</v>
      </c>
      <c r="D92" s="220" t="s">
        <v>172</v>
      </c>
      <c r="E92" s="226">
        <v>1</v>
      </c>
      <c r="F92" s="228">
        <f>H92+J92</f>
        <v>0</v>
      </c>
      <c r="G92" s="229">
        <f>ROUND(E92*F92,2)</f>
        <v>0</v>
      </c>
      <c r="H92" s="229"/>
      <c r="I92" s="229">
        <f>ROUND(E92*H92,2)</f>
        <v>0</v>
      </c>
      <c r="J92" s="229"/>
      <c r="K92" s="229">
        <f>ROUND(E92*J92,2)</f>
        <v>0</v>
      </c>
      <c r="L92" s="229">
        <v>21</v>
      </c>
      <c r="M92" s="229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0.17399999999999999</v>
      </c>
      <c r="U92" s="221">
        <f>ROUND(E92*T92,2)</f>
        <v>0.17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132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>
        <v>71</v>
      </c>
      <c r="B93" s="218" t="s">
        <v>278</v>
      </c>
      <c r="C93" s="261" t="s">
        <v>279</v>
      </c>
      <c r="D93" s="220" t="s">
        <v>172</v>
      </c>
      <c r="E93" s="226">
        <v>1</v>
      </c>
      <c r="F93" s="228">
        <f>H93+J93</f>
        <v>0</v>
      </c>
      <c r="G93" s="229">
        <f>ROUND(E93*F93,2)</f>
        <v>0</v>
      </c>
      <c r="H93" s="229"/>
      <c r="I93" s="229">
        <f>ROUND(E93*H93,2)</f>
        <v>0</v>
      </c>
      <c r="J93" s="229"/>
      <c r="K93" s="229">
        <f>ROUND(E93*J93,2)</f>
        <v>0</v>
      </c>
      <c r="L93" s="229">
        <v>21</v>
      </c>
      <c r="M93" s="229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0.17399999999999999</v>
      </c>
      <c r="U93" s="221">
        <f>ROUND(E93*T93,2)</f>
        <v>0.17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132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2">
        <v>72</v>
      </c>
      <c r="B94" s="218" t="s">
        <v>280</v>
      </c>
      <c r="C94" s="261" t="s">
        <v>281</v>
      </c>
      <c r="D94" s="220" t="s">
        <v>172</v>
      </c>
      <c r="E94" s="226">
        <v>1</v>
      </c>
      <c r="F94" s="228">
        <f>H94+J94</f>
        <v>0</v>
      </c>
      <c r="G94" s="229">
        <f>ROUND(E94*F94,2)</f>
        <v>0</v>
      </c>
      <c r="H94" s="229"/>
      <c r="I94" s="229">
        <f>ROUND(E94*H94,2)</f>
        <v>0</v>
      </c>
      <c r="J94" s="229"/>
      <c r="K94" s="229">
        <f>ROUND(E94*J94,2)</f>
        <v>0</v>
      </c>
      <c r="L94" s="229">
        <v>21</v>
      </c>
      <c r="M94" s="229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4.42</v>
      </c>
      <c r="U94" s="221">
        <f>ROUND(E94*T94,2)</f>
        <v>4.42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132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0.399999999999999" outlineLevel="1" x14ac:dyDescent="0.25">
      <c r="A95" s="212">
        <v>73</v>
      </c>
      <c r="B95" s="218" t="s">
        <v>282</v>
      </c>
      <c r="C95" s="261" t="s">
        <v>283</v>
      </c>
      <c r="D95" s="220" t="s">
        <v>172</v>
      </c>
      <c r="E95" s="226">
        <v>1</v>
      </c>
      <c r="F95" s="228">
        <f>H95+J95</f>
        <v>0</v>
      </c>
      <c r="G95" s="229">
        <f>ROUND(E95*F95,2)</f>
        <v>0</v>
      </c>
      <c r="H95" s="229"/>
      <c r="I95" s="229">
        <f>ROUND(E95*H95,2)</f>
        <v>0</v>
      </c>
      <c r="J95" s="229"/>
      <c r="K95" s="229">
        <f>ROUND(E95*J95,2)</f>
        <v>0</v>
      </c>
      <c r="L95" s="229">
        <v>21</v>
      </c>
      <c r="M95" s="229">
        <f>G95*(1+L95/100)</f>
        <v>0</v>
      </c>
      <c r="N95" s="221">
        <v>0.05</v>
      </c>
      <c r="O95" s="221">
        <f>ROUND(E95*N95,5)</f>
        <v>0.05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142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>
        <v>74</v>
      </c>
      <c r="B96" s="218" t="s">
        <v>284</v>
      </c>
      <c r="C96" s="261" t="s">
        <v>285</v>
      </c>
      <c r="D96" s="220" t="s">
        <v>172</v>
      </c>
      <c r="E96" s="226">
        <v>2</v>
      </c>
      <c r="F96" s="228">
        <f>H96+J96</f>
        <v>0</v>
      </c>
      <c r="G96" s="229">
        <f>ROUND(E96*F96,2)</f>
        <v>0</v>
      </c>
      <c r="H96" s="229"/>
      <c r="I96" s="229">
        <f>ROUND(E96*H96,2)</f>
        <v>0</v>
      </c>
      <c r="J96" s="229"/>
      <c r="K96" s="229">
        <f>ROUND(E96*J96,2)</f>
        <v>0</v>
      </c>
      <c r="L96" s="229">
        <v>21</v>
      </c>
      <c r="M96" s="229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142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75</v>
      </c>
      <c r="B97" s="218" t="s">
        <v>286</v>
      </c>
      <c r="C97" s="261" t="s">
        <v>287</v>
      </c>
      <c r="D97" s="220" t="s">
        <v>172</v>
      </c>
      <c r="E97" s="226">
        <v>1</v>
      </c>
      <c r="F97" s="228">
        <f>H97+J97</f>
        <v>0</v>
      </c>
      <c r="G97" s="229">
        <f>ROUND(E97*F97,2)</f>
        <v>0</v>
      </c>
      <c r="H97" s="229"/>
      <c r="I97" s="229">
        <f>ROUND(E97*H97,2)</f>
        <v>0</v>
      </c>
      <c r="J97" s="229"/>
      <c r="K97" s="229">
        <f>ROUND(E97*J97,2)</f>
        <v>0</v>
      </c>
      <c r="L97" s="229">
        <v>21</v>
      </c>
      <c r="M97" s="229">
        <f>G97*(1+L97/100)</f>
        <v>0</v>
      </c>
      <c r="N97" s="221">
        <v>1.82E-3</v>
      </c>
      <c r="O97" s="221">
        <f>ROUND(E97*N97,5)</f>
        <v>1.82E-3</v>
      </c>
      <c r="P97" s="221">
        <v>0</v>
      </c>
      <c r="Q97" s="221">
        <f>ROUND(E97*P97,5)</f>
        <v>0</v>
      </c>
      <c r="R97" s="221"/>
      <c r="S97" s="221"/>
      <c r="T97" s="222">
        <v>2.0944099999999999</v>
      </c>
      <c r="U97" s="221">
        <f>ROUND(E97*T97,2)</f>
        <v>2.09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135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76</v>
      </c>
      <c r="B98" s="218" t="s">
        <v>288</v>
      </c>
      <c r="C98" s="261" t="s">
        <v>289</v>
      </c>
      <c r="D98" s="220" t="s">
        <v>172</v>
      </c>
      <c r="E98" s="226">
        <v>1</v>
      </c>
      <c r="F98" s="228">
        <f>H98+J98</f>
        <v>0</v>
      </c>
      <c r="G98" s="229">
        <f>ROUND(E98*F98,2)</f>
        <v>0</v>
      </c>
      <c r="H98" s="229"/>
      <c r="I98" s="229">
        <f>ROUND(E98*H98,2)</f>
        <v>0</v>
      </c>
      <c r="J98" s="229"/>
      <c r="K98" s="229">
        <f>ROUND(E98*J98,2)</f>
        <v>0</v>
      </c>
      <c r="L98" s="229">
        <v>21</v>
      </c>
      <c r="M98" s="229">
        <f>G98*(1+L98/100)</f>
        <v>0</v>
      </c>
      <c r="N98" s="221">
        <v>2.1000000000000001E-2</v>
      </c>
      <c r="O98" s="221">
        <f>ROUND(E98*N98,5)</f>
        <v>2.1000000000000001E-2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142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>
        <v>77</v>
      </c>
      <c r="B99" s="218" t="s">
        <v>290</v>
      </c>
      <c r="C99" s="261" t="s">
        <v>291</v>
      </c>
      <c r="D99" s="220" t="s">
        <v>172</v>
      </c>
      <c r="E99" s="226">
        <v>1</v>
      </c>
      <c r="F99" s="228">
        <f>H99+J99</f>
        <v>0</v>
      </c>
      <c r="G99" s="229">
        <f>ROUND(E99*F99,2)</f>
        <v>0</v>
      </c>
      <c r="H99" s="229"/>
      <c r="I99" s="229">
        <f>ROUND(E99*H99,2)</f>
        <v>0</v>
      </c>
      <c r="J99" s="229"/>
      <c r="K99" s="229">
        <f>ROUND(E99*J99,2)</f>
        <v>0</v>
      </c>
      <c r="L99" s="229">
        <v>21</v>
      </c>
      <c r="M99" s="229">
        <f>G99*(1+L99/100)</f>
        <v>0</v>
      </c>
      <c r="N99" s="221">
        <v>3.4000000000000002E-2</v>
      </c>
      <c r="O99" s="221">
        <f>ROUND(E99*N99,5)</f>
        <v>3.4000000000000002E-2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142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2">
        <v>78</v>
      </c>
      <c r="B100" s="218" t="s">
        <v>292</v>
      </c>
      <c r="C100" s="261" t="s">
        <v>293</v>
      </c>
      <c r="D100" s="220" t="s">
        <v>172</v>
      </c>
      <c r="E100" s="226">
        <v>2</v>
      </c>
      <c r="F100" s="228">
        <f>H100+J100</f>
        <v>0</v>
      </c>
      <c r="G100" s="229">
        <f>ROUND(E100*F100,2)</f>
        <v>0</v>
      </c>
      <c r="H100" s="229"/>
      <c r="I100" s="229">
        <f>ROUND(E100*H100,2)</f>
        <v>0</v>
      </c>
      <c r="J100" s="229"/>
      <c r="K100" s="229">
        <f>ROUND(E100*J100,2)</f>
        <v>0</v>
      </c>
      <c r="L100" s="229">
        <v>21</v>
      </c>
      <c r="M100" s="229">
        <f>G100*(1+L100/100)</f>
        <v>0</v>
      </c>
      <c r="N100" s="221">
        <v>8.0000000000000004E-4</v>
      </c>
      <c r="O100" s="221">
        <f>ROUND(E100*N100,5)</f>
        <v>1.6000000000000001E-3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142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2">
        <v>79</v>
      </c>
      <c r="B101" s="218" t="s">
        <v>294</v>
      </c>
      <c r="C101" s="261" t="s">
        <v>295</v>
      </c>
      <c r="D101" s="220" t="s">
        <v>217</v>
      </c>
      <c r="E101" s="226">
        <v>4.9000000000000004</v>
      </c>
      <c r="F101" s="228">
        <f>H101+J101</f>
        <v>0</v>
      </c>
      <c r="G101" s="229">
        <f>ROUND(E101*F101,2)</f>
        <v>0</v>
      </c>
      <c r="H101" s="229"/>
      <c r="I101" s="229">
        <f>ROUND(E101*H101,2)</f>
        <v>0</v>
      </c>
      <c r="J101" s="229"/>
      <c r="K101" s="229">
        <f>ROUND(E101*J101,2)</f>
        <v>0</v>
      </c>
      <c r="L101" s="229">
        <v>21</v>
      </c>
      <c r="M101" s="229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2.4209999999999998</v>
      </c>
      <c r="U101" s="221">
        <f>ROUND(E101*T101,2)</f>
        <v>11.86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132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5">
      <c r="A102" s="213" t="s">
        <v>127</v>
      </c>
      <c r="B102" s="219" t="s">
        <v>88</v>
      </c>
      <c r="C102" s="262" t="s">
        <v>89</v>
      </c>
      <c r="D102" s="223"/>
      <c r="E102" s="227"/>
      <c r="F102" s="230"/>
      <c r="G102" s="230">
        <f>SUMIF(AE103:AE110,"&lt;&gt;NOR",G103:G110)</f>
        <v>0</v>
      </c>
      <c r="H102" s="230"/>
      <c r="I102" s="230">
        <f>SUM(I103:I110)</f>
        <v>0</v>
      </c>
      <c r="J102" s="230"/>
      <c r="K102" s="230">
        <f>SUM(K103:K110)</f>
        <v>0</v>
      </c>
      <c r="L102" s="230"/>
      <c r="M102" s="230">
        <f>SUM(M103:M110)</f>
        <v>0</v>
      </c>
      <c r="N102" s="224"/>
      <c r="O102" s="224">
        <f>SUM(O103:O110)</f>
        <v>1.91255</v>
      </c>
      <c r="P102" s="224"/>
      <c r="Q102" s="224">
        <f>SUM(Q103:Q110)</f>
        <v>5.6506499999999997</v>
      </c>
      <c r="R102" s="224"/>
      <c r="S102" s="224"/>
      <c r="T102" s="225"/>
      <c r="U102" s="224">
        <f>SUM(U103:U110)</f>
        <v>145.28</v>
      </c>
      <c r="AE102" t="s">
        <v>128</v>
      </c>
    </row>
    <row r="103" spans="1:60" outlineLevel="1" x14ac:dyDescent="0.25">
      <c r="A103" s="212">
        <v>80</v>
      </c>
      <c r="B103" s="218" t="s">
        <v>296</v>
      </c>
      <c r="C103" s="261" t="s">
        <v>297</v>
      </c>
      <c r="D103" s="220" t="s">
        <v>131</v>
      </c>
      <c r="E103" s="226">
        <v>64.95</v>
      </c>
      <c r="F103" s="228">
        <f>H103+J103</f>
        <v>0</v>
      </c>
      <c r="G103" s="229">
        <f>ROUND(E103*F103,2)</f>
        <v>0</v>
      </c>
      <c r="H103" s="229"/>
      <c r="I103" s="229">
        <f>ROUND(E103*H103,2)</f>
        <v>0</v>
      </c>
      <c r="J103" s="229"/>
      <c r="K103" s="229">
        <f>ROUND(E103*J103,2)</f>
        <v>0</v>
      </c>
      <c r="L103" s="229">
        <v>21</v>
      </c>
      <c r="M103" s="229">
        <f>G103*(1+L103/100)</f>
        <v>0</v>
      </c>
      <c r="N103" s="221">
        <v>0</v>
      </c>
      <c r="O103" s="221">
        <f>ROUND(E103*N103,5)</f>
        <v>0</v>
      </c>
      <c r="P103" s="221">
        <v>8.6999999999999994E-2</v>
      </c>
      <c r="Q103" s="221">
        <f>ROUND(E103*P103,5)</f>
        <v>5.6506499999999997</v>
      </c>
      <c r="R103" s="221"/>
      <c r="S103" s="221"/>
      <c r="T103" s="222">
        <v>0.50129000000000001</v>
      </c>
      <c r="U103" s="221">
        <f>ROUND(E103*T103,2)</f>
        <v>32.56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135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2">
        <v>81</v>
      </c>
      <c r="B104" s="218" t="s">
        <v>298</v>
      </c>
      <c r="C104" s="261" t="s">
        <v>299</v>
      </c>
      <c r="D104" s="220" t="s">
        <v>131</v>
      </c>
      <c r="E104" s="226">
        <v>64.95</v>
      </c>
      <c r="F104" s="228">
        <f>H104+J104</f>
        <v>0</v>
      </c>
      <c r="G104" s="229">
        <f>ROUND(E104*F104,2)</f>
        <v>0</v>
      </c>
      <c r="H104" s="229"/>
      <c r="I104" s="229">
        <f>ROUND(E104*H104,2)</f>
        <v>0</v>
      </c>
      <c r="J104" s="229"/>
      <c r="K104" s="229">
        <f>ROUND(E104*J104,2)</f>
        <v>0</v>
      </c>
      <c r="L104" s="229">
        <v>21</v>
      </c>
      <c r="M104" s="229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1.6E-2</v>
      </c>
      <c r="U104" s="221">
        <f>ROUND(E104*T104,2)</f>
        <v>1.04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132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2">
        <v>82</v>
      </c>
      <c r="B105" s="218" t="s">
        <v>300</v>
      </c>
      <c r="C105" s="261" t="s">
        <v>301</v>
      </c>
      <c r="D105" s="220" t="s">
        <v>131</v>
      </c>
      <c r="E105" s="226">
        <v>64.95</v>
      </c>
      <c r="F105" s="228">
        <f>H105+J105</f>
        <v>0</v>
      </c>
      <c r="G105" s="229">
        <f>ROUND(E105*F105,2)</f>
        <v>0</v>
      </c>
      <c r="H105" s="229"/>
      <c r="I105" s="229">
        <f>ROUND(E105*H105,2)</f>
        <v>0</v>
      </c>
      <c r="J105" s="229"/>
      <c r="K105" s="229">
        <f>ROUND(E105*J105,2)</f>
        <v>0</v>
      </c>
      <c r="L105" s="229">
        <v>21</v>
      </c>
      <c r="M105" s="229">
        <f>G105*(1+L105/100)</f>
        <v>0</v>
      </c>
      <c r="N105" s="221">
        <v>2.1000000000000001E-4</v>
      </c>
      <c r="O105" s="221">
        <f>ROUND(E105*N105,5)</f>
        <v>1.3639999999999999E-2</v>
      </c>
      <c r="P105" s="221">
        <v>0</v>
      </c>
      <c r="Q105" s="221">
        <f>ROUND(E105*P105,5)</f>
        <v>0</v>
      </c>
      <c r="R105" s="221"/>
      <c r="S105" s="221"/>
      <c r="T105" s="222">
        <v>0.05</v>
      </c>
      <c r="U105" s="221">
        <f>ROUND(E105*T105,2)</f>
        <v>3.25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132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0.399999999999999" outlineLevel="1" x14ac:dyDescent="0.25">
      <c r="A106" s="212">
        <v>83</v>
      </c>
      <c r="B106" s="218" t="s">
        <v>302</v>
      </c>
      <c r="C106" s="261" t="s">
        <v>303</v>
      </c>
      <c r="D106" s="220" t="s">
        <v>131</v>
      </c>
      <c r="E106" s="226">
        <v>64.95</v>
      </c>
      <c r="F106" s="228">
        <f>H106+J106</f>
        <v>0</v>
      </c>
      <c r="G106" s="229">
        <f>ROUND(E106*F106,2)</f>
        <v>0</v>
      </c>
      <c r="H106" s="229"/>
      <c r="I106" s="229">
        <f>ROUND(E106*H106,2)</f>
        <v>0</v>
      </c>
      <c r="J106" s="229"/>
      <c r="K106" s="229">
        <f>ROUND(E106*J106,2)</f>
        <v>0</v>
      </c>
      <c r="L106" s="229">
        <v>21</v>
      </c>
      <c r="M106" s="229">
        <f>G106*(1+L106/100)</f>
        <v>0</v>
      </c>
      <c r="N106" s="221">
        <v>5.5700000000000003E-3</v>
      </c>
      <c r="O106" s="221">
        <f>ROUND(E106*N106,5)</f>
        <v>0.36176999999999998</v>
      </c>
      <c r="P106" s="221">
        <v>0</v>
      </c>
      <c r="Q106" s="221">
        <f>ROUND(E106*P106,5)</f>
        <v>0</v>
      </c>
      <c r="R106" s="221"/>
      <c r="S106" s="221"/>
      <c r="T106" s="222">
        <v>1.3466</v>
      </c>
      <c r="U106" s="221">
        <f>ROUND(E106*T106,2)</f>
        <v>87.46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132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2">
        <v>84</v>
      </c>
      <c r="B107" s="218" t="s">
        <v>304</v>
      </c>
      <c r="C107" s="261" t="s">
        <v>305</v>
      </c>
      <c r="D107" s="220" t="s">
        <v>131</v>
      </c>
      <c r="E107" s="226">
        <v>74.692499999999995</v>
      </c>
      <c r="F107" s="228">
        <f>H107+J107</f>
        <v>0</v>
      </c>
      <c r="G107" s="229">
        <f>ROUND(E107*F107,2)</f>
        <v>0</v>
      </c>
      <c r="H107" s="229"/>
      <c r="I107" s="229">
        <f>ROUND(E107*H107,2)</f>
        <v>0</v>
      </c>
      <c r="J107" s="229"/>
      <c r="K107" s="229">
        <f>ROUND(E107*J107,2)</f>
        <v>0</v>
      </c>
      <c r="L107" s="229">
        <v>21</v>
      </c>
      <c r="M107" s="229">
        <f>G107*(1+L107/100)</f>
        <v>0</v>
      </c>
      <c r="N107" s="221">
        <v>1.9199999999999998E-2</v>
      </c>
      <c r="O107" s="221">
        <f>ROUND(E107*N107,5)</f>
        <v>1.4340999999999999</v>
      </c>
      <c r="P107" s="221">
        <v>0</v>
      </c>
      <c r="Q107" s="221">
        <f>ROUND(E107*P107,5)</f>
        <v>0</v>
      </c>
      <c r="R107" s="221"/>
      <c r="S107" s="221"/>
      <c r="T107" s="222">
        <v>0</v>
      </c>
      <c r="U107" s="221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142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0.399999999999999" outlineLevel="1" x14ac:dyDescent="0.25">
      <c r="A108" s="212">
        <v>85</v>
      </c>
      <c r="B108" s="218" t="s">
        <v>306</v>
      </c>
      <c r="C108" s="261" t="s">
        <v>307</v>
      </c>
      <c r="D108" s="220" t="s">
        <v>157</v>
      </c>
      <c r="E108" s="226">
        <v>48.26</v>
      </c>
      <c r="F108" s="228">
        <f>H108+J108</f>
        <v>0</v>
      </c>
      <c r="G108" s="229">
        <f>ROUND(E108*F108,2)</f>
        <v>0</v>
      </c>
      <c r="H108" s="229"/>
      <c r="I108" s="229">
        <f>ROUND(E108*H108,2)</f>
        <v>0</v>
      </c>
      <c r="J108" s="229"/>
      <c r="K108" s="229">
        <f>ROUND(E108*J108,2)</f>
        <v>0</v>
      </c>
      <c r="L108" s="229">
        <v>21</v>
      </c>
      <c r="M108" s="229">
        <f>G108*(1+L108/100)</f>
        <v>0</v>
      </c>
      <c r="N108" s="221">
        <v>4.0999999999999999E-4</v>
      </c>
      <c r="O108" s="221">
        <f>ROUND(E108*N108,5)</f>
        <v>1.9789999999999999E-2</v>
      </c>
      <c r="P108" s="221">
        <v>0</v>
      </c>
      <c r="Q108" s="221">
        <f>ROUND(E108*P108,5)</f>
        <v>0</v>
      </c>
      <c r="R108" s="221"/>
      <c r="S108" s="221"/>
      <c r="T108" s="222">
        <v>0.23599999999999999</v>
      </c>
      <c r="U108" s="221">
        <f>ROUND(E108*T108,2)</f>
        <v>11.39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132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2">
        <v>86</v>
      </c>
      <c r="B109" s="218" t="s">
        <v>308</v>
      </c>
      <c r="C109" s="261" t="s">
        <v>309</v>
      </c>
      <c r="D109" s="220" t="s">
        <v>172</v>
      </c>
      <c r="E109" s="226">
        <v>184.99666666666701</v>
      </c>
      <c r="F109" s="228">
        <f>H109+J109</f>
        <v>0</v>
      </c>
      <c r="G109" s="229">
        <f>ROUND(E109*F109,2)</f>
        <v>0</v>
      </c>
      <c r="H109" s="229"/>
      <c r="I109" s="229">
        <f>ROUND(E109*H109,2)</f>
        <v>0</v>
      </c>
      <c r="J109" s="229"/>
      <c r="K109" s="229">
        <f>ROUND(E109*J109,2)</f>
        <v>0</v>
      </c>
      <c r="L109" s="229">
        <v>21</v>
      </c>
      <c r="M109" s="229">
        <f>G109*(1+L109/100)</f>
        <v>0</v>
      </c>
      <c r="N109" s="221">
        <v>4.4999999999999999E-4</v>
      </c>
      <c r="O109" s="221">
        <f>ROUND(E109*N109,5)</f>
        <v>8.3250000000000005E-2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142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12">
        <v>87</v>
      </c>
      <c r="B110" s="218" t="s">
        <v>310</v>
      </c>
      <c r="C110" s="261" t="s">
        <v>311</v>
      </c>
      <c r="D110" s="220" t="s">
        <v>217</v>
      </c>
      <c r="E110" s="226">
        <v>7.57</v>
      </c>
      <c r="F110" s="228">
        <f>H110+J110</f>
        <v>0</v>
      </c>
      <c r="G110" s="229">
        <f>ROUND(E110*F110,2)</f>
        <v>0</v>
      </c>
      <c r="H110" s="229"/>
      <c r="I110" s="229">
        <f>ROUND(E110*H110,2)</f>
        <v>0</v>
      </c>
      <c r="J110" s="229"/>
      <c r="K110" s="229">
        <f>ROUND(E110*J110,2)</f>
        <v>0</v>
      </c>
      <c r="L110" s="229">
        <v>21</v>
      </c>
      <c r="M110" s="229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1.2649999999999999</v>
      </c>
      <c r="U110" s="221">
        <f>ROUND(E110*T110,2)</f>
        <v>9.58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132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5">
      <c r="A111" s="213" t="s">
        <v>127</v>
      </c>
      <c r="B111" s="219" t="s">
        <v>90</v>
      </c>
      <c r="C111" s="262" t="s">
        <v>91</v>
      </c>
      <c r="D111" s="223"/>
      <c r="E111" s="227"/>
      <c r="F111" s="230"/>
      <c r="G111" s="230">
        <f>SUMIF(AE112:AE118,"&lt;&gt;NOR",G112:G118)</f>
        <v>0</v>
      </c>
      <c r="H111" s="230"/>
      <c r="I111" s="230">
        <f>SUM(I112:I118)</f>
        <v>0</v>
      </c>
      <c r="J111" s="230"/>
      <c r="K111" s="230">
        <f>SUM(K112:K118)</f>
        <v>0</v>
      </c>
      <c r="L111" s="230"/>
      <c r="M111" s="230">
        <f>SUM(M112:M118)</f>
        <v>0</v>
      </c>
      <c r="N111" s="224"/>
      <c r="O111" s="224">
        <f>SUM(O112:O118)</f>
        <v>3.9579999999999997E-2</v>
      </c>
      <c r="P111" s="224"/>
      <c r="Q111" s="224">
        <f>SUM(Q112:Q118)</f>
        <v>0</v>
      </c>
      <c r="R111" s="224"/>
      <c r="S111" s="224"/>
      <c r="T111" s="225"/>
      <c r="U111" s="224">
        <f>SUM(U112:U118)</f>
        <v>2.91</v>
      </c>
      <c r="AE111" t="s">
        <v>128</v>
      </c>
    </row>
    <row r="112" spans="1:60" outlineLevel="1" x14ac:dyDescent="0.25">
      <c r="A112" s="212">
        <v>88</v>
      </c>
      <c r="B112" s="218" t="s">
        <v>312</v>
      </c>
      <c r="C112" s="261" t="s">
        <v>159</v>
      </c>
      <c r="D112" s="220" t="s">
        <v>131</v>
      </c>
      <c r="E112" s="226">
        <v>1.5</v>
      </c>
      <c r="F112" s="228">
        <f>H112+J112</f>
        <v>0</v>
      </c>
      <c r="G112" s="229">
        <f>ROUND(E112*F112,2)</f>
        <v>0</v>
      </c>
      <c r="H112" s="229"/>
      <c r="I112" s="229">
        <f>ROUND(E112*H112,2)</f>
        <v>0</v>
      </c>
      <c r="J112" s="229"/>
      <c r="K112" s="229">
        <f>ROUND(E112*J112,2)</f>
        <v>0</v>
      </c>
      <c r="L112" s="229">
        <v>21</v>
      </c>
      <c r="M112" s="229">
        <f>G112*(1+L112/100)</f>
        <v>0</v>
      </c>
      <c r="N112" s="221">
        <v>3.2000000000000003E-4</v>
      </c>
      <c r="O112" s="221">
        <f>ROUND(E112*N112,5)</f>
        <v>4.8000000000000001E-4</v>
      </c>
      <c r="P112" s="221">
        <v>0</v>
      </c>
      <c r="Q112" s="221">
        <f>ROUND(E112*P112,5)</f>
        <v>0</v>
      </c>
      <c r="R112" s="221"/>
      <c r="S112" s="221"/>
      <c r="T112" s="222">
        <v>7.0000000000000007E-2</v>
      </c>
      <c r="U112" s="221">
        <f>ROUND(E112*T112,2)</f>
        <v>0.11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132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ht="20.399999999999999" outlineLevel="1" x14ac:dyDescent="0.25">
      <c r="A113" s="212">
        <v>89</v>
      </c>
      <c r="B113" s="218" t="s">
        <v>313</v>
      </c>
      <c r="C113" s="261" t="s">
        <v>314</v>
      </c>
      <c r="D113" s="220" t="s">
        <v>131</v>
      </c>
      <c r="E113" s="226">
        <v>1.5</v>
      </c>
      <c r="F113" s="228">
        <f>H113+J113</f>
        <v>0</v>
      </c>
      <c r="G113" s="229">
        <f>ROUND(E113*F113,2)</f>
        <v>0</v>
      </c>
      <c r="H113" s="229"/>
      <c r="I113" s="229">
        <f>ROUND(E113*H113,2)</f>
        <v>0</v>
      </c>
      <c r="J113" s="229"/>
      <c r="K113" s="229">
        <f>ROUND(E113*J113,2)</f>
        <v>0</v>
      </c>
      <c r="L113" s="229">
        <v>21</v>
      </c>
      <c r="M113" s="229">
        <f>G113*(1+L113/100)</f>
        <v>0</v>
      </c>
      <c r="N113" s="221">
        <v>4.1900000000000001E-3</v>
      </c>
      <c r="O113" s="221">
        <f>ROUND(E113*N113,5)</f>
        <v>6.2899999999999996E-3</v>
      </c>
      <c r="P113" s="221">
        <v>0</v>
      </c>
      <c r="Q113" s="221">
        <f>ROUND(E113*P113,5)</f>
        <v>0</v>
      </c>
      <c r="R113" s="221"/>
      <c r="S113" s="221"/>
      <c r="T113" s="222">
        <v>0.95840000000000003</v>
      </c>
      <c r="U113" s="221">
        <f>ROUND(E113*T113,2)</f>
        <v>1.44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132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2">
        <v>90</v>
      </c>
      <c r="B114" s="218" t="s">
        <v>315</v>
      </c>
      <c r="C114" s="261" t="s">
        <v>316</v>
      </c>
      <c r="D114" s="220" t="s">
        <v>131</v>
      </c>
      <c r="E114" s="226">
        <v>1.5</v>
      </c>
      <c r="F114" s="228">
        <f>H114+J114</f>
        <v>0</v>
      </c>
      <c r="G114" s="229">
        <f>ROUND(E114*F114,2)</f>
        <v>0</v>
      </c>
      <c r="H114" s="229"/>
      <c r="I114" s="229">
        <f>ROUND(E114*H114,2)</f>
        <v>0</v>
      </c>
      <c r="J114" s="229"/>
      <c r="K114" s="229">
        <f>ROUND(E114*J114,2)</f>
        <v>0</v>
      </c>
      <c r="L114" s="229">
        <v>21</v>
      </c>
      <c r="M114" s="229">
        <f>G114*(1+L114/100)</f>
        <v>0</v>
      </c>
      <c r="N114" s="221">
        <v>0</v>
      </c>
      <c r="O114" s="221">
        <f>ROUND(E114*N114,5)</f>
        <v>0</v>
      </c>
      <c r="P114" s="221">
        <v>0</v>
      </c>
      <c r="Q114" s="221">
        <f>ROUND(E114*P114,5)</f>
        <v>0</v>
      </c>
      <c r="R114" s="221"/>
      <c r="S114" s="221"/>
      <c r="T114" s="222">
        <v>0.13</v>
      </c>
      <c r="U114" s="221">
        <f>ROUND(E114*T114,2)</f>
        <v>0.2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132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2">
        <v>91</v>
      </c>
      <c r="B115" s="218" t="s">
        <v>317</v>
      </c>
      <c r="C115" s="261" t="s">
        <v>318</v>
      </c>
      <c r="D115" s="220" t="s">
        <v>131</v>
      </c>
      <c r="E115" s="226">
        <v>1.8</v>
      </c>
      <c r="F115" s="228">
        <f>H115+J115</f>
        <v>0</v>
      </c>
      <c r="G115" s="229">
        <f>ROUND(E115*F115,2)</f>
        <v>0</v>
      </c>
      <c r="H115" s="229"/>
      <c r="I115" s="229">
        <f>ROUND(E115*H115,2)</f>
        <v>0</v>
      </c>
      <c r="J115" s="229"/>
      <c r="K115" s="229">
        <f>ROUND(E115*J115,2)</f>
        <v>0</v>
      </c>
      <c r="L115" s="229">
        <v>21</v>
      </c>
      <c r="M115" s="229">
        <f>G115*(1+L115/100)</f>
        <v>0</v>
      </c>
      <c r="N115" s="221">
        <v>1.78E-2</v>
      </c>
      <c r="O115" s="221">
        <f>ROUND(E115*N115,5)</f>
        <v>3.2039999999999999E-2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142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2">
        <v>92</v>
      </c>
      <c r="B116" s="218" t="s">
        <v>319</v>
      </c>
      <c r="C116" s="261" t="s">
        <v>320</v>
      </c>
      <c r="D116" s="220" t="s">
        <v>157</v>
      </c>
      <c r="E116" s="226">
        <v>4.5</v>
      </c>
      <c r="F116" s="228">
        <f>H116+J116</f>
        <v>0</v>
      </c>
      <c r="G116" s="229">
        <f>ROUND(E116*F116,2)</f>
        <v>0</v>
      </c>
      <c r="H116" s="229"/>
      <c r="I116" s="229">
        <f>ROUND(E116*H116,2)</f>
        <v>0</v>
      </c>
      <c r="J116" s="229"/>
      <c r="K116" s="229">
        <f>ROUND(E116*J116,2)</f>
        <v>0</v>
      </c>
      <c r="L116" s="229">
        <v>21</v>
      </c>
      <c r="M116" s="229">
        <f>G116*(1+L116/100)</f>
        <v>0</v>
      </c>
      <c r="N116" s="221">
        <v>0</v>
      </c>
      <c r="O116" s="221">
        <f>ROUND(E116*N116,5)</f>
        <v>0</v>
      </c>
      <c r="P116" s="221">
        <v>0</v>
      </c>
      <c r="Q116" s="221">
        <f>ROUND(E116*P116,5)</f>
        <v>0</v>
      </c>
      <c r="R116" s="221"/>
      <c r="S116" s="221"/>
      <c r="T116" s="222">
        <v>0.12</v>
      </c>
      <c r="U116" s="221">
        <f>ROUND(E116*T116,2)</f>
        <v>0.54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132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ht="20.399999999999999" outlineLevel="1" x14ac:dyDescent="0.25">
      <c r="A117" s="212">
        <v>93</v>
      </c>
      <c r="B117" s="218" t="s">
        <v>321</v>
      </c>
      <c r="C117" s="261" t="s">
        <v>322</v>
      </c>
      <c r="D117" s="220" t="s">
        <v>157</v>
      </c>
      <c r="E117" s="226">
        <v>4.5</v>
      </c>
      <c r="F117" s="228">
        <f>H117+J117</f>
        <v>0</v>
      </c>
      <c r="G117" s="229">
        <f>ROUND(E117*F117,2)</f>
        <v>0</v>
      </c>
      <c r="H117" s="229"/>
      <c r="I117" s="229">
        <f>ROUND(E117*H117,2)</f>
        <v>0</v>
      </c>
      <c r="J117" s="229"/>
      <c r="K117" s="229">
        <f>ROUND(E117*J117,2)</f>
        <v>0</v>
      </c>
      <c r="L117" s="229">
        <v>21</v>
      </c>
      <c r="M117" s="229">
        <f>G117*(1+L117/100)</f>
        <v>0</v>
      </c>
      <c r="N117" s="221">
        <v>1.7000000000000001E-4</v>
      </c>
      <c r="O117" s="221">
        <f>ROUND(E117*N117,5)</f>
        <v>7.6999999999999996E-4</v>
      </c>
      <c r="P117" s="221">
        <v>0</v>
      </c>
      <c r="Q117" s="221">
        <f>ROUND(E117*P117,5)</f>
        <v>0</v>
      </c>
      <c r="R117" s="221"/>
      <c r="S117" s="221"/>
      <c r="T117" s="222">
        <v>0.12</v>
      </c>
      <c r="U117" s="221">
        <f>ROUND(E117*T117,2)</f>
        <v>0.54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132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2">
        <v>94</v>
      </c>
      <c r="B118" s="218" t="s">
        <v>323</v>
      </c>
      <c r="C118" s="261" t="s">
        <v>324</v>
      </c>
      <c r="D118" s="220" t="s">
        <v>217</v>
      </c>
      <c r="E118" s="226">
        <v>0.06</v>
      </c>
      <c r="F118" s="228">
        <f>H118+J118</f>
        <v>0</v>
      </c>
      <c r="G118" s="229">
        <f>ROUND(E118*F118,2)</f>
        <v>0</v>
      </c>
      <c r="H118" s="229"/>
      <c r="I118" s="229">
        <f>ROUND(E118*H118,2)</f>
        <v>0</v>
      </c>
      <c r="J118" s="229"/>
      <c r="K118" s="229">
        <f>ROUND(E118*J118,2)</f>
        <v>0</v>
      </c>
      <c r="L118" s="229">
        <v>21</v>
      </c>
      <c r="M118" s="229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1.2649999999999999</v>
      </c>
      <c r="U118" s="221">
        <f>ROUND(E118*T118,2)</f>
        <v>0.08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132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x14ac:dyDescent="0.25">
      <c r="A119" s="213" t="s">
        <v>127</v>
      </c>
      <c r="B119" s="219" t="s">
        <v>92</v>
      </c>
      <c r="C119" s="262" t="s">
        <v>93</v>
      </c>
      <c r="D119" s="223"/>
      <c r="E119" s="227"/>
      <c r="F119" s="230"/>
      <c r="G119" s="230">
        <f>SUMIF(AE120:AE120,"&lt;&gt;NOR",G120:G120)</f>
        <v>0</v>
      </c>
      <c r="H119" s="230"/>
      <c r="I119" s="230">
        <f>SUM(I120:I120)</f>
        <v>0</v>
      </c>
      <c r="J119" s="230"/>
      <c r="K119" s="230">
        <f>SUM(K120:K120)</f>
        <v>0</v>
      </c>
      <c r="L119" s="230"/>
      <c r="M119" s="230">
        <f>SUM(M120:M120)</f>
        <v>0</v>
      </c>
      <c r="N119" s="224"/>
      <c r="O119" s="224">
        <f>SUM(O120:O120)</f>
        <v>1.0000000000000001E-5</v>
      </c>
      <c r="P119" s="224"/>
      <c r="Q119" s="224">
        <f>SUM(Q120:Q120)</f>
        <v>0</v>
      </c>
      <c r="R119" s="224"/>
      <c r="S119" s="224"/>
      <c r="T119" s="225"/>
      <c r="U119" s="224">
        <f>SUM(U120:U120)</f>
        <v>0.04</v>
      </c>
      <c r="AE119" t="s">
        <v>128</v>
      </c>
    </row>
    <row r="120" spans="1:60" ht="20.399999999999999" outlineLevel="1" x14ac:dyDescent="0.25">
      <c r="A120" s="212">
        <v>95</v>
      </c>
      <c r="B120" s="218" t="s">
        <v>325</v>
      </c>
      <c r="C120" s="261" t="s">
        <v>326</v>
      </c>
      <c r="D120" s="220" t="s">
        <v>254</v>
      </c>
      <c r="E120" s="226">
        <v>1</v>
      </c>
      <c r="F120" s="228">
        <f>H120+J120</f>
        <v>0</v>
      </c>
      <c r="G120" s="229">
        <f>ROUND(E120*F120,2)</f>
        <v>0</v>
      </c>
      <c r="H120" s="229"/>
      <c r="I120" s="229">
        <f>ROUND(E120*H120,2)</f>
        <v>0</v>
      </c>
      <c r="J120" s="229"/>
      <c r="K120" s="229">
        <f>ROUND(E120*J120,2)</f>
        <v>0</v>
      </c>
      <c r="L120" s="229">
        <v>21</v>
      </c>
      <c r="M120" s="229">
        <f>G120*(1+L120/100)</f>
        <v>0</v>
      </c>
      <c r="N120" s="221">
        <v>1.0000000000000001E-5</v>
      </c>
      <c r="O120" s="221">
        <f>ROUND(E120*N120,5)</f>
        <v>1.0000000000000001E-5</v>
      </c>
      <c r="P120" s="221">
        <v>0</v>
      </c>
      <c r="Q120" s="221">
        <f>ROUND(E120*P120,5)</f>
        <v>0</v>
      </c>
      <c r="R120" s="221"/>
      <c r="S120" s="221"/>
      <c r="T120" s="222">
        <v>4.1000000000000002E-2</v>
      </c>
      <c r="U120" s="221">
        <f>ROUND(E120*T120,2)</f>
        <v>0.04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132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x14ac:dyDescent="0.25">
      <c r="A121" s="213" t="s">
        <v>127</v>
      </c>
      <c r="B121" s="219" t="s">
        <v>94</v>
      </c>
      <c r="C121" s="262" t="s">
        <v>95</v>
      </c>
      <c r="D121" s="223"/>
      <c r="E121" s="227"/>
      <c r="F121" s="230"/>
      <c r="G121" s="230">
        <f>SUMIF(AE122:AE127,"&lt;&gt;NOR",G122:G127)</f>
        <v>0</v>
      </c>
      <c r="H121" s="230"/>
      <c r="I121" s="230">
        <f>SUM(I122:I127)</f>
        <v>0</v>
      </c>
      <c r="J121" s="230"/>
      <c r="K121" s="230">
        <f>SUM(K122:K127)</f>
        <v>0</v>
      </c>
      <c r="L121" s="230"/>
      <c r="M121" s="230">
        <f>SUM(M122:M127)</f>
        <v>0</v>
      </c>
      <c r="N121" s="224"/>
      <c r="O121" s="224">
        <f>SUM(O122:O127)</f>
        <v>0.64971999999999996</v>
      </c>
      <c r="P121" s="224"/>
      <c r="Q121" s="224">
        <f>SUM(Q122:Q127)</f>
        <v>0</v>
      </c>
      <c r="R121" s="224"/>
      <c r="S121" s="224"/>
      <c r="T121" s="225"/>
      <c r="U121" s="224">
        <f>SUM(U122:U127)</f>
        <v>126.26999999999998</v>
      </c>
      <c r="AE121" t="s">
        <v>128</v>
      </c>
    </row>
    <row r="122" spans="1:60" outlineLevel="1" x14ac:dyDescent="0.25">
      <c r="A122" s="212">
        <v>96</v>
      </c>
      <c r="B122" s="218" t="s">
        <v>327</v>
      </c>
      <c r="C122" s="261" t="s">
        <v>328</v>
      </c>
      <c r="D122" s="220" t="s">
        <v>131</v>
      </c>
      <c r="E122" s="226">
        <v>494.97680000000003</v>
      </c>
      <c r="F122" s="228">
        <f>H122+J122</f>
        <v>0</v>
      </c>
      <c r="G122" s="229">
        <f>ROUND(E122*F122,2)</f>
        <v>0</v>
      </c>
      <c r="H122" s="229"/>
      <c r="I122" s="229">
        <f>ROUND(E122*H122,2)</f>
        <v>0</v>
      </c>
      <c r="J122" s="229"/>
      <c r="K122" s="229">
        <f>ROUND(E122*J122,2)</f>
        <v>0</v>
      </c>
      <c r="L122" s="229">
        <v>21</v>
      </c>
      <c r="M122" s="229">
        <f>G122*(1+L122/100)</f>
        <v>0</v>
      </c>
      <c r="N122" s="221">
        <v>7.6999999999999996E-4</v>
      </c>
      <c r="O122" s="221">
        <f>ROUND(E122*N122,5)</f>
        <v>0.38113000000000002</v>
      </c>
      <c r="P122" s="221">
        <v>0</v>
      </c>
      <c r="Q122" s="221">
        <f>ROUND(E122*P122,5)</f>
        <v>0</v>
      </c>
      <c r="R122" s="221"/>
      <c r="S122" s="221"/>
      <c r="T122" s="222">
        <v>9.9820000000000006E-2</v>
      </c>
      <c r="U122" s="221">
        <f>ROUND(E122*T122,2)</f>
        <v>49.41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135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2">
        <v>97</v>
      </c>
      <c r="B123" s="218" t="s">
        <v>329</v>
      </c>
      <c r="C123" s="261" t="s">
        <v>330</v>
      </c>
      <c r="D123" s="220" t="s">
        <v>131</v>
      </c>
      <c r="E123" s="226">
        <v>494.97680000000003</v>
      </c>
      <c r="F123" s="228">
        <f>H123+J123</f>
        <v>0</v>
      </c>
      <c r="G123" s="229">
        <f>ROUND(E123*F123,2)</f>
        <v>0</v>
      </c>
      <c r="H123" s="229"/>
      <c r="I123" s="229">
        <f>ROUND(E123*H123,2)</f>
        <v>0</v>
      </c>
      <c r="J123" s="229"/>
      <c r="K123" s="229">
        <f>ROUND(E123*J123,2)</f>
        <v>0</v>
      </c>
      <c r="L123" s="229">
        <v>21</v>
      </c>
      <c r="M123" s="229">
        <f>G123*(1+L123/100)</f>
        <v>0</v>
      </c>
      <c r="N123" s="221">
        <v>1.9000000000000001E-4</v>
      </c>
      <c r="O123" s="221">
        <f>ROUND(E123*N123,5)</f>
        <v>9.4049999999999995E-2</v>
      </c>
      <c r="P123" s="221">
        <v>0</v>
      </c>
      <c r="Q123" s="221">
        <f>ROUND(E123*P123,5)</f>
        <v>0</v>
      </c>
      <c r="R123" s="221"/>
      <c r="S123" s="221"/>
      <c r="T123" s="222">
        <v>3.2480000000000002E-2</v>
      </c>
      <c r="U123" s="221">
        <f>ROUND(E123*T123,2)</f>
        <v>16.079999999999998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132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12">
        <v>98</v>
      </c>
      <c r="B124" s="218" t="s">
        <v>331</v>
      </c>
      <c r="C124" s="261" t="s">
        <v>332</v>
      </c>
      <c r="D124" s="220" t="s">
        <v>131</v>
      </c>
      <c r="E124" s="226">
        <v>494.97680000000003</v>
      </c>
      <c r="F124" s="228">
        <f>H124+J124</f>
        <v>0</v>
      </c>
      <c r="G124" s="229">
        <f>ROUND(E124*F124,2)</f>
        <v>0</v>
      </c>
      <c r="H124" s="229"/>
      <c r="I124" s="229">
        <f>ROUND(E124*H124,2)</f>
        <v>0</v>
      </c>
      <c r="J124" s="229"/>
      <c r="K124" s="229">
        <f>ROUND(E124*J124,2)</f>
        <v>0</v>
      </c>
      <c r="L124" s="229">
        <v>21</v>
      </c>
      <c r="M124" s="229">
        <f>G124*(1+L124/100)</f>
        <v>0</v>
      </c>
      <c r="N124" s="221">
        <v>2.5000000000000001E-4</v>
      </c>
      <c r="O124" s="221">
        <f>ROUND(E124*N124,5)</f>
        <v>0.12374</v>
      </c>
      <c r="P124" s="221">
        <v>0</v>
      </c>
      <c r="Q124" s="221">
        <f>ROUND(E124*P124,5)</f>
        <v>0</v>
      </c>
      <c r="R124" s="221"/>
      <c r="S124" s="221"/>
      <c r="T124" s="222">
        <v>0.10902000000000001</v>
      </c>
      <c r="U124" s="221">
        <f>ROUND(E124*T124,2)</f>
        <v>53.96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132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0.399999999999999" outlineLevel="1" x14ac:dyDescent="0.25">
      <c r="A125" s="212">
        <v>99</v>
      </c>
      <c r="B125" s="218" t="s">
        <v>333</v>
      </c>
      <c r="C125" s="261" t="s">
        <v>334</v>
      </c>
      <c r="D125" s="220" t="s">
        <v>131</v>
      </c>
      <c r="E125" s="226">
        <v>136.96</v>
      </c>
      <c r="F125" s="228">
        <f>H125+J125</f>
        <v>0</v>
      </c>
      <c r="G125" s="229">
        <f>ROUND(E125*F125,2)</f>
        <v>0</v>
      </c>
      <c r="H125" s="229"/>
      <c r="I125" s="229">
        <f>ROUND(E125*H125,2)</f>
        <v>0</v>
      </c>
      <c r="J125" s="229"/>
      <c r="K125" s="229">
        <f>ROUND(E125*J125,2)</f>
        <v>0</v>
      </c>
      <c r="L125" s="229">
        <v>21</v>
      </c>
      <c r="M125" s="229">
        <f>G125*(1+L125/100)</f>
        <v>0</v>
      </c>
      <c r="N125" s="221">
        <v>3.5E-4</v>
      </c>
      <c r="O125" s="221">
        <f>ROUND(E125*N125,5)</f>
        <v>4.7940000000000003E-2</v>
      </c>
      <c r="P125" s="221">
        <v>0</v>
      </c>
      <c r="Q125" s="221">
        <f>ROUND(E125*P125,5)</f>
        <v>0</v>
      </c>
      <c r="R125" s="221"/>
      <c r="S125" s="221"/>
      <c r="T125" s="222">
        <v>1.35E-2</v>
      </c>
      <c r="U125" s="221">
        <f>ROUND(E125*T125,2)</f>
        <v>1.85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132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12">
        <v>100</v>
      </c>
      <c r="B126" s="218" t="s">
        <v>147</v>
      </c>
      <c r="C126" s="261" t="s">
        <v>148</v>
      </c>
      <c r="D126" s="220" t="s">
        <v>131</v>
      </c>
      <c r="E126" s="226">
        <v>41.467599999999997</v>
      </c>
      <c r="F126" s="228">
        <f>H126+J126</f>
        <v>0</v>
      </c>
      <c r="G126" s="229">
        <f>ROUND(E126*F126,2)</f>
        <v>0</v>
      </c>
      <c r="H126" s="229"/>
      <c r="I126" s="229">
        <f>ROUND(E126*H126,2)</f>
        <v>0</v>
      </c>
      <c r="J126" s="229"/>
      <c r="K126" s="229">
        <f>ROUND(E126*J126,2)</f>
        <v>0</v>
      </c>
      <c r="L126" s="229">
        <v>21</v>
      </c>
      <c r="M126" s="229">
        <f>G126*(1+L126/100)</f>
        <v>0</v>
      </c>
      <c r="N126" s="221">
        <v>4.0000000000000003E-5</v>
      </c>
      <c r="O126" s="221">
        <f>ROUND(E126*N126,5)</f>
        <v>1.66E-3</v>
      </c>
      <c r="P126" s="221">
        <v>0</v>
      </c>
      <c r="Q126" s="221">
        <f>ROUND(E126*P126,5)</f>
        <v>0</v>
      </c>
      <c r="R126" s="221"/>
      <c r="S126" s="221"/>
      <c r="T126" s="222">
        <v>7.8E-2</v>
      </c>
      <c r="U126" s="221">
        <f>ROUND(E126*T126,2)</f>
        <v>3.23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132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2">
        <v>101</v>
      </c>
      <c r="B127" s="218" t="s">
        <v>335</v>
      </c>
      <c r="C127" s="261" t="s">
        <v>336</v>
      </c>
      <c r="D127" s="220" t="s">
        <v>131</v>
      </c>
      <c r="E127" s="226">
        <v>60</v>
      </c>
      <c r="F127" s="228">
        <f>H127+J127</f>
        <v>0</v>
      </c>
      <c r="G127" s="229">
        <f>ROUND(E127*F127,2)</f>
        <v>0</v>
      </c>
      <c r="H127" s="229"/>
      <c r="I127" s="229">
        <f>ROUND(E127*H127,2)</f>
        <v>0</v>
      </c>
      <c r="J127" s="229"/>
      <c r="K127" s="229">
        <f>ROUND(E127*J127,2)</f>
        <v>0</v>
      </c>
      <c r="L127" s="229">
        <v>21</v>
      </c>
      <c r="M127" s="229">
        <f>G127*(1+L127/100)</f>
        <v>0</v>
      </c>
      <c r="N127" s="221">
        <v>2.0000000000000002E-5</v>
      </c>
      <c r="O127" s="221">
        <f>ROUND(E127*N127,5)</f>
        <v>1.1999999999999999E-3</v>
      </c>
      <c r="P127" s="221">
        <v>0</v>
      </c>
      <c r="Q127" s="221">
        <f>ROUND(E127*P127,5)</f>
        <v>0</v>
      </c>
      <c r="R127" s="221"/>
      <c r="S127" s="221"/>
      <c r="T127" s="222">
        <v>2.9000000000000001E-2</v>
      </c>
      <c r="U127" s="221">
        <f>ROUND(E127*T127,2)</f>
        <v>1.74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132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x14ac:dyDescent="0.25">
      <c r="A128" s="213" t="s">
        <v>127</v>
      </c>
      <c r="B128" s="219" t="s">
        <v>96</v>
      </c>
      <c r="C128" s="262" t="s">
        <v>97</v>
      </c>
      <c r="D128" s="223"/>
      <c r="E128" s="227"/>
      <c r="F128" s="230"/>
      <c r="G128" s="230">
        <f>SUMIF(AE129:AE132,"&lt;&gt;NOR",G129:G132)</f>
        <v>0</v>
      </c>
      <c r="H128" s="230"/>
      <c r="I128" s="230">
        <f>SUM(I129:I132)</f>
        <v>0</v>
      </c>
      <c r="J128" s="230"/>
      <c r="K128" s="230">
        <f>SUM(K129:K132)</f>
        <v>0</v>
      </c>
      <c r="L128" s="230"/>
      <c r="M128" s="230">
        <f>SUM(M129:M132)</f>
        <v>0</v>
      </c>
      <c r="N128" s="224"/>
      <c r="O128" s="224">
        <f>SUM(O129:O132)</f>
        <v>7.392E-2</v>
      </c>
      <c r="P128" s="224"/>
      <c r="Q128" s="224">
        <f>SUM(Q129:Q132)</f>
        <v>3.36</v>
      </c>
      <c r="R128" s="224"/>
      <c r="S128" s="224"/>
      <c r="T128" s="225"/>
      <c r="U128" s="224">
        <f>SUM(U129:U132)</f>
        <v>30.1</v>
      </c>
      <c r="AE128" t="s">
        <v>128</v>
      </c>
    </row>
    <row r="129" spans="1:60" outlineLevel="1" x14ac:dyDescent="0.25">
      <c r="A129" s="212">
        <v>102</v>
      </c>
      <c r="B129" s="218" t="s">
        <v>337</v>
      </c>
      <c r="C129" s="261" t="s">
        <v>338</v>
      </c>
      <c r="D129" s="220" t="s">
        <v>172</v>
      </c>
      <c r="E129" s="226">
        <v>8</v>
      </c>
      <c r="F129" s="228">
        <f>H129+J129</f>
        <v>0</v>
      </c>
      <c r="G129" s="229">
        <f>ROUND(E129*F129,2)</f>
        <v>0</v>
      </c>
      <c r="H129" s="229"/>
      <c r="I129" s="229">
        <f>ROUND(E129*H129,2)</f>
        <v>0</v>
      </c>
      <c r="J129" s="229"/>
      <c r="K129" s="229">
        <f>ROUND(E129*J129,2)</f>
        <v>0</v>
      </c>
      <c r="L129" s="229">
        <v>21</v>
      </c>
      <c r="M129" s="229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0.56999999999999995</v>
      </c>
      <c r="U129" s="221">
        <f>ROUND(E129*T129,2)</f>
        <v>4.5599999999999996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132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12">
        <v>103</v>
      </c>
      <c r="B130" s="218" t="s">
        <v>339</v>
      </c>
      <c r="C130" s="261" t="s">
        <v>340</v>
      </c>
      <c r="D130" s="220" t="s">
        <v>172</v>
      </c>
      <c r="E130" s="226">
        <v>20</v>
      </c>
      <c r="F130" s="228">
        <f>H130+J130</f>
        <v>0</v>
      </c>
      <c r="G130" s="229">
        <f>ROUND(E130*F130,2)</f>
        <v>0</v>
      </c>
      <c r="H130" s="229"/>
      <c r="I130" s="229">
        <f>ROUND(E130*H130,2)</f>
        <v>0</v>
      </c>
      <c r="J130" s="229"/>
      <c r="K130" s="229">
        <f>ROUND(E130*J130,2)</f>
        <v>0</v>
      </c>
      <c r="L130" s="229">
        <v>21</v>
      </c>
      <c r="M130" s="229">
        <f>G130*(1+L130/100)</f>
        <v>0</v>
      </c>
      <c r="N130" s="221">
        <v>0</v>
      </c>
      <c r="O130" s="221">
        <f>ROUND(E130*N130,5)</f>
        <v>0</v>
      </c>
      <c r="P130" s="221">
        <v>0</v>
      </c>
      <c r="Q130" s="221">
        <f>ROUND(E130*P130,5)</f>
        <v>0</v>
      </c>
      <c r="R130" s="221"/>
      <c r="S130" s="221"/>
      <c r="T130" s="222">
        <v>0.42</v>
      </c>
      <c r="U130" s="221">
        <f>ROUND(E130*T130,2)</f>
        <v>8.4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132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12">
        <v>104</v>
      </c>
      <c r="B131" s="218" t="s">
        <v>341</v>
      </c>
      <c r="C131" s="261" t="s">
        <v>342</v>
      </c>
      <c r="D131" s="220" t="s">
        <v>172</v>
      </c>
      <c r="E131" s="226">
        <v>28</v>
      </c>
      <c r="F131" s="228">
        <f>H131+J131</f>
        <v>0</v>
      </c>
      <c r="G131" s="229">
        <f>ROUND(E131*F131,2)</f>
        <v>0</v>
      </c>
      <c r="H131" s="229"/>
      <c r="I131" s="229">
        <f>ROUND(E131*H131,2)</f>
        <v>0</v>
      </c>
      <c r="J131" s="229"/>
      <c r="K131" s="229">
        <f>ROUND(E131*J131,2)</f>
        <v>0</v>
      </c>
      <c r="L131" s="229">
        <v>21</v>
      </c>
      <c r="M131" s="229">
        <f>G131*(1+L131/100)</f>
        <v>0</v>
      </c>
      <c r="N131" s="221">
        <v>2.64E-3</v>
      </c>
      <c r="O131" s="221">
        <f>ROUND(E131*N131,5)</f>
        <v>7.392E-2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142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5">
      <c r="A132" s="212">
        <v>105</v>
      </c>
      <c r="B132" s="218" t="s">
        <v>343</v>
      </c>
      <c r="C132" s="261" t="s">
        <v>344</v>
      </c>
      <c r="D132" s="220" t="s">
        <v>212</v>
      </c>
      <c r="E132" s="226">
        <v>42</v>
      </c>
      <c r="F132" s="228">
        <f>H132+J132</f>
        <v>0</v>
      </c>
      <c r="G132" s="229">
        <f>ROUND(E132*F132,2)</f>
        <v>0</v>
      </c>
      <c r="H132" s="229"/>
      <c r="I132" s="229">
        <f>ROUND(E132*H132,2)</f>
        <v>0</v>
      </c>
      <c r="J132" s="229"/>
      <c r="K132" s="229">
        <f>ROUND(E132*J132,2)</f>
        <v>0</v>
      </c>
      <c r="L132" s="229">
        <v>21</v>
      </c>
      <c r="M132" s="229">
        <f>G132*(1+L132/100)</f>
        <v>0</v>
      </c>
      <c r="N132" s="221">
        <v>0</v>
      </c>
      <c r="O132" s="221">
        <f>ROUND(E132*N132,5)</f>
        <v>0</v>
      </c>
      <c r="P132" s="221">
        <v>0.08</v>
      </c>
      <c r="Q132" s="221">
        <f>ROUND(E132*P132,5)</f>
        <v>3.36</v>
      </c>
      <c r="R132" s="221"/>
      <c r="S132" s="221"/>
      <c r="T132" s="222">
        <v>0.40799999999999997</v>
      </c>
      <c r="U132" s="221">
        <f>ROUND(E132*T132,2)</f>
        <v>17.14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132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x14ac:dyDescent="0.25">
      <c r="A133" s="213" t="s">
        <v>127</v>
      </c>
      <c r="B133" s="219" t="s">
        <v>98</v>
      </c>
      <c r="C133" s="262" t="s">
        <v>26</v>
      </c>
      <c r="D133" s="223"/>
      <c r="E133" s="227"/>
      <c r="F133" s="230"/>
      <c r="G133" s="230">
        <f>SUMIF(AE134:AE139,"&lt;&gt;NOR",G134:G139)</f>
        <v>0</v>
      </c>
      <c r="H133" s="230"/>
      <c r="I133" s="230">
        <f>SUM(I134:I139)</f>
        <v>0</v>
      </c>
      <c r="J133" s="230"/>
      <c r="K133" s="230">
        <f>SUM(K134:K139)</f>
        <v>0</v>
      </c>
      <c r="L133" s="230"/>
      <c r="M133" s="230">
        <f>SUM(M134:M139)</f>
        <v>0</v>
      </c>
      <c r="N133" s="224"/>
      <c r="O133" s="224">
        <f>SUM(O134:O139)</f>
        <v>0</v>
      </c>
      <c r="P133" s="224"/>
      <c r="Q133" s="224">
        <f>SUM(Q134:Q139)</f>
        <v>0</v>
      </c>
      <c r="R133" s="224"/>
      <c r="S133" s="224"/>
      <c r="T133" s="225"/>
      <c r="U133" s="224">
        <f>SUM(U134:U139)</f>
        <v>0</v>
      </c>
      <c r="AE133" t="s">
        <v>128</v>
      </c>
    </row>
    <row r="134" spans="1:60" outlineLevel="1" x14ac:dyDescent="0.25">
      <c r="A134" s="212">
        <v>106</v>
      </c>
      <c r="B134" s="218" t="s">
        <v>345</v>
      </c>
      <c r="C134" s="261" t="s">
        <v>346</v>
      </c>
      <c r="D134" s="220" t="s">
        <v>347</v>
      </c>
      <c r="E134" s="226">
        <v>1</v>
      </c>
      <c r="F134" s="228">
        <f>H134+J134</f>
        <v>0</v>
      </c>
      <c r="G134" s="229">
        <f>ROUND(E134*F134,2)</f>
        <v>0</v>
      </c>
      <c r="H134" s="229"/>
      <c r="I134" s="229">
        <f>ROUND(E134*H134,2)</f>
        <v>0</v>
      </c>
      <c r="J134" s="229"/>
      <c r="K134" s="229">
        <f>ROUND(E134*J134,2)</f>
        <v>0</v>
      </c>
      <c r="L134" s="229">
        <v>21</v>
      </c>
      <c r="M134" s="229">
        <f>G134*(1+L134/100)</f>
        <v>0</v>
      </c>
      <c r="N134" s="221">
        <v>0</v>
      </c>
      <c r="O134" s="221">
        <f>ROUND(E134*N134,5)</f>
        <v>0</v>
      </c>
      <c r="P134" s="221">
        <v>0</v>
      </c>
      <c r="Q134" s="221">
        <f>ROUND(E134*P134,5)</f>
        <v>0</v>
      </c>
      <c r="R134" s="221"/>
      <c r="S134" s="221"/>
      <c r="T134" s="222">
        <v>0</v>
      </c>
      <c r="U134" s="221">
        <f>ROUND(E134*T134,2)</f>
        <v>0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132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5">
      <c r="A135" s="212">
        <v>107</v>
      </c>
      <c r="B135" s="218" t="s">
        <v>348</v>
      </c>
      <c r="C135" s="261" t="s">
        <v>349</v>
      </c>
      <c r="D135" s="220" t="s">
        <v>347</v>
      </c>
      <c r="E135" s="226">
        <v>1</v>
      </c>
      <c r="F135" s="228">
        <f>H135+J135</f>
        <v>0</v>
      </c>
      <c r="G135" s="229">
        <f>ROUND(E135*F135,2)</f>
        <v>0</v>
      </c>
      <c r="H135" s="229"/>
      <c r="I135" s="229">
        <f>ROUND(E135*H135,2)</f>
        <v>0</v>
      </c>
      <c r="J135" s="229"/>
      <c r="K135" s="229">
        <f>ROUND(E135*J135,2)</f>
        <v>0</v>
      </c>
      <c r="L135" s="229">
        <v>21</v>
      </c>
      <c r="M135" s="229">
        <f>G135*(1+L135/100)</f>
        <v>0</v>
      </c>
      <c r="N135" s="221">
        <v>0</v>
      </c>
      <c r="O135" s="221">
        <f>ROUND(E135*N135,5)</f>
        <v>0</v>
      </c>
      <c r="P135" s="221">
        <v>0</v>
      </c>
      <c r="Q135" s="221">
        <f>ROUND(E135*P135,5)</f>
        <v>0</v>
      </c>
      <c r="R135" s="221"/>
      <c r="S135" s="221"/>
      <c r="T135" s="222">
        <v>0</v>
      </c>
      <c r="U135" s="221">
        <f>ROUND(E135*T135,2)</f>
        <v>0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132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12">
        <v>108</v>
      </c>
      <c r="B136" s="218" t="s">
        <v>350</v>
      </c>
      <c r="C136" s="261" t="s">
        <v>351</v>
      </c>
      <c r="D136" s="220" t="s">
        <v>347</v>
      </c>
      <c r="E136" s="226">
        <v>1</v>
      </c>
      <c r="F136" s="228">
        <f>H136+J136</f>
        <v>0</v>
      </c>
      <c r="G136" s="229">
        <f>ROUND(E136*F136,2)</f>
        <v>0</v>
      </c>
      <c r="H136" s="229"/>
      <c r="I136" s="229">
        <f>ROUND(E136*H136,2)</f>
        <v>0</v>
      </c>
      <c r="J136" s="229"/>
      <c r="K136" s="229">
        <f>ROUND(E136*J136,2)</f>
        <v>0</v>
      </c>
      <c r="L136" s="229">
        <v>21</v>
      </c>
      <c r="M136" s="229">
        <f>G136*(1+L136/100)</f>
        <v>0</v>
      </c>
      <c r="N136" s="221">
        <v>0</v>
      </c>
      <c r="O136" s="221">
        <f>ROUND(E136*N136,5)</f>
        <v>0</v>
      </c>
      <c r="P136" s="221">
        <v>0</v>
      </c>
      <c r="Q136" s="221">
        <f>ROUND(E136*P136,5)</f>
        <v>0</v>
      </c>
      <c r="R136" s="221"/>
      <c r="S136" s="221"/>
      <c r="T136" s="222">
        <v>0</v>
      </c>
      <c r="U136" s="221">
        <f>ROUND(E136*T136,2)</f>
        <v>0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132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5">
      <c r="A137" s="212">
        <v>109</v>
      </c>
      <c r="B137" s="218" t="s">
        <v>352</v>
      </c>
      <c r="C137" s="261" t="s">
        <v>353</v>
      </c>
      <c r="D137" s="220" t="s">
        <v>347</v>
      </c>
      <c r="E137" s="226">
        <v>1</v>
      </c>
      <c r="F137" s="228">
        <f>H137+J137</f>
        <v>0</v>
      </c>
      <c r="G137" s="229">
        <f>ROUND(E137*F137,2)</f>
        <v>0</v>
      </c>
      <c r="H137" s="229"/>
      <c r="I137" s="229">
        <f>ROUND(E137*H137,2)</f>
        <v>0</v>
      </c>
      <c r="J137" s="229"/>
      <c r="K137" s="229">
        <f>ROUND(E137*J137,2)</f>
        <v>0</v>
      </c>
      <c r="L137" s="229">
        <v>21</v>
      </c>
      <c r="M137" s="229">
        <f>G137*(1+L137/100)</f>
        <v>0</v>
      </c>
      <c r="N137" s="221">
        <v>0</v>
      </c>
      <c r="O137" s="221">
        <f>ROUND(E137*N137,5)</f>
        <v>0</v>
      </c>
      <c r="P137" s="221">
        <v>0</v>
      </c>
      <c r="Q137" s="221">
        <f>ROUND(E137*P137,5)</f>
        <v>0</v>
      </c>
      <c r="R137" s="221"/>
      <c r="S137" s="221"/>
      <c r="T137" s="222">
        <v>0</v>
      </c>
      <c r="U137" s="221">
        <f>ROUND(E137*T137,2)</f>
        <v>0</v>
      </c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132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5">
      <c r="A138" s="212">
        <v>110</v>
      </c>
      <c r="B138" s="218" t="s">
        <v>354</v>
      </c>
      <c r="C138" s="261" t="s">
        <v>355</v>
      </c>
      <c r="D138" s="220" t="s">
        <v>347</v>
      </c>
      <c r="E138" s="226">
        <v>1</v>
      </c>
      <c r="F138" s="228">
        <f>H138+J138</f>
        <v>0</v>
      </c>
      <c r="G138" s="229">
        <f>ROUND(E138*F138,2)</f>
        <v>0</v>
      </c>
      <c r="H138" s="229"/>
      <c r="I138" s="229">
        <f>ROUND(E138*H138,2)</f>
        <v>0</v>
      </c>
      <c r="J138" s="229"/>
      <c r="K138" s="229">
        <f>ROUND(E138*J138,2)</f>
        <v>0</v>
      </c>
      <c r="L138" s="229">
        <v>21</v>
      </c>
      <c r="M138" s="229">
        <f>G138*(1+L138/100)</f>
        <v>0</v>
      </c>
      <c r="N138" s="221">
        <v>0</v>
      </c>
      <c r="O138" s="221">
        <f>ROUND(E138*N138,5)</f>
        <v>0</v>
      </c>
      <c r="P138" s="221">
        <v>0</v>
      </c>
      <c r="Q138" s="221">
        <f>ROUND(E138*P138,5)</f>
        <v>0</v>
      </c>
      <c r="R138" s="221"/>
      <c r="S138" s="221"/>
      <c r="T138" s="222">
        <v>0</v>
      </c>
      <c r="U138" s="221">
        <f>ROUND(E138*T138,2)</f>
        <v>0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132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12">
        <v>111</v>
      </c>
      <c r="B139" s="218" t="s">
        <v>356</v>
      </c>
      <c r="C139" s="261" t="s">
        <v>357</v>
      </c>
      <c r="D139" s="220" t="s">
        <v>347</v>
      </c>
      <c r="E139" s="226">
        <v>1</v>
      </c>
      <c r="F139" s="228">
        <f>H139+J139</f>
        <v>0</v>
      </c>
      <c r="G139" s="229">
        <f>ROUND(E139*F139,2)</f>
        <v>0</v>
      </c>
      <c r="H139" s="229"/>
      <c r="I139" s="229">
        <f>ROUND(E139*H139,2)</f>
        <v>0</v>
      </c>
      <c r="J139" s="229"/>
      <c r="K139" s="229">
        <f>ROUND(E139*J139,2)</f>
        <v>0</v>
      </c>
      <c r="L139" s="229">
        <v>21</v>
      </c>
      <c r="M139" s="229">
        <f>G139*(1+L139/100)</f>
        <v>0</v>
      </c>
      <c r="N139" s="221">
        <v>0</v>
      </c>
      <c r="O139" s="221">
        <f>ROUND(E139*N139,5)</f>
        <v>0</v>
      </c>
      <c r="P139" s="221">
        <v>0</v>
      </c>
      <c r="Q139" s="221">
        <f>ROUND(E139*P139,5)</f>
        <v>0</v>
      </c>
      <c r="R139" s="221"/>
      <c r="S139" s="221"/>
      <c r="T139" s="222">
        <v>0</v>
      </c>
      <c r="U139" s="221">
        <f>ROUND(E139*T139,2)</f>
        <v>0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132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x14ac:dyDescent="0.25">
      <c r="A140" s="213" t="s">
        <v>127</v>
      </c>
      <c r="B140" s="219" t="s">
        <v>99</v>
      </c>
      <c r="C140" s="262" t="s">
        <v>100</v>
      </c>
      <c r="D140" s="223"/>
      <c r="E140" s="227"/>
      <c r="F140" s="230"/>
      <c r="G140" s="230">
        <f>SUMIF(AE141:AE141,"&lt;&gt;NOR",G141:G141)</f>
        <v>0</v>
      </c>
      <c r="H140" s="230"/>
      <c r="I140" s="230">
        <f>SUM(I141:I141)</f>
        <v>0</v>
      </c>
      <c r="J140" s="230"/>
      <c r="K140" s="230">
        <f>SUM(K141:K141)</f>
        <v>0</v>
      </c>
      <c r="L140" s="230"/>
      <c r="M140" s="230">
        <f>SUM(M141:M141)</f>
        <v>0</v>
      </c>
      <c r="N140" s="224"/>
      <c r="O140" s="224">
        <f>SUM(O141:O141)</f>
        <v>0</v>
      </c>
      <c r="P140" s="224"/>
      <c r="Q140" s="224">
        <f>SUM(Q141:Q141)</f>
        <v>4.4800000000000004</v>
      </c>
      <c r="R140" s="224"/>
      <c r="S140" s="224"/>
      <c r="T140" s="225"/>
      <c r="U140" s="224">
        <f>SUM(U141:U141)</f>
        <v>22.85</v>
      </c>
      <c r="AE140" t="s">
        <v>128</v>
      </c>
    </row>
    <row r="141" spans="1:60" outlineLevel="1" x14ac:dyDescent="0.25">
      <c r="A141" s="239">
        <v>112</v>
      </c>
      <c r="B141" s="240" t="s">
        <v>358</v>
      </c>
      <c r="C141" s="263" t="s">
        <v>359</v>
      </c>
      <c r="D141" s="241" t="s">
        <v>212</v>
      </c>
      <c r="E141" s="242">
        <v>56</v>
      </c>
      <c r="F141" s="243">
        <f>H141+J141</f>
        <v>0</v>
      </c>
      <c r="G141" s="244">
        <f>ROUND(E141*F141,2)</f>
        <v>0</v>
      </c>
      <c r="H141" s="244"/>
      <c r="I141" s="244">
        <f>ROUND(E141*H141,2)</f>
        <v>0</v>
      </c>
      <c r="J141" s="244"/>
      <c r="K141" s="244">
        <f>ROUND(E141*J141,2)</f>
        <v>0</v>
      </c>
      <c r="L141" s="244">
        <v>21</v>
      </c>
      <c r="M141" s="244">
        <f>G141*(1+L141/100)</f>
        <v>0</v>
      </c>
      <c r="N141" s="245">
        <v>0</v>
      </c>
      <c r="O141" s="245">
        <f>ROUND(E141*N141,5)</f>
        <v>0</v>
      </c>
      <c r="P141" s="245">
        <v>0.08</v>
      </c>
      <c r="Q141" s="245">
        <f>ROUND(E141*P141,5)</f>
        <v>4.4800000000000004</v>
      </c>
      <c r="R141" s="245"/>
      <c r="S141" s="245"/>
      <c r="T141" s="246">
        <v>0.40799999999999997</v>
      </c>
      <c r="U141" s="245">
        <f>ROUND(E141*T141,2)</f>
        <v>22.85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132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x14ac:dyDescent="0.25">
      <c r="A142" s="6"/>
      <c r="B142" s="7" t="s">
        <v>360</v>
      </c>
      <c r="C142" s="264" t="s">
        <v>360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AC142">
        <v>15</v>
      </c>
      <c r="AD142">
        <v>21</v>
      </c>
    </row>
    <row r="143" spans="1:60" x14ac:dyDescent="0.25">
      <c r="A143" s="247"/>
      <c r="B143" s="248" t="s">
        <v>28</v>
      </c>
      <c r="C143" s="265" t="s">
        <v>360</v>
      </c>
      <c r="D143" s="249"/>
      <c r="E143" s="249"/>
      <c r="F143" s="249"/>
      <c r="G143" s="260">
        <f>G8+G14+G17+G27+G30+G35+G38+G43+G49+G63+G65+G70+G77+G87+G90+G102+G111+G119+G121+G128+G133+G140</f>
        <v>0</v>
      </c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AC143">
        <f>SUMIF(L7:L141,AC142,G7:G141)</f>
        <v>0</v>
      </c>
      <c r="AD143">
        <f>SUMIF(L7:L141,AD142,G7:G141)</f>
        <v>0</v>
      </c>
      <c r="AE143" t="s">
        <v>361</v>
      </c>
    </row>
    <row r="144" spans="1:60" x14ac:dyDescent="0.25">
      <c r="A144" s="6"/>
      <c r="B144" s="7" t="s">
        <v>360</v>
      </c>
      <c r="C144" s="264" t="s">
        <v>360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5">
      <c r="A145" s="6"/>
      <c r="B145" s="7" t="s">
        <v>360</v>
      </c>
      <c r="C145" s="264" t="s">
        <v>360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5">
      <c r="A146" s="250" t="s">
        <v>362</v>
      </c>
      <c r="B146" s="250"/>
      <c r="C146" s="26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5">
      <c r="A147" s="251"/>
      <c r="B147" s="252"/>
      <c r="C147" s="267"/>
      <c r="D147" s="252"/>
      <c r="E147" s="252"/>
      <c r="F147" s="252"/>
      <c r="G147" s="253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AE147" t="s">
        <v>363</v>
      </c>
    </row>
    <row r="148" spans="1:31" x14ac:dyDescent="0.25">
      <c r="A148" s="254"/>
      <c r="B148" s="255"/>
      <c r="C148" s="268"/>
      <c r="D148" s="255"/>
      <c r="E148" s="255"/>
      <c r="F148" s="255"/>
      <c r="G148" s="25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5">
      <c r="A149" s="254"/>
      <c r="B149" s="255"/>
      <c r="C149" s="268"/>
      <c r="D149" s="255"/>
      <c r="E149" s="255"/>
      <c r="F149" s="255"/>
      <c r="G149" s="25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5">
      <c r="A150" s="254"/>
      <c r="B150" s="255"/>
      <c r="C150" s="268"/>
      <c r="D150" s="255"/>
      <c r="E150" s="255"/>
      <c r="F150" s="255"/>
      <c r="G150" s="25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5">
      <c r="A151" s="257"/>
      <c r="B151" s="258"/>
      <c r="C151" s="269"/>
      <c r="D151" s="258"/>
      <c r="E151" s="258"/>
      <c r="F151" s="258"/>
      <c r="G151" s="259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5">
      <c r="A152" s="6"/>
      <c r="B152" s="7" t="s">
        <v>360</v>
      </c>
      <c r="C152" s="264" t="s">
        <v>360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1" x14ac:dyDescent="0.25">
      <c r="C153" s="270"/>
      <c r="AE153" t="s">
        <v>364</v>
      </c>
    </row>
  </sheetData>
  <sheetProtection algorithmName="SHA-512" hashValue="er+4Jvv2KnG1pJaliOedYa8c7r0CE6ReEn+5ry2Do9VvlAYEzNzVfBI6sdK40D53plpYMPqkjSbS5eDCwdVRGg==" saltValue="wezRhXtL7dxNAfI9GdzdEA==" spinCount="100000" sheet="1" objects="1" scenarios="1"/>
  <mergeCells count="6">
    <mergeCell ref="A1:G1"/>
    <mergeCell ref="C2:G2"/>
    <mergeCell ref="C3:G3"/>
    <mergeCell ref="C4:G4"/>
    <mergeCell ref="A146:C146"/>
    <mergeCell ref="A147:G151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2024-02-21T17:20:15Z</dcterms:modified>
</cp:coreProperties>
</file>