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60158936-057F-459B-8A21-858E5D02AF78}" xr6:coauthVersionLast="36" xr6:coauthVersionMax="47" xr10:uidLastSave="{00000000-0000-0000-0000-000000000000}"/>
  <bookViews>
    <workbookView xWindow="0" yWindow="0" windowWidth="23040" windowHeight="8940" tabRatio="888" activeTab="1" xr2:uid="{00000000-000D-0000-FFFF-FFFF00000000}"/>
  </bookViews>
  <sheets>
    <sheet name="Sumarizace" sheetId="1" r:id="rId1"/>
    <sheet name="ZŠ Mařádková" sheetId="5" r:id="rId2"/>
    <sheet name="ZŠ T.G.M Riegrova" sheetId="12" r:id="rId3"/>
    <sheet name="ZŠ Ilji Hurníka" sheetId="13" r:id="rId4"/>
    <sheet name="ZŠ Kylešovice" sheetId="1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5" l="1"/>
  <c r="G80" i="5" s="1"/>
  <c r="F79" i="5"/>
  <c r="G79" i="5" s="1"/>
  <c r="F78" i="5"/>
  <c r="G78" i="5" s="1"/>
  <c r="F77" i="5"/>
  <c r="G77" i="5" s="1"/>
  <c r="F76" i="5"/>
  <c r="G76" i="5" s="1"/>
  <c r="F75" i="5"/>
  <c r="G75" i="5" s="1"/>
  <c r="F74" i="5"/>
  <c r="G74" i="5" s="1"/>
  <c r="F73" i="5"/>
  <c r="G73" i="5" s="1"/>
  <c r="F72" i="5"/>
  <c r="G72" i="5" s="1"/>
  <c r="F71" i="5"/>
  <c r="G71" i="5" s="1"/>
  <c r="F70" i="5"/>
  <c r="G70" i="5" s="1"/>
  <c r="F69" i="5"/>
  <c r="G69" i="5" s="1"/>
  <c r="F68" i="5"/>
  <c r="G68" i="5" s="1"/>
  <c r="F67" i="5"/>
  <c r="G67" i="5" s="1"/>
  <c r="F66" i="5"/>
  <c r="G66" i="5" s="1"/>
  <c r="F65" i="5"/>
  <c r="G65" i="5" s="1"/>
  <c r="F64" i="5"/>
  <c r="G64" i="5" s="1"/>
  <c r="F63" i="5"/>
  <c r="G63" i="5" s="1"/>
  <c r="F62" i="5"/>
  <c r="G62" i="5" s="1"/>
  <c r="F61" i="5"/>
  <c r="G61" i="5" s="1"/>
  <c r="F60" i="5"/>
  <c r="G60" i="5" s="1"/>
  <c r="F59" i="5"/>
  <c r="G59" i="5" s="1"/>
  <c r="F58" i="5"/>
  <c r="G58" i="5" s="1"/>
  <c r="F57" i="5"/>
  <c r="G57" i="5" s="1"/>
  <c r="F56" i="5"/>
  <c r="G56" i="5" s="1"/>
  <c r="F55" i="5"/>
  <c r="G55" i="5" s="1"/>
  <c r="F54" i="5"/>
  <c r="G54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/>
  <c r="F14" i="5"/>
  <c r="G14" i="5" s="1"/>
  <c r="F15" i="5"/>
  <c r="G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/>
  <c r="F22" i="5"/>
  <c r="G22" i="5" s="1"/>
  <c r="F23" i="5"/>
  <c r="G23" i="5" s="1"/>
  <c r="F24" i="5"/>
  <c r="G24" i="5" s="1"/>
  <c r="F25" i="5"/>
  <c r="G25" i="5" s="1"/>
  <c r="F26" i="5"/>
  <c r="G26" i="5"/>
  <c r="F27" i="5"/>
  <c r="G27" i="5"/>
  <c r="F28" i="5"/>
  <c r="G28" i="5" s="1"/>
  <c r="F29" i="5"/>
  <c r="G29" i="5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/>
  <c r="F36" i="5"/>
  <c r="G36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F43" i="5"/>
  <c r="G43" i="5" s="1"/>
  <c r="F44" i="5"/>
  <c r="G44" i="5"/>
  <c r="F45" i="5"/>
  <c r="G45" i="5"/>
  <c r="F46" i="5"/>
  <c r="G46" i="5" s="1"/>
  <c r="F47" i="5"/>
  <c r="G47" i="5" s="1"/>
  <c r="F48" i="5"/>
  <c r="G48" i="5" s="1"/>
  <c r="F49" i="5"/>
  <c r="G49" i="5" s="1"/>
  <c r="F50" i="5"/>
  <c r="G50" i="5"/>
  <c r="F51" i="5"/>
  <c r="G51" i="5"/>
  <c r="F52" i="5"/>
  <c r="G52" i="5" s="1"/>
  <c r="F3" i="5"/>
  <c r="G3" i="5" s="1"/>
  <c r="F81" i="5" l="1"/>
  <c r="C2" i="1" s="1"/>
  <c r="F23" i="13"/>
  <c r="G23" i="13" s="1"/>
  <c r="F22" i="13"/>
  <c r="G22" i="13" s="1"/>
  <c r="F21" i="13"/>
  <c r="G21" i="13" s="1"/>
  <c r="F20" i="13"/>
  <c r="G20" i="13" s="1"/>
  <c r="F19" i="13"/>
  <c r="G19" i="13" s="1"/>
  <c r="F18" i="13"/>
  <c r="G18" i="13" s="1"/>
  <c r="F17" i="13"/>
  <c r="G17" i="13" s="1"/>
  <c r="F16" i="13"/>
  <c r="G16" i="13" s="1"/>
  <c r="F15" i="13"/>
  <c r="G15" i="13" s="1"/>
  <c r="F14" i="13"/>
  <c r="G14" i="13" s="1"/>
  <c r="F13" i="13"/>
  <c r="G13" i="13" s="1"/>
  <c r="F12" i="13"/>
  <c r="G12" i="13" s="1"/>
  <c r="F11" i="13"/>
  <c r="G11" i="13" s="1"/>
  <c r="F10" i="13"/>
  <c r="G10" i="13" s="1"/>
  <c r="F9" i="13"/>
  <c r="G9" i="13" s="1"/>
  <c r="F8" i="13"/>
  <c r="G8" i="13" s="1"/>
  <c r="F7" i="13"/>
  <c r="G7" i="13" s="1"/>
  <c r="F6" i="13"/>
  <c r="G6" i="13" s="1"/>
  <c r="F5" i="13"/>
  <c r="G5" i="13" s="1"/>
  <c r="F4" i="13"/>
  <c r="G4" i="13" s="1"/>
  <c r="F3" i="13"/>
  <c r="F20" i="14"/>
  <c r="G20" i="14" s="1"/>
  <c r="F19" i="14"/>
  <c r="G19" i="14" s="1"/>
  <c r="F18" i="14"/>
  <c r="G18" i="14" s="1"/>
  <c r="F17" i="14"/>
  <c r="G17" i="14" s="1"/>
  <c r="F16" i="14"/>
  <c r="G16" i="14" s="1"/>
  <c r="F15" i="14"/>
  <c r="G15" i="14" s="1"/>
  <c r="F14" i="14"/>
  <c r="G14" i="14" s="1"/>
  <c r="F13" i="14"/>
  <c r="G13" i="14" s="1"/>
  <c r="F12" i="14"/>
  <c r="G12" i="14" s="1"/>
  <c r="F11" i="14"/>
  <c r="G11" i="14" s="1"/>
  <c r="F10" i="14"/>
  <c r="G10" i="14" s="1"/>
  <c r="F9" i="14"/>
  <c r="G9" i="14" s="1"/>
  <c r="F8" i="14"/>
  <c r="G8" i="14" s="1"/>
  <c r="F7" i="14"/>
  <c r="G7" i="14" s="1"/>
  <c r="F6" i="14"/>
  <c r="G6" i="14" s="1"/>
  <c r="F5" i="14"/>
  <c r="G5" i="14" s="1"/>
  <c r="F4" i="14"/>
  <c r="G4" i="14" s="1"/>
  <c r="F3" i="14"/>
  <c r="F21" i="12"/>
  <c r="G21" i="12" s="1"/>
  <c r="F20" i="12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G13" i="12" s="1"/>
  <c r="F12" i="12"/>
  <c r="G12" i="12" s="1"/>
  <c r="F11" i="12"/>
  <c r="G11" i="12" s="1"/>
  <c r="F10" i="12"/>
  <c r="G10" i="12" s="1"/>
  <c r="F9" i="12"/>
  <c r="G9" i="12" s="1"/>
  <c r="F8" i="12"/>
  <c r="G8" i="12" s="1"/>
  <c r="F7" i="12"/>
  <c r="G7" i="12" s="1"/>
  <c r="F6" i="12"/>
  <c r="G6" i="12" s="1"/>
  <c r="F5" i="12"/>
  <c r="G5" i="12" s="1"/>
  <c r="F4" i="12"/>
  <c r="G4" i="12" s="1"/>
  <c r="F3" i="12"/>
  <c r="F21" i="14" l="1"/>
  <c r="C5" i="1" s="1"/>
  <c r="F24" i="13"/>
  <c r="G81" i="5"/>
  <c r="F22" i="12"/>
  <c r="C3" i="1" s="1"/>
  <c r="C4" i="1"/>
  <c r="G3" i="13"/>
  <c r="G24" i="13" s="1"/>
  <c r="G3" i="14"/>
  <c r="G21" i="14" s="1"/>
  <c r="G3" i="12"/>
  <c r="G22" i="12" s="1"/>
  <c r="C6" i="1"/>
  <c r="E4" i="1" l="1"/>
  <c r="E3" i="1"/>
  <c r="D3" i="1" s="1"/>
  <c r="E2" i="1"/>
  <c r="D2" i="1" s="1"/>
  <c r="D4" i="1" l="1"/>
  <c r="E5" i="1" l="1"/>
  <c r="D5" i="1" l="1"/>
  <c r="E6" i="1" l="1"/>
  <c r="D6" i="1" l="1"/>
</calcChain>
</file>

<file path=xl/sharedStrings.xml><?xml version="1.0" encoding="utf-8"?>
<sst xmlns="http://schemas.openxmlformats.org/spreadsheetml/2006/main" count="425" uniqueCount="150">
  <si>
    <t>Cena bez DPH</t>
  </si>
  <si>
    <t>DPH</t>
  </si>
  <si>
    <t>Cena vč DPH</t>
  </si>
  <si>
    <t>Elektroinstalace</t>
  </si>
  <si>
    <t>ZŠ Kylešovice</t>
  </si>
  <si>
    <t>číslo</t>
  </si>
  <si>
    <t>ZŠ TGM Riegrova</t>
  </si>
  <si>
    <t>ZŠ Ilji Hurníka</t>
  </si>
  <si>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</si>
  <si>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</si>
  <si>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</si>
  <si>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</si>
  <si>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</si>
  <si>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</si>
  <si>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</si>
  <si>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</si>
  <si>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UČEBNA</t>
  </si>
  <si>
    <t>Kantorský stůl do L s PVC krabičkou (2x 230V, 2x USB, 1x HDMI)</t>
  </si>
  <si>
    <t>Kontejner s centrálním zámkem</t>
  </si>
  <si>
    <t>š.450 hl.510 v.725mm</t>
  </si>
  <si>
    <t>Kantorská židle</t>
  </si>
  <si>
    <t>kříž, píst, kolečka, područky</t>
  </si>
  <si>
    <t>Žákovská židle, celoplastová skořepina</t>
  </si>
  <si>
    <t>pružná konstrukce</t>
  </si>
  <si>
    <t>Dopojení vody a odpadů</t>
  </si>
  <si>
    <t>š.450 hl.560 v.725mm</t>
  </si>
  <si>
    <t>Celoplastový držák na sluchátka</t>
  </si>
  <si>
    <t>Skříň policová, dveře</t>
  </si>
  <si>
    <t>Textilní nástěnka v AL rámku, šestihranná</t>
  </si>
  <si>
    <t>š.1150 v.1000mm</t>
  </si>
  <si>
    <t>Elektroinstalace - doprava</t>
  </si>
  <si>
    <t>Nábytek - doprava</t>
  </si>
  <si>
    <t>Nábytek - montáž</t>
  </si>
  <si>
    <t>celkem bez DPH</t>
  </si>
  <si>
    <t xml:space="preserve">celkem s DPH 21% </t>
  </si>
  <si>
    <t>Skříň pro 3D tisk</t>
  </si>
  <si>
    <t>Nabíjecí box pro 15 VR brýlí</t>
  </si>
  <si>
    <t>Doprava - nábytek</t>
  </si>
  <si>
    <t>Montáž - nábytek</t>
  </si>
  <si>
    <t>kříž, píst, kluzáky</t>
  </si>
  <si>
    <t>š.1775 hl.1700 v.750mm</t>
  </si>
  <si>
    <t>š.400 hl.510 v.725mm</t>
  </si>
  <si>
    <t>Žákovský stůl 2-místný s policí na monitor</t>
  </si>
  <si>
    <t>š.1380 hl.500 v.750mm</t>
  </si>
  <si>
    <t>Skříň na sluchátka</t>
  </si>
  <si>
    <t>š.780 hl.280 v.2000mm</t>
  </si>
  <si>
    <t>Skříň spodek dveře, vrch sklo</t>
  </si>
  <si>
    <t>š.640 hl.560 v.2000mm</t>
  </si>
  <si>
    <t>Skříň spodek fixní, vrch sklo</t>
  </si>
  <si>
    <t>Lem kolem sestavy skříní</t>
  </si>
  <si>
    <t>tl.18mm</t>
  </si>
  <si>
    <t>Nábytková sestava s dřezem</t>
  </si>
  <si>
    <t>š.2700 hl.600 v.850/1500mm</t>
  </si>
  <si>
    <t>Nástavec s prosklenými dvířky</t>
  </si>
  <si>
    <t>š.675 hl.435 v.500mm</t>
  </si>
  <si>
    <t>Obložení stěny proti otěrů                                                                    bm</t>
  </si>
  <si>
    <t>š.7800 v.1000mm</t>
  </si>
  <si>
    <t>PVC tunel pro elektroinstalaci                                                                bm</t>
  </si>
  <si>
    <t>š.6600mm</t>
  </si>
  <si>
    <r>
      <rPr>
        <b/>
        <sz val="10"/>
        <rFont val="Verdana Pro Cond Light"/>
        <family val="2"/>
      </rPr>
      <t>Zapojení elektroinstalace ze stavebních vývodů</t>
    </r>
    <r>
      <rPr>
        <sz val="10"/>
        <rFont val="Verdana Pro Cond Light"/>
        <family val="2"/>
      </rPr>
      <t xml:space="preserve"> -kantorský stůl, žákovské stoly, nábytková sestava s dřezem</t>
    </r>
  </si>
  <si>
    <t>Sedací vak</t>
  </si>
  <si>
    <t>VR UČEBNA 1</t>
  </si>
  <si>
    <t>š.1900 hl.1900 v.750mm</t>
  </si>
  <si>
    <t>Žákovský stůl 1-místný</t>
  </si>
  <si>
    <t>Skříňka s vývody s nabíjením</t>
  </si>
  <si>
    <t>š.1520 hl.500 v.900mm</t>
  </si>
  <si>
    <t>š.780 hl.435 v.500mm</t>
  </si>
  <si>
    <t>š.880 hl.435 v.500mm</t>
  </si>
  <si>
    <t>Obložení stěny proti otěrů                                                                                    bm</t>
  </si>
  <si>
    <t>VR UČEBNA 2</t>
  </si>
  <si>
    <t>Kantorský stůl s PVC krabičkou (2x 230V, 2x USB, 1x HDMI)</t>
  </si>
  <si>
    <t>š.1600 hl.600 v.750mm</t>
  </si>
  <si>
    <t>š.720 hl.500 v.2100mm</t>
  </si>
  <si>
    <t>š.10900 v.1000mm</t>
  </si>
  <si>
    <t>Kantorský stůl do L s PVC krabičkou (2x 230V, 2x USB, 1x HDMI, 1x elektrický ovladač)</t>
  </si>
  <si>
    <t>Žákovský stůl 3-místný s el. šuplíkem</t>
  </si>
  <si>
    <t>š.1900 hl.650 v.750mm</t>
  </si>
  <si>
    <t>Žákovský stůl 1-místný s el. šuplíkem</t>
  </si>
  <si>
    <t>š.1000 hl.800 v.750mm</t>
  </si>
  <si>
    <t>PVC tunel pro elektroinstalaci                                                                                             bm</t>
  </si>
  <si>
    <t>š.8500mm</t>
  </si>
  <si>
    <t>š.728 hl.500 v.2100mm</t>
  </si>
  <si>
    <t>Skříň spodek šuplíky, vrch sklo</t>
  </si>
  <si>
    <t>Obložení stěny proti otěru                                                                                                 bm</t>
  </si>
  <si>
    <t>š.12900 v.1000mm</t>
  </si>
  <si>
    <r>
      <rPr>
        <b/>
        <sz val="10"/>
        <rFont val="Verdana Pro Cond Light"/>
        <family val="2"/>
      </rPr>
      <t>Zapojení elektroinstalace ze stavebních vývodů pro</t>
    </r>
    <r>
      <rPr>
        <sz val="10"/>
        <rFont val="Verdana Pro Cond Light"/>
        <family val="2"/>
      </rPr>
      <t xml:space="preserve"> - kantorský stůl, žákovské stoly, LED osvětlení skříňí, plastový držák na sluchátka, elektro zámky v šuplíku</t>
    </r>
  </si>
  <si>
    <t>PŘÍRODOVĚDNÁ UČEBNA</t>
  </si>
  <si>
    <t>Kantorský stůl do L s PVC krabičkou (2x 230V, 2x USB, 1x HDMI, 2x el.ovladač)</t>
  </si>
  <si>
    <t>š.1900 hl.2200 v.750mm</t>
  </si>
  <si>
    <t>Žákovský stůl 3-místný s PVC krabičkou (3x 230V, 3x USB, 1x AC/DC, 1x el. zámek)</t>
  </si>
  <si>
    <t>š.1900hl.600 v.750mm</t>
  </si>
  <si>
    <t xml:space="preserve">pružná konstrukce </t>
  </si>
  <si>
    <t>Demonstrační stůl s el. výsuvnou digestoří, výlevkou, ventily a vnitřní filtrační jednotkou</t>
  </si>
  <si>
    <t>š.1500 hl.700 v.900mm</t>
  </si>
  <si>
    <t>Skřínka vedle demonstračního stolu s PVC krabičkou</t>
  </si>
  <si>
    <t>š.400 hl.700 v.900mm</t>
  </si>
  <si>
    <t>Laboratorní zdroj pro stejnosměrný a střídavy proud</t>
  </si>
  <si>
    <t>š.900 hl.510 v.1350mm</t>
  </si>
  <si>
    <t>Skříň vrch dveře, spodek šuplíky</t>
  </si>
  <si>
    <t>š.830 hl.560 v.2000mm</t>
  </si>
  <si>
    <t>Skříň spodek dveře, vrch dveře sklo</t>
  </si>
  <si>
    <t xml:space="preserve">š.780 hl.410 v.2000mm </t>
  </si>
  <si>
    <t>Celoplastové mycí centrum (2x výlevka)</t>
  </si>
  <si>
    <t>š.1600 hl.300/650 v.850/2000mm</t>
  </si>
  <si>
    <t>Šestihranná nástěnka v AL rámku</t>
  </si>
  <si>
    <t xml:space="preserve">Elektrická roleta na dálkový ovladač </t>
  </si>
  <si>
    <t>š.1700mm</t>
  </si>
  <si>
    <t xml:space="preserve">Elektroinstalace </t>
  </si>
  <si>
    <r>
      <rPr>
        <b/>
        <sz val="10"/>
        <rFont val="Verdana Pro Cond Light"/>
        <family val="2"/>
      </rPr>
      <t>Zapojení elektroinstalace ze stavebních vývodů pro</t>
    </r>
    <r>
      <rPr>
        <sz val="10"/>
        <rFont val="Verdana Pro Cond Light"/>
        <family val="2"/>
      </rPr>
      <t xml:space="preserve"> - kantorský stůl, demonstrační stůl, žákovské stoly, elektrické rolety</t>
    </r>
  </si>
  <si>
    <t>Elektrointalace - doprava</t>
  </si>
  <si>
    <t>MULTIMEDIÁLNÍ UČEBNA 1</t>
  </si>
  <si>
    <t>š.1400 hl.600 v.750mm</t>
  </si>
  <si>
    <t>š.400 hl.560 v.725mm</t>
  </si>
  <si>
    <t>Skříň policová ve výklenku</t>
  </si>
  <si>
    <t>š.740 hl.350 v.1950mm</t>
  </si>
  <si>
    <t>Lem kolem skříňe ve výklenku</t>
  </si>
  <si>
    <t>Nízká skříňová sestava</t>
  </si>
  <si>
    <t>š.1700 hl.480 v.1000mm</t>
  </si>
  <si>
    <t>Skříňka s plastovými boxy, kolečka</t>
  </si>
  <si>
    <t>š.704 hl.450 v.845mm</t>
  </si>
  <si>
    <t>š.16200 v.1000mm</t>
  </si>
  <si>
    <t>MULTIMEDIÁLNÍ UČEBNA 2</t>
  </si>
  <si>
    <t>š.18000 v.1000mm</t>
  </si>
  <si>
    <t>MULTIMEDIÁLNÍ UČEBNA 3</t>
  </si>
  <si>
    <t>š.13900 v.1000mm</t>
  </si>
  <si>
    <t>CHODBA</t>
  </si>
  <si>
    <t>Skříň otevřená</t>
  </si>
  <si>
    <t>Nástavec, dveře</t>
  </si>
  <si>
    <t>š.1500 hl.450 v.1300mm</t>
  </si>
  <si>
    <t>š.720 hl.500 výška pro 1.stupeň</t>
  </si>
  <si>
    <t>Skříňka tvarová, kolečka</t>
  </si>
  <si>
    <t>š.900/1220 hl.420 v.810 mm</t>
  </si>
  <si>
    <t>Sedačka tvarová</t>
  </si>
  <si>
    <t>š.600/900 hl.420 v. pro 1. stupeň</t>
  </si>
  <si>
    <t>š.1600 hl.450 v.1300mm</t>
  </si>
  <si>
    <t>š.750 hl.430 v.1030mm</t>
  </si>
  <si>
    <t>š.1260 hl.450 v.1000 mm</t>
  </si>
  <si>
    <t>š.330 hl.280 v.1000 mm</t>
  </si>
  <si>
    <t>š.23000 v.1000mm</t>
  </si>
  <si>
    <t>Skříň vysoká, vrch sklo</t>
  </si>
  <si>
    <t>Nábytek</t>
  </si>
  <si>
    <r>
      <rPr>
        <b/>
        <sz val="10"/>
        <rFont val="Verdana Pro Cond Light"/>
        <family val="2"/>
      </rPr>
      <t>Zapojení elektroinstalace ze stavebních vývodů</t>
    </r>
    <r>
      <rPr>
        <sz val="10"/>
        <rFont val="Verdana Pro Cond Light"/>
        <family val="2"/>
      </rPr>
      <t xml:space="preserve"> </t>
    </r>
  </si>
  <si>
    <t>Zapojení elektroinstalace ze stavebních vývodů</t>
  </si>
  <si>
    <t xml:space="preserve">Základní škola Opava, Mařádkova 15 – příspěvková organizace, odloučené pracoviště  Mařádkova 7 </t>
  </si>
  <si>
    <t xml:space="preserve">Základní škola Opava, Mařádkova 15 - příspěvková organizace, odloučené pracoviště  Krnovská </t>
  </si>
  <si>
    <t xml:space="preserve">Základní škola T. G. Masaryka Opava, Riegrova 13 - příspěvková organizace </t>
  </si>
  <si>
    <t>Základní škola Ilji Hurníka Opava, Ochranova 6 - příspěvková organizace, Ochranova 6, Kateřinky, 74705 Opava</t>
  </si>
  <si>
    <t xml:space="preserve">Základní škola Opava-Kylešovice, příspěvková organizace  </t>
  </si>
  <si>
    <t>ZŠ Mařádková (Mařádkova a Krnovská)</t>
  </si>
  <si>
    <t>Vyplňte pouze žlutě podbarvená políčka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</si>
</sst>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_-* #,##0.00\ [$Kč-405]_-;\-* #,##0.00\ [$Kč-405]_-;_-* &quot;-&quot;??\ [$Kč-405]_-;_-@_-"/>
    <numFmt numFmtId="166" formatCode="#,##0&quot; Kč&quot;"/>
    <numFmt numFmtId="167" formatCode="_-* #,##0.000\ &quot;Kč&quot;_-;\-* #,##0.000\ &quot;Kč&quot;_-;_-* &quot;-&quot;??\ &quot;Kč&quot;_-;_-@_-"/>
    <numFmt numFmtId="168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Verdana Pro Cond Light"/>
      <family val="2"/>
    </font>
    <font>
      <b/>
      <sz val="10"/>
      <name val="Verdana Pro Cond Light"/>
      <family val="2"/>
    </font>
    <font>
      <sz val="10"/>
      <name val="Arial"/>
      <family val="2"/>
      <charset val="238"/>
    </font>
    <font>
      <sz val="10"/>
      <name val="Verdana Pro Cond Light"/>
      <family val="2"/>
      <charset val="238"/>
    </font>
    <font>
      <b/>
      <sz val="20"/>
      <name val="Verdana Pro Cond Light"/>
      <family val="2"/>
    </font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Verdana Pro Cond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3" fillId="0" borderId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92">
    <xf numFmtId="0" fontId="0" fillId="0" borderId="0" xfId="0"/>
    <xf numFmtId="0" fontId="0" fillId="2" borderId="1" xfId="0" applyFill="1" applyBorder="1"/>
    <xf numFmtId="0" fontId="0" fillId="0" borderId="1" xfId="0" applyBorder="1"/>
    <xf numFmtId="165" fontId="0" fillId="0" borderId="1" xfId="0" applyNumberFormat="1" applyBorder="1"/>
    <xf numFmtId="165" fontId="0" fillId="2" borderId="2" xfId="0" applyNumberFormat="1" applyFill="1" applyBorder="1"/>
    <xf numFmtId="0" fontId="2" fillId="4" borderId="5" xfId="0" applyFont="1" applyFill="1" applyBorder="1" applyAlignment="1">
      <alignment horizontal="center" vertical="center" wrapText="1" shrinkToFit="1"/>
    </xf>
    <xf numFmtId="0" fontId="2" fillId="4" borderId="3" xfId="0" applyFont="1" applyFill="1" applyBorder="1" applyAlignment="1">
      <alignment horizontal="center" vertical="center" wrapText="1" shrinkToFit="1"/>
    </xf>
    <xf numFmtId="166" fontId="2" fillId="4" borderId="3" xfId="0" applyNumberFormat="1" applyFont="1" applyFill="1" applyBorder="1" applyAlignment="1">
      <alignment horizontal="center" vertical="center" wrapText="1" shrinkToFit="1"/>
    </xf>
    <xf numFmtId="0" fontId="2" fillId="4" borderId="6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/>
    <xf numFmtId="0" fontId="4" fillId="0" borderId="3" xfId="0" applyFont="1" applyBorder="1" applyAlignment="1">
      <alignment vertical="center" wrapText="1"/>
    </xf>
    <xf numFmtId="166" fontId="2" fillId="4" borderId="17" xfId="0" applyNumberFormat="1" applyFont="1" applyFill="1" applyBorder="1" applyAlignment="1">
      <alignment horizontal="center" vertical="center" wrapText="1" shrinkToFit="1"/>
    </xf>
    <xf numFmtId="0" fontId="1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vertical="center"/>
    </xf>
    <xf numFmtId="0" fontId="2" fillId="4" borderId="5" xfId="1" applyFont="1" applyFill="1" applyBorder="1" applyAlignment="1">
      <alignment horizontal="center" vertical="center" wrapText="1" shrinkToFit="1"/>
    </xf>
    <xf numFmtId="0" fontId="2" fillId="4" borderId="3" xfId="1" applyFont="1" applyFill="1" applyBorder="1" applyAlignment="1">
      <alignment horizontal="center" vertical="center" wrapText="1" shrinkToFit="1"/>
    </xf>
    <xf numFmtId="166" fontId="2" fillId="4" borderId="3" xfId="1" applyNumberFormat="1" applyFont="1" applyFill="1" applyBorder="1" applyAlignment="1">
      <alignment horizontal="center" vertical="center" wrapText="1" shrinkToFit="1"/>
    </xf>
    <xf numFmtId="0" fontId="2" fillId="4" borderId="6" xfId="1" applyFont="1" applyFill="1" applyBorder="1" applyAlignment="1">
      <alignment horizontal="center" vertical="center" wrapText="1" shrinkToFit="1"/>
    </xf>
    <xf numFmtId="0" fontId="1" fillId="5" borderId="6" xfId="1" applyFont="1" applyFill="1" applyBorder="1" applyAlignment="1">
      <alignment vertical="center"/>
    </xf>
    <xf numFmtId="0" fontId="1" fillId="5" borderId="3" xfId="1" applyFont="1" applyFill="1" applyBorder="1" applyAlignment="1">
      <alignment vertical="center" wrapText="1"/>
    </xf>
    <xf numFmtId="0" fontId="2" fillId="0" borderId="5" xfId="1" applyFont="1" applyBorder="1" applyAlignment="1">
      <alignment horizontal="center"/>
    </xf>
    <xf numFmtId="0" fontId="1" fillId="0" borderId="7" xfId="1" applyFont="1" applyBorder="1" applyAlignment="1">
      <alignment horizontal="center" vertical="center"/>
    </xf>
    <xf numFmtId="0" fontId="1" fillId="0" borderId="7" xfId="1" applyFont="1" applyBorder="1"/>
    <xf numFmtId="0" fontId="1" fillId="0" borderId="0" xfId="1" applyFont="1"/>
    <xf numFmtId="0" fontId="1" fillId="0" borderId="0" xfId="1" applyFont="1" applyAlignment="1">
      <alignment horizontal="center" vertical="center"/>
    </xf>
    <xf numFmtId="166" fontId="1" fillId="0" borderId="0" xfId="1" applyNumberFormat="1" applyFont="1" applyAlignment="1">
      <alignment horizontal="center" vertical="center"/>
    </xf>
    <xf numFmtId="165" fontId="1" fillId="0" borderId="3" xfId="5" applyNumberFormat="1" applyFont="1" applyBorder="1" applyAlignment="1">
      <alignment horizontal="center" vertical="center"/>
    </xf>
    <xf numFmtId="44" fontId="1" fillId="0" borderId="3" xfId="6" applyFont="1" applyBorder="1" applyAlignment="1">
      <alignment horizontal="center" vertical="center"/>
    </xf>
    <xf numFmtId="167" fontId="1" fillId="5" borderId="3" xfId="6" applyNumberFormat="1" applyFont="1" applyFill="1" applyBorder="1" applyAlignment="1">
      <alignment horizontal="center" vertical="center"/>
    </xf>
    <xf numFmtId="0" fontId="2" fillId="5" borderId="5" xfId="1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/>
    </xf>
    <xf numFmtId="44" fontId="1" fillId="5" borderId="3" xfId="6" applyFont="1" applyFill="1" applyBorder="1" applyAlignment="1">
      <alignment horizontal="center" vertical="center"/>
    </xf>
    <xf numFmtId="0" fontId="1" fillId="5" borderId="6" xfId="1" applyFont="1" applyFill="1" applyBorder="1" applyAlignment="1">
      <alignment horizontal="left" vertical="center" wrapText="1"/>
    </xf>
    <xf numFmtId="0" fontId="1" fillId="5" borderId="6" xfId="1" applyFont="1" applyFill="1" applyBorder="1" applyAlignment="1">
      <alignment vertical="center" wrapText="1"/>
    </xf>
    <xf numFmtId="0" fontId="2" fillId="5" borderId="6" xfId="1" applyFont="1" applyFill="1" applyBorder="1" applyAlignment="1">
      <alignment horizontal="left" vertical="center" wrapText="1"/>
    </xf>
    <xf numFmtId="166" fontId="1" fillId="0" borderId="8" xfId="0" applyNumberFormat="1" applyFont="1" applyFill="1" applyBorder="1" applyAlignment="1">
      <alignment horizontal="center" vertical="center"/>
    </xf>
    <xf numFmtId="168" fontId="1" fillId="0" borderId="8" xfId="5" applyNumberFormat="1" applyFont="1" applyFill="1" applyBorder="1" applyAlignment="1">
      <alignment horizontal="center" vertical="center"/>
    </xf>
    <xf numFmtId="0" fontId="9" fillId="3" borderId="0" xfId="0" applyFont="1" applyFill="1"/>
    <xf numFmtId="44" fontId="1" fillId="3" borderId="3" xfId="6" applyFont="1" applyFill="1" applyBorder="1" applyAlignment="1">
      <alignment horizontal="center" vertical="center"/>
    </xf>
    <xf numFmtId="167" fontId="1" fillId="0" borderId="8" xfId="6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5" fontId="1" fillId="0" borderId="8" xfId="5" applyNumberFormat="1" applyFont="1" applyFill="1" applyBorder="1" applyAlignment="1">
      <alignment horizontal="center" vertical="center"/>
    </xf>
    <xf numFmtId="166" fontId="1" fillId="0" borderId="8" xfId="1" applyNumberFormat="1" applyFont="1" applyFill="1" applyBorder="1" applyAlignment="1">
      <alignment horizontal="center" vertical="center"/>
    </xf>
    <xf numFmtId="166" fontId="1" fillId="6" borderId="11" xfId="1" applyNumberFormat="1" applyFont="1" applyFill="1" applyBorder="1" applyAlignment="1">
      <alignment horizontal="center" vertical="center"/>
    </xf>
    <xf numFmtId="166" fontId="1" fillId="6" borderId="13" xfId="1" applyNumberFormat="1" applyFont="1" applyFill="1" applyBorder="1" applyAlignment="1">
      <alignment horizontal="center" vertical="center"/>
    </xf>
    <xf numFmtId="167" fontId="5" fillId="6" borderId="9" xfId="6" applyNumberFormat="1" applyFont="1" applyFill="1" applyBorder="1" applyAlignment="1">
      <alignment horizontal="center" vertical="center"/>
    </xf>
    <xf numFmtId="167" fontId="5" fillId="6" borderId="10" xfId="6" applyNumberFormat="1" applyFont="1" applyFill="1" applyBorder="1" applyAlignment="1">
      <alignment horizontal="center" vertical="center"/>
    </xf>
    <xf numFmtId="167" fontId="5" fillId="6" borderId="0" xfId="6" applyNumberFormat="1" applyFont="1" applyFill="1" applyAlignment="1">
      <alignment horizontal="center" vertical="center"/>
    </xf>
    <xf numFmtId="167" fontId="5" fillId="6" borderId="12" xfId="6" applyNumberFormat="1" applyFont="1" applyFill="1" applyBorder="1" applyAlignment="1">
      <alignment horizontal="center" vertical="center"/>
    </xf>
    <xf numFmtId="167" fontId="5" fillId="6" borderId="14" xfId="6" applyNumberFormat="1" applyFont="1" applyFill="1" applyBorder="1" applyAlignment="1">
      <alignment horizontal="center" vertical="center"/>
    </xf>
    <xf numFmtId="167" fontId="5" fillId="6" borderId="15" xfId="6" applyNumberFormat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 wrapText="1" shrinkToFit="1"/>
    </xf>
    <xf numFmtId="0" fontId="10" fillId="4" borderId="0" xfId="1" applyFont="1" applyFill="1" applyAlignment="1">
      <alignment horizontal="center" vertical="center" wrapText="1" shrinkToFit="1"/>
    </xf>
    <xf numFmtId="0" fontId="10" fillId="4" borderId="16" xfId="1" applyFont="1" applyFill="1" applyBorder="1" applyAlignment="1">
      <alignment horizontal="center" vertical="center" wrapText="1" shrinkToFit="1"/>
    </xf>
    <xf numFmtId="0" fontId="9" fillId="6" borderId="18" xfId="0" applyFont="1" applyFill="1" applyBorder="1" applyAlignment="1">
      <alignment horizontal="center"/>
    </xf>
    <xf numFmtId="165" fontId="5" fillId="6" borderId="9" xfId="5" applyNumberFormat="1" applyFont="1" applyFill="1" applyBorder="1" applyAlignment="1">
      <alignment horizontal="center" vertical="center"/>
    </xf>
    <xf numFmtId="165" fontId="5" fillId="6" borderId="10" xfId="5" applyNumberFormat="1" applyFont="1" applyFill="1" applyBorder="1" applyAlignment="1">
      <alignment horizontal="center" vertical="center"/>
    </xf>
    <xf numFmtId="165" fontId="5" fillId="6" borderId="0" xfId="5" applyNumberFormat="1" applyFont="1" applyFill="1" applyAlignment="1">
      <alignment horizontal="center" vertical="center"/>
    </xf>
    <xf numFmtId="165" fontId="5" fillId="6" borderId="12" xfId="5" applyNumberFormat="1" applyFont="1" applyFill="1" applyBorder="1" applyAlignment="1">
      <alignment horizontal="center" vertical="center"/>
    </xf>
    <xf numFmtId="165" fontId="5" fillId="6" borderId="14" xfId="5" applyNumberFormat="1" applyFont="1" applyFill="1" applyBorder="1" applyAlignment="1">
      <alignment horizontal="center" vertical="center"/>
    </xf>
    <xf numFmtId="165" fontId="5" fillId="6" borderId="15" xfId="5" applyNumberFormat="1" applyFont="1" applyFill="1" applyBorder="1" applyAlignment="1">
      <alignment horizontal="center" vertical="center"/>
    </xf>
    <xf numFmtId="166" fontId="1" fillId="6" borderId="11" xfId="0" applyNumberFormat="1" applyFont="1" applyFill="1" applyBorder="1" applyAlignment="1">
      <alignment horizontal="center" vertical="center"/>
    </xf>
    <xf numFmtId="166" fontId="1" fillId="6" borderId="13" xfId="0" applyNumberFormat="1" applyFont="1" applyFill="1" applyBorder="1" applyAlignment="1">
      <alignment horizontal="center" vertical="center"/>
    </xf>
    <xf numFmtId="166" fontId="1" fillId="0" borderId="11" xfId="0" applyNumberFormat="1" applyFont="1" applyFill="1" applyBorder="1" applyAlignment="1">
      <alignment horizontal="center" vertical="center"/>
    </xf>
    <xf numFmtId="166" fontId="1" fillId="0" borderId="13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/>
    </xf>
    <xf numFmtId="44" fontId="5" fillId="6" borderId="9" xfId="6" applyFont="1" applyFill="1" applyBorder="1" applyAlignment="1">
      <alignment horizontal="center" vertical="center"/>
    </xf>
    <xf numFmtId="44" fontId="5" fillId="6" borderId="10" xfId="6" applyFont="1" applyFill="1" applyBorder="1" applyAlignment="1">
      <alignment horizontal="center" vertical="center"/>
    </xf>
    <xf numFmtId="44" fontId="5" fillId="6" borderId="0" xfId="6" applyFont="1" applyFill="1" applyAlignment="1">
      <alignment horizontal="center" vertical="center"/>
    </xf>
    <xf numFmtId="44" fontId="5" fillId="6" borderId="12" xfId="6" applyFont="1" applyFill="1" applyBorder="1" applyAlignment="1">
      <alignment horizontal="center" vertical="center"/>
    </xf>
    <xf numFmtId="44" fontId="5" fillId="6" borderId="14" xfId="6" applyFont="1" applyFill="1" applyBorder="1" applyAlignment="1">
      <alignment horizontal="center" vertical="center"/>
    </xf>
    <xf numFmtId="44" fontId="5" fillId="6" borderId="15" xfId="6" applyFont="1" applyFill="1" applyBorder="1" applyAlignment="1">
      <alignment horizontal="center" vertical="center"/>
    </xf>
  </cellXfs>
  <cellStyles count="7">
    <cellStyle name="Čárka" xfId="5" builtinId="3"/>
    <cellStyle name="Hypertextový odkaz 2" xfId="2" xr:uid="{8B60E736-45DF-4345-98FD-5BE2FE8ADDD1}"/>
    <cellStyle name="Měna" xfId="6" builtinId="4"/>
    <cellStyle name="Normální" xfId="0" builtinId="0"/>
    <cellStyle name="Normální 2" xfId="1" xr:uid="{D66CAC15-FAA7-444E-A7BC-DF67C486415D}"/>
    <cellStyle name="Normální 2 2" xfId="4" xr:uid="{2ED0583D-BAEC-46CB-8C76-8BC732FE9CDB}"/>
    <cellStyle name="Normální 2 3" xfId="3" xr:uid="{83A44BF3-5B3C-42D8-A303-9972E2D775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E6"/>
  <sheetViews>
    <sheetView workbookViewId="0">
      <selection activeCell="C14" sqref="C14"/>
    </sheetView>
  </sheetViews>
  <sheetFormatPr defaultRowHeight="14.4" x14ac:dyDescent="0.3"/>
  <cols>
    <col min="2" max="2" width="35.44140625" bestFit="1" customWidth="1"/>
    <col min="3" max="3" width="16.88671875" bestFit="1" customWidth="1"/>
    <col min="4" max="4" width="15.88671875" bestFit="1" customWidth="1"/>
    <col min="5" max="5" width="16.88671875" bestFit="1" customWidth="1"/>
  </cols>
  <sheetData>
    <row r="1" spans="1:5" x14ac:dyDescent="0.3">
      <c r="A1" s="1" t="s">
        <v>5</v>
      </c>
      <c r="B1" s="1" t="s">
        <v>140</v>
      </c>
      <c r="C1" s="1" t="s">
        <v>0</v>
      </c>
      <c r="D1" s="1" t="s">
        <v>1</v>
      </c>
      <c r="E1" s="1" t="s">
        <v>2</v>
      </c>
    </row>
    <row r="2" spans="1:5" x14ac:dyDescent="0.3">
      <c r="A2" s="2">
        <v>1</v>
      </c>
      <c r="B2" s="2" t="s">
        <v>148</v>
      </c>
      <c r="C2" s="3">
        <f>'ZŠ Mařádková'!F81</f>
        <v>0</v>
      </c>
      <c r="D2" s="3">
        <f t="shared" ref="D2:D5" si="0">E2-C2</f>
        <v>0</v>
      </c>
      <c r="E2" s="3">
        <f t="shared" ref="E2:E5" si="1">C2*1.21</f>
        <v>0</v>
      </c>
    </row>
    <row r="3" spans="1:5" x14ac:dyDescent="0.3">
      <c r="A3" s="2">
        <v>2</v>
      </c>
      <c r="B3" s="2" t="s">
        <v>6</v>
      </c>
      <c r="C3" s="3">
        <f>'ZŠ T.G.M Riegrova'!F22</f>
        <v>0</v>
      </c>
      <c r="D3" s="3">
        <f t="shared" si="0"/>
        <v>0</v>
      </c>
      <c r="E3" s="3">
        <f t="shared" si="1"/>
        <v>0</v>
      </c>
    </row>
    <row r="4" spans="1:5" x14ac:dyDescent="0.3">
      <c r="A4" s="2">
        <v>3</v>
      </c>
      <c r="B4" s="2" t="s">
        <v>7</v>
      </c>
      <c r="C4" s="3">
        <f>'ZŠ Ilji Hurníka'!F24</f>
        <v>0</v>
      </c>
      <c r="D4" s="3">
        <f t="shared" si="0"/>
        <v>0</v>
      </c>
      <c r="E4" s="3">
        <f t="shared" si="1"/>
        <v>0</v>
      </c>
    </row>
    <row r="5" spans="1:5" x14ac:dyDescent="0.3">
      <c r="A5" s="2">
        <v>4</v>
      </c>
      <c r="B5" s="2" t="s">
        <v>4</v>
      </c>
      <c r="C5" s="3">
        <f>'ZŠ Kylešovice'!F21</f>
        <v>0</v>
      </c>
      <c r="D5" s="3">
        <f t="shared" si="0"/>
        <v>0</v>
      </c>
      <c r="E5" s="3">
        <f t="shared" si="1"/>
        <v>0</v>
      </c>
    </row>
    <row r="6" spans="1:5" x14ac:dyDescent="0.3">
      <c r="C6" s="4">
        <f>SUM(C2:C5)</f>
        <v>0</v>
      </c>
      <c r="D6" s="4">
        <f>SUM(D2:D5)</f>
        <v>0</v>
      </c>
      <c r="E6" s="4">
        <f>SUM(E2:E5)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A19E0-E142-4762-B86B-23B2F4F5B57D}">
  <sheetPr>
    <tabColor rgb="FFFF0000"/>
  </sheetPr>
  <dimension ref="A1:H84"/>
  <sheetViews>
    <sheetView tabSelected="1" topLeftCell="A61" workbookViewId="0">
      <selection activeCell="E89" sqref="E89"/>
    </sheetView>
  </sheetViews>
  <sheetFormatPr defaultRowHeight="14.4" x14ac:dyDescent="0.3"/>
  <cols>
    <col min="2" max="2" width="22.88671875" customWidth="1"/>
    <col min="3" max="3" width="59.5546875" customWidth="1"/>
    <col min="5" max="5" width="16" customWidth="1"/>
    <col min="6" max="6" width="16.6640625" bestFit="1" customWidth="1"/>
    <col min="7" max="7" width="28.5546875" customWidth="1"/>
    <col min="8" max="8" width="40" customWidth="1"/>
  </cols>
  <sheetData>
    <row r="1" spans="1:8" x14ac:dyDescent="0.3">
      <c r="A1" s="74" t="s">
        <v>143</v>
      </c>
      <c r="B1" s="74"/>
      <c r="C1" s="74"/>
      <c r="D1" s="74"/>
      <c r="E1" s="74"/>
      <c r="F1" s="74"/>
      <c r="G1" s="74"/>
      <c r="H1" s="74"/>
    </row>
    <row r="2" spans="1:8" ht="25.2" x14ac:dyDescent="0.3">
      <c r="A2" s="33" t="s">
        <v>8</v>
      </c>
      <c r="B2" s="34" t="s">
        <v>9</v>
      </c>
      <c r="C2" s="34" t="s">
        <v>10</v>
      </c>
      <c r="D2" s="34" t="s">
        <v>11</v>
      </c>
      <c r="E2" s="35" t="s">
        <v>12</v>
      </c>
      <c r="F2" s="35" t="s">
        <v>13</v>
      </c>
      <c r="G2" s="35" t="s">
        <v>14</v>
      </c>
      <c r="H2" s="36" t="s">
        <v>15</v>
      </c>
    </row>
    <row r="3" spans="1:8" x14ac:dyDescent="0.3">
      <c r="A3" s="48">
        <v>1</v>
      </c>
      <c r="B3" s="49" t="s">
        <v>110</v>
      </c>
      <c r="C3" s="38" t="s">
        <v>70</v>
      </c>
      <c r="D3" s="50">
        <v>1</v>
      </c>
      <c r="E3" s="58">
        <v>0</v>
      </c>
      <c r="F3" s="51">
        <f>E3*D3</f>
        <v>0</v>
      </c>
      <c r="G3" s="51">
        <f>F3*1.21</f>
        <v>0</v>
      </c>
      <c r="H3" s="37" t="s">
        <v>111</v>
      </c>
    </row>
    <row r="4" spans="1:8" x14ac:dyDescent="0.3">
      <c r="A4" s="48">
        <v>2</v>
      </c>
      <c r="B4" s="49" t="s">
        <v>110</v>
      </c>
      <c r="C4" s="32" t="s">
        <v>18</v>
      </c>
      <c r="D4" s="50">
        <v>1</v>
      </c>
      <c r="E4" s="58">
        <v>0</v>
      </c>
      <c r="F4" s="51">
        <f t="shared" ref="F4:F52" si="0">E4*D4</f>
        <v>0</v>
      </c>
      <c r="G4" s="51">
        <f t="shared" ref="G4:G67" si="1">F4*1.21</f>
        <v>0</v>
      </c>
      <c r="H4" s="37" t="s">
        <v>112</v>
      </c>
    </row>
    <row r="5" spans="1:8" x14ac:dyDescent="0.3">
      <c r="A5" s="48">
        <v>3</v>
      </c>
      <c r="B5" s="49" t="s">
        <v>110</v>
      </c>
      <c r="C5" s="32" t="s">
        <v>20</v>
      </c>
      <c r="D5" s="50">
        <v>1</v>
      </c>
      <c r="E5" s="58">
        <v>0</v>
      </c>
      <c r="F5" s="51">
        <f t="shared" si="0"/>
        <v>0</v>
      </c>
      <c r="G5" s="51">
        <f t="shared" si="1"/>
        <v>0</v>
      </c>
      <c r="H5" s="37" t="s">
        <v>21</v>
      </c>
    </row>
    <row r="6" spans="1:8" x14ac:dyDescent="0.3">
      <c r="A6" s="48">
        <v>4</v>
      </c>
      <c r="B6" s="49" t="s">
        <v>110</v>
      </c>
      <c r="C6" s="32" t="s">
        <v>63</v>
      </c>
      <c r="D6" s="50">
        <v>10</v>
      </c>
      <c r="E6" s="58">
        <v>0</v>
      </c>
      <c r="F6" s="51">
        <f t="shared" si="0"/>
        <v>0</v>
      </c>
      <c r="G6" s="51">
        <f t="shared" si="1"/>
        <v>0</v>
      </c>
      <c r="H6" s="37" t="s">
        <v>129</v>
      </c>
    </row>
    <row r="7" spans="1:8" x14ac:dyDescent="0.3">
      <c r="A7" s="48">
        <v>5</v>
      </c>
      <c r="B7" s="49" t="s">
        <v>110</v>
      </c>
      <c r="C7" s="32" t="s">
        <v>22</v>
      </c>
      <c r="D7" s="50">
        <v>10</v>
      </c>
      <c r="E7" s="58">
        <v>0</v>
      </c>
      <c r="F7" s="51">
        <f t="shared" si="0"/>
        <v>0</v>
      </c>
      <c r="G7" s="51">
        <f t="shared" si="1"/>
        <v>0</v>
      </c>
      <c r="H7" s="37" t="s">
        <v>23</v>
      </c>
    </row>
    <row r="8" spans="1:8" x14ac:dyDescent="0.3">
      <c r="A8" s="48">
        <v>6</v>
      </c>
      <c r="B8" s="49" t="s">
        <v>110</v>
      </c>
      <c r="C8" s="32" t="s">
        <v>113</v>
      </c>
      <c r="D8" s="50">
        <v>1</v>
      </c>
      <c r="E8" s="58">
        <v>0</v>
      </c>
      <c r="F8" s="51">
        <f t="shared" si="0"/>
        <v>0</v>
      </c>
      <c r="G8" s="51">
        <f t="shared" si="1"/>
        <v>0</v>
      </c>
      <c r="H8" s="37" t="s">
        <v>114</v>
      </c>
    </row>
    <row r="9" spans="1:8" x14ac:dyDescent="0.3">
      <c r="A9" s="48">
        <v>7</v>
      </c>
      <c r="B9" s="49" t="s">
        <v>110</v>
      </c>
      <c r="C9" s="32" t="s">
        <v>115</v>
      </c>
      <c r="D9" s="50">
        <v>1</v>
      </c>
      <c r="E9" s="58">
        <v>0</v>
      </c>
      <c r="F9" s="51">
        <f t="shared" si="0"/>
        <v>0</v>
      </c>
      <c r="G9" s="51">
        <f t="shared" si="1"/>
        <v>0</v>
      </c>
      <c r="H9" s="37" t="s">
        <v>50</v>
      </c>
    </row>
    <row r="10" spans="1:8" x14ac:dyDescent="0.3">
      <c r="A10" s="48">
        <v>8</v>
      </c>
      <c r="B10" s="49" t="s">
        <v>110</v>
      </c>
      <c r="C10" s="32" t="s">
        <v>116</v>
      </c>
      <c r="D10" s="50">
        <v>1</v>
      </c>
      <c r="E10" s="58">
        <v>0</v>
      </c>
      <c r="F10" s="51">
        <f t="shared" si="0"/>
        <v>0</v>
      </c>
      <c r="G10" s="51">
        <f t="shared" si="1"/>
        <v>0</v>
      </c>
      <c r="H10" s="37" t="s">
        <v>117</v>
      </c>
    </row>
    <row r="11" spans="1:8" x14ac:dyDescent="0.3">
      <c r="A11" s="48">
        <v>9</v>
      </c>
      <c r="B11" s="49" t="s">
        <v>110</v>
      </c>
      <c r="C11" s="32" t="s">
        <v>118</v>
      </c>
      <c r="D11" s="50">
        <v>2</v>
      </c>
      <c r="E11" s="58">
        <v>0</v>
      </c>
      <c r="F11" s="51">
        <f t="shared" si="0"/>
        <v>0</v>
      </c>
      <c r="G11" s="51">
        <f t="shared" si="1"/>
        <v>0</v>
      </c>
      <c r="H11" s="37" t="s">
        <v>119</v>
      </c>
    </row>
    <row r="12" spans="1:8" x14ac:dyDescent="0.3">
      <c r="A12" s="48">
        <v>10</v>
      </c>
      <c r="B12" s="49" t="s">
        <v>110</v>
      </c>
      <c r="C12" s="32" t="s">
        <v>60</v>
      </c>
      <c r="D12" s="50">
        <v>2</v>
      </c>
      <c r="E12" s="58">
        <v>0</v>
      </c>
      <c r="F12" s="51">
        <f t="shared" si="0"/>
        <v>0</v>
      </c>
      <c r="G12" s="51">
        <f t="shared" si="1"/>
        <v>0</v>
      </c>
      <c r="H12" s="37"/>
    </row>
    <row r="13" spans="1:8" x14ac:dyDescent="0.3">
      <c r="A13" s="48">
        <v>11</v>
      </c>
      <c r="B13" s="49" t="s">
        <v>110</v>
      </c>
      <c r="C13" s="32" t="s">
        <v>28</v>
      </c>
      <c r="D13" s="50">
        <v>8</v>
      </c>
      <c r="E13" s="58">
        <v>0</v>
      </c>
      <c r="F13" s="51">
        <f t="shared" si="0"/>
        <v>0</v>
      </c>
      <c r="G13" s="51">
        <f t="shared" si="1"/>
        <v>0</v>
      </c>
      <c r="H13" s="37" t="s">
        <v>29</v>
      </c>
    </row>
    <row r="14" spans="1:8" ht="25.2" x14ac:dyDescent="0.3">
      <c r="A14" s="48">
        <v>12</v>
      </c>
      <c r="B14" s="49" t="s">
        <v>110</v>
      </c>
      <c r="C14" s="38" t="s">
        <v>68</v>
      </c>
      <c r="D14" s="50">
        <v>16.2</v>
      </c>
      <c r="E14" s="58">
        <v>0</v>
      </c>
      <c r="F14" s="51">
        <f t="shared" si="0"/>
        <v>0</v>
      </c>
      <c r="G14" s="51">
        <f t="shared" si="1"/>
        <v>0</v>
      </c>
      <c r="H14" s="52" t="s">
        <v>120</v>
      </c>
    </row>
    <row r="15" spans="1:8" ht="25.2" x14ac:dyDescent="0.3">
      <c r="A15" s="48">
        <v>13</v>
      </c>
      <c r="B15" s="49" t="s">
        <v>110</v>
      </c>
      <c r="C15" s="32" t="s">
        <v>3</v>
      </c>
      <c r="D15" s="50">
        <v>1</v>
      </c>
      <c r="E15" s="58">
        <v>0</v>
      </c>
      <c r="F15" s="51">
        <f t="shared" si="0"/>
        <v>0</v>
      </c>
      <c r="G15" s="51">
        <f t="shared" si="1"/>
        <v>0</v>
      </c>
      <c r="H15" s="52" t="s">
        <v>141</v>
      </c>
    </row>
    <row r="16" spans="1:8" x14ac:dyDescent="0.3">
      <c r="A16" s="48">
        <v>14</v>
      </c>
      <c r="B16" s="49" t="s">
        <v>110</v>
      </c>
      <c r="C16" s="32" t="s">
        <v>30</v>
      </c>
      <c r="D16" s="50">
        <v>1</v>
      </c>
      <c r="E16" s="58">
        <v>0</v>
      </c>
      <c r="F16" s="51">
        <f t="shared" si="0"/>
        <v>0</v>
      </c>
      <c r="G16" s="51">
        <f t="shared" si="1"/>
        <v>0</v>
      </c>
      <c r="H16" s="37"/>
    </row>
    <row r="17" spans="1:8" x14ac:dyDescent="0.3">
      <c r="A17" s="48">
        <v>15</v>
      </c>
      <c r="B17" s="49" t="s">
        <v>110</v>
      </c>
      <c r="C17" s="32" t="s">
        <v>37</v>
      </c>
      <c r="D17" s="50">
        <v>3</v>
      </c>
      <c r="E17" s="58">
        <v>0</v>
      </c>
      <c r="F17" s="51">
        <f t="shared" si="0"/>
        <v>0</v>
      </c>
      <c r="G17" s="51">
        <f t="shared" si="1"/>
        <v>0</v>
      </c>
      <c r="H17" s="37"/>
    </row>
    <row r="18" spans="1:8" x14ac:dyDescent="0.3">
      <c r="A18" s="48">
        <v>16</v>
      </c>
      <c r="B18" s="49" t="s">
        <v>110</v>
      </c>
      <c r="C18" s="32" t="s">
        <v>38</v>
      </c>
      <c r="D18" s="50">
        <v>1</v>
      </c>
      <c r="E18" s="58">
        <v>0</v>
      </c>
      <c r="F18" s="51">
        <f t="shared" si="0"/>
        <v>0</v>
      </c>
      <c r="G18" s="51">
        <f t="shared" si="1"/>
        <v>0</v>
      </c>
      <c r="H18" s="53"/>
    </row>
    <row r="19" spans="1:8" x14ac:dyDescent="0.3">
      <c r="A19" s="48">
        <v>17</v>
      </c>
      <c r="B19" s="49" t="s">
        <v>121</v>
      </c>
      <c r="C19" s="32" t="s">
        <v>63</v>
      </c>
      <c r="D19" s="50">
        <v>10</v>
      </c>
      <c r="E19" s="58">
        <v>0</v>
      </c>
      <c r="F19" s="51">
        <f t="shared" si="0"/>
        <v>0</v>
      </c>
      <c r="G19" s="51">
        <f t="shared" si="1"/>
        <v>0</v>
      </c>
      <c r="H19" s="37" t="s">
        <v>129</v>
      </c>
    </row>
    <row r="20" spans="1:8" x14ac:dyDescent="0.3">
      <c r="A20" s="48">
        <v>18</v>
      </c>
      <c r="B20" s="49" t="s">
        <v>121</v>
      </c>
      <c r="C20" s="32" t="s">
        <v>22</v>
      </c>
      <c r="D20" s="50">
        <v>10</v>
      </c>
      <c r="E20" s="58">
        <v>0</v>
      </c>
      <c r="F20" s="51">
        <f t="shared" si="0"/>
        <v>0</v>
      </c>
      <c r="G20" s="51">
        <f t="shared" si="1"/>
        <v>0</v>
      </c>
      <c r="H20" s="37" t="s">
        <v>23</v>
      </c>
    </row>
    <row r="21" spans="1:8" x14ac:dyDescent="0.3">
      <c r="A21" s="48">
        <v>19</v>
      </c>
      <c r="B21" s="49" t="s">
        <v>121</v>
      </c>
      <c r="C21" s="32" t="s">
        <v>116</v>
      </c>
      <c r="D21" s="50">
        <v>1</v>
      </c>
      <c r="E21" s="58">
        <v>0</v>
      </c>
      <c r="F21" s="51">
        <f t="shared" si="0"/>
        <v>0</v>
      </c>
      <c r="G21" s="51">
        <f t="shared" si="1"/>
        <v>0</v>
      </c>
      <c r="H21" s="37" t="s">
        <v>117</v>
      </c>
    </row>
    <row r="22" spans="1:8" x14ac:dyDescent="0.3">
      <c r="A22" s="48">
        <v>20</v>
      </c>
      <c r="B22" s="49" t="s">
        <v>121</v>
      </c>
      <c r="C22" s="32" t="s">
        <v>118</v>
      </c>
      <c r="D22" s="50">
        <v>2</v>
      </c>
      <c r="E22" s="58">
        <v>0</v>
      </c>
      <c r="F22" s="51">
        <f t="shared" si="0"/>
        <v>0</v>
      </c>
      <c r="G22" s="51">
        <f t="shared" si="1"/>
        <v>0</v>
      </c>
      <c r="H22" s="37" t="s">
        <v>119</v>
      </c>
    </row>
    <row r="23" spans="1:8" x14ac:dyDescent="0.3">
      <c r="A23" s="48">
        <v>21</v>
      </c>
      <c r="B23" s="49" t="s">
        <v>121</v>
      </c>
      <c r="C23" s="32" t="s">
        <v>36</v>
      </c>
      <c r="D23" s="50">
        <v>1</v>
      </c>
      <c r="E23" s="58">
        <v>0</v>
      </c>
      <c r="F23" s="51">
        <f t="shared" si="0"/>
        <v>0</v>
      </c>
      <c r="G23" s="51">
        <f t="shared" si="1"/>
        <v>0</v>
      </c>
      <c r="H23" s="37"/>
    </row>
    <row r="24" spans="1:8" x14ac:dyDescent="0.3">
      <c r="A24" s="48">
        <v>22</v>
      </c>
      <c r="B24" s="49" t="s">
        <v>121</v>
      </c>
      <c r="C24" s="32" t="s">
        <v>60</v>
      </c>
      <c r="D24" s="50">
        <v>3</v>
      </c>
      <c r="E24" s="58">
        <v>0</v>
      </c>
      <c r="F24" s="51">
        <f t="shared" si="0"/>
        <v>0</v>
      </c>
      <c r="G24" s="51">
        <f t="shared" si="1"/>
        <v>0</v>
      </c>
      <c r="H24" s="53"/>
    </row>
    <row r="25" spans="1:8" x14ac:dyDescent="0.3">
      <c r="A25" s="48">
        <v>23</v>
      </c>
      <c r="B25" s="49" t="s">
        <v>121</v>
      </c>
      <c r="C25" s="32" t="s">
        <v>28</v>
      </c>
      <c r="D25" s="50">
        <v>10</v>
      </c>
      <c r="E25" s="58">
        <v>0</v>
      </c>
      <c r="F25" s="51">
        <f t="shared" si="0"/>
        <v>0</v>
      </c>
      <c r="G25" s="51">
        <f t="shared" si="1"/>
        <v>0</v>
      </c>
      <c r="H25" s="37" t="s">
        <v>29</v>
      </c>
    </row>
    <row r="26" spans="1:8" ht="25.2" x14ac:dyDescent="0.3">
      <c r="A26" s="48">
        <v>24</v>
      </c>
      <c r="B26" s="49" t="s">
        <v>121</v>
      </c>
      <c r="C26" s="38" t="s">
        <v>68</v>
      </c>
      <c r="D26" s="50">
        <v>18</v>
      </c>
      <c r="E26" s="58">
        <v>0</v>
      </c>
      <c r="F26" s="51">
        <f t="shared" si="0"/>
        <v>0</v>
      </c>
      <c r="G26" s="51">
        <f t="shared" si="1"/>
        <v>0</v>
      </c>
      <c r="H26" s="37" t="s">
        <v>122</v>
      </c>
    </row>
    <row r="27" spans="1:8" x14ac:dyDescent="0.3">
      <c r="A27" s="48">
        <v>25</v>
      </c>
      <c r="B27" s="49" t="s">
        <v>121</v>
      </c>
      <c r="C27" s="32" t="s">
        <v>37</v>
      </c>
      <c r="D27" s="50">
        <v>3</v>
      </c>
      <c r="E27" s="58">
        <v>0</v>
      </c>
      <c r="F27" s="51">
        <f t="shared" si="0"/>
        <v>0</v>
      </c>
      <c r="G27" s="51">
        <f t="shared" si="1"/>
        <v>0</v>
      </c>
      <c r="H27" s="37"/>
    </row>
    <row r="28" spans="1:8" x14ac:dyDescent="0.3">
      <c r="A28" s="48">
        <v>26</v>
      </c>
      <c r="B28" s="49" t="s">
        <v>121</v>
      </c>
      <c r="C28" s="32" t="s">
        <v>38</v>
      </c>
      <c r="D28" s="50">
        <v>1</v>
      </c>
      <c r="E28" s="58">
        <v>0</v>
      </c>
      <c r="F28" s="51">
        <f t="shared" si="0"/>
        <v>0</v>
      </c>
      <c r="G28" s="51">
        <f t="shared" si="1"/>
        <v>0</v>
      </c>
      <c r="H28" s="53"/>
    </row>
    <row r="29" spans="1:8" x14ac:dyDescent="0.3">
      <c r="A29" s="48">
        <v>27</v>
      </c>
      <c r="B29" s="49" t="s">
        <v>123</v>
      </c>
      <c r="C29" s="38" t="s">
        <v>70</v>
      </c>
      <c r="D29" s="50">
        <v>1</v>
      </c>
      <c r="E29" s="58">
        <v>0</v>
      </c>
      <c r="F29" s="51">
        <f t="shared" si="0"/>
        <v>0</v>
      </c>
      <c r="G29" s="51">
        <f t="shared" si="1"/>
        <v>0</v>
      </c>
      <c r="H29" s="37" t="s">
        <v>111</v>
      </c>
    </row>
    <row r="30" spans="1:8" x14ac:dyDescent="0.3">
      <c r="A30" s="48">
        <v>28</v>
      </c>
      <c r="B30" s="49" t="s">
        <v>123</v>
      </c>
      <c r="C30" s="32" t="s">
        <v>18</v>
      </c>
      <c r="D30" s="50">
        <v>1</v>
      </c>
      <c r="E30" s="58">
        <v>0</v>
      </c>
      <c r="F30" s="51">
        <f t="shared" si="0"/>
        <v>0</v>
      </c>
      <c r="G30" s="51">
        <f t="shared" si="1"/>
        <v>0</v>
      </c>
      <c r="H30" s="37" t="s">
        <v>112</v>
      </c>
    </row>
    <row r="31" spans="1:8" x14ac:dyDescent="0.3">
      <c r="A31" s="48">
        <v>29</v>
      </c>
      <c r="B31" s="49" t="s">
        <v>123</v>
      </c>
      <c r="C31" s="32" t="s">
        <v>20</v>
      </c>
      <c r="D31" s="50">
        <v>1</v>
      </c>
      <c r="E31" s="58">
        <v>0</v>
      </c>
      <c r="F31" s="51">
        <f t="shared" si="0"/>
        <v>0</v>
      </c>
      <c r="G31" s="51">
        <f t="shared" si="1"/>
        <v>0</v>
      </c>
      <c r="H31" s="37" t="s">
        <v>21</v>
      </c>
    </row>
    <row r="32" spans="1:8" x14ac:dyDescent="0.3">
      <c r="A32" s="48">
        <v>30</v>
      </c>
      <c r="B32" s="49" t="s">
        <v>123</v>
      </c>
      <c r="C32" s="32" t="s">
        <v>63</v>
      </c>
      <c r="D32" s="50">
        <v>10</v>
      </c>
      <c r="E32" s="58">
        <v>0</v>
      </c>
      <c r="F32" s="51">
        <f t="shared" si="0"/>
        <v>0</v>
      </c>
      <c r="G32" s="51">
        <f t="shared" si="1"/>
        <v>0</v>
      </c>
      <c r="H32" s="37" t="s">
        <v>129</v>
      </c>
    </row>
    <row r="33" spans="1:8" x14ac:dyDescent="0.3">
      <c r="A33" s="48">
        <v>31</v>
      </c>
      <c r="B33" s="49" t="s">
        <v>123</v>
      </c>
      <c r="C33" s="32" t="s">
        <v>22</v>
      </c>
      <c r="D33" s="50">
        <v>10</v>
      </c>
      <c r="E33" s="58">
        <v>0</v>
      </c>
      <c r="F33" s="51">
        <f t="shared" si="0"/>
        <v>0</v>
      </c>
      <c r="G33" s="51">
        <f t="shared" si="1"/>
        <v>0</v>
      </c>
      <c r="H33" s="37" t="s">
        <v>23</v>
      </c>
    </row>
    <row r="34" spans="1:8" x14ac:dyDescent="0.3">
      <c r="A34" s="48">
        <v>32</v>
      </c>
      <c r="B34" s="49" t="s">
        <v>123</v>
      </c>
      <c r="C34" s="32" t="s">
        <v>116</v>
      </c>
      <c r="D34" s="50">
        <v>1</v>
      </c>
      <c r="E34" s="58">
        <v>0</v>
      </c>
      <c r="F34" s="51">
        <f t="shared" si="0"/>
        <v>0</v>
      </c>
      <c r="G34" s="51">
        <f t="shared" si="1"/>
        <v>0</v>
      </c>
      <c r="H34" s="37" t="s">
        <v>117</v>
      </c>
    </row>
    <row r="35" spans="1:8" x14ac:dyDescent="0.3">
      <c r="A35" s="48">
        <v>33</v>
      </c>
      <c r="B35" s="49" t="s">
        <v>123</v>
      </c>
      <c r="C35" s="32" t="s">
        <v>118</v>
      </c>
      <c r="D35" s="50">
        <v>2</v>
      </c>
      <c r="E35" s="58">
        <v>0</v>
      </c>
      <c r="F35" s="51">
        <f t="shared" si="0"/>
        <v>0</v>
      </c>
      <c r="G35" s="51">
        <f t="shared" si="1"/>
        <v>0</v>
      </c>
      <c r="H35" s="37" t="s">
        <v>119</v>
      </c>
    </row>
    <row r="36" spans="1:8" x14ac:dyDescent="0.3">
      <c r="A36" s="48">
        <v>34</v>
      </c>
      <c r="B36" s="49" t="s">
        <v>123</v>
      </c>
      <c r="C36" s="32" t="s">
        <v>60</v>
      </c>
      <c r="D36" s="50">
        <v>2</v>
      </c>
      <c r="E36" s="58">
        <v>0</v>
      </c>
      <c r="F36" s="51">
        <f t="shared" si="0"/>
        <v>0</v>
      </c>
      <c r="G36" s="51">
        <f t="shared" si="1"/>
        <v>0</v>
      </c>
      <c r="H36" s="37"/>
    </row>
    <row r="37" spans="1:8" x14ac:dyDescent="0.3">
      <c r="A37" s="48">
        <v>35</v>
      </c>
      <c r="B37" s="49" t="s">
        <v>123</v>
      </c>
      <c r="C37" s="32" t="s">
        <v>35</v>
      </c>
      <c r="D37" s="50">
        <v>1</v>
      </c>
      <c r="E37" s="58">
        <v>0</v>
      </c>
      <c r="F37" s="51">
        <f t="shared" si="0"/>
        <v>0</v>
      </c>
      <c r="G37" s="51">
        <f t="shared" si="1"/>
        <v>0</v>
      </c>
      <c r="H37" s="37"/>
    </row>
    <row r="38" spans="1:8" x14ac:dyDescent="0.3">
      <c r="A38" s="48">
        <v>36</v>
      </c>
      <c r="B38" s="49" t="s">
        <v>123</v>
      </c>
      <c r="C38" s="32" t="s">
        <v>28</v>
      </c>
      <c r="D38" s="50">
        <v>6</v>
      </c>
      <c r="E38" s="58">
        <v>0</v>
      </c>
      <c r="F38" s="51">
        <f t="shared" si="0"/>
        <v>0</v>
      </c>
      <c r="G38" s="51">
        <f t="shared" si="1"/>
        <v>0</v>
      </c>
      <c r="H38" s="37" t="s">
        <v>29</v>
      </c>
    </row>
    <row r="39" spans="1:8" ht="25.2" x14ac:dyDescent="0.3">
      <c r="A39" s="48">
        <v>37</v>
      </c>
      <c r="B39" s="49" t="s">
        <v>123</v>
      </c>
      <c r="C39" s="38" t="s">
        <v>68</v>
      </c>
      <c r="D39" s="50">
        <v>13.9</v>
      </c>
      <c r="E39" s="58">
        <v>0</v>
      </c>
      <c r="F39" s="51">
        <f t="shared" si="0"/>
        <v>0</v>
      </c>
      <c r="G39" s="51">
        <f t="shared" si="1"/>
        <v>0</v>
      </c>
      <c r="H39" s="37" t="s">
        <v>124</v>
      </c>
    </row>
    <row r="40" spans="1:8" x14ac:dyDescent="0.3">
      <c r="A40" s="48">
        <v>38</v>
      </c>
      <c r="B40" s="49" t="s">
        <v>123</v>
      </c>
      <c r="C40" s="38" t="s">
        <v>130</v>
      </c>
      <c r="D40" s="50">
        <v>3</v>
      </c>
      <c r="E40" s="58">
        <v>0</v>
      </c>
      <c r="F40" s="51">
        <f t="shared" si="0"/>
        <v>0</v>
      </c>
      <c r="G40" s="51">
        <f t="shared" si="1"/>
        <v>0</v>
      </c>
      <c r="H40" s="37" t="s">
        <v>131</v>
      </c>
    </row>
    <row r="41" spans="1:8" x14ac:dyDescent="0.3">
      <c r="A41" s="48">
        <v>39</v>
      </c>
      <c r="B41" s="49" t="s">
        <v>123</v>
      </c>
      <c r="C41" s="38" t="s">
        <v>132</v>
      </c>
      <c r="D41" s="50">
        <v>3</v>
      </c>
      <c r="E41" s="58">
        <v>0</v>
      </c>
      <c r="F41" s="51">
        <f t="shared" si="0"/>
        <v>0</v>
      </c>
      <c r="G41" s="51">
        <f t="shared" si="1"/>
        <v>0</v>
      </c>
      <c r="H41" s="37" t="s">
        <v>133</v>
      </c>
    </row>
    <row r="42" spans="1:8" ht="25.2" x14ac:dyDescent="0.3">
      <c r="A42" s="48">
        <v>40</v>
      </c>
      <c r="B42" s="49" t="s">
        <v>123</v>
      </c>
      <c r="C42" s="32" t="s">
        <v>3</v>
      </c>
      <c r="D42" s="50">
        <v>1</v>
      </c>
      <c r="E42" s="58">
        <v>0</v>
      </c>
      <c r="F42" s="51">
        <f t="shared" si="0"/>
        <v>0</v>
      </c>
      <c r="G42" s="51">
        <f t="shared" si="1"/>
        <v>0</v>
      </c>
      <c r="H42" s="54" t="s">
        <v>142</v>
      </c>
    </row>
    <row r="43" spans="1:8" x14ac:dyDescent="0.3">
      <c r="A43" s="48">
        <v>41</v>
      </c>
      <c r="B43" s="49" t="s">
        <v>123</v>
      </c>
      <c r="C43" s="32" t="s">
        <v>30</v>
      </c>
      <c r="D43" s="50">
        <v>1</v>
      </c>
      <c r="E43" s="58">
        <v>0</v>
      </c>
      <c r="F43" s="51">
        <f t="shared" si="0"/>
        <v>0</v>
      </c>
      <c r="G43" s="51">
        <f t="shared" si="1"/>
        <v>0</v>
      </c>
      <c r="H43" s="37"/>
    </row>
    <row r="44" spans="1:8" x14ac:dyDescent="0.3">
      <c r="A44" s="48">
        <v>42</v>
      </c>
      <c r="B44" s="49" t="s">
        <v>123</v>
      </c>
      <c r="C44" s="32" t="s">
        <v>37</v>
      </c>
      <c r="D44" s="50">
        <v>3</v>
      </c>
      <c r="E44" s="58">
        <v>0</v>
      </c>
      <c r="F44" s="51">
        <f t="shared" si="0"/>
        <v>0</v>
      </c>
      <c r="G44" s="51">
        <f t="shared" si="1"/>
        <v>0</v>
      </c>
      <c r="H44" s="37"/>
    </row>
    <row r="45" spans="1:8" x14ac:dyDescent="0.3">
      <c r="A45" s="48">
        <v>43</v>
      </c>
      <c r="B45" s="49" t="s">
        <v>123</v>
      </c>
      <c r="C45" s="32" t="s">
        <v>38</v>
      </c>
      <c r="D45" s="50">
        <v>1</v>
      </c>
      <c r="E45" s="58">
        <v>0</v>
      </c>
      <c r="F45" s="51">
        <f t="shared" si="0"/>
        <v>0</v>
      </c>
      <c r="G45" s="51">
        <f t="shared" si="1"/>
        <v>0</v>
      </c>
      <c r="H45" s="53"/>
    </row>
    <row r="46" spans="1:8" x14ac:dyDescent="0.3">
      <c r="A46" s="48">
        <v>44</v>
      </c>
      <c r="B46" s="49" t="s">
        <v>125</v>
      </c>
      <c r="C46" s="32" t="s">
        <v>126</v>
      </c>
      <c r="D46" s="50">
        <v>2</v>
      </c>
      <c r="E46" s="58">
        <v>0</v>
      </c>
      <c r="F46" s="51">
        <f t="shared" si="0"/>
        <v>0</v>
      </c>
      <c r="G46" s="51">
        <f t="shared" si="1"/>
        <v>0</v>
      </c>
      <c r="H46" s="37" t="s">
        <v>134</v>
      </c>
    </row>
    <row r="47" spans="1:8" x14ac:dyDescent="0.3">
      <c r="A47" s="48">
        <v>45</v>
      </c>
      <c r="B47" s="49" t="s">
        <v>125</v>
      </c>
      <c r="C47" s="32" t="s">
        <v>127</v>
      </c>
      <c r="D47" s="50">
        <v>2</v>
      </c>
      <c r="E47" s="58">
        <v>0</v>
      </c>
      <c r="F47" s="51">
        <f t="shared" si="0"/>
        <v>0</v>
      </c>
      <c r="G47" s="51">
        <f t="shared" si="1"/>
        <v>0</v>
      </c>
      <c r="H47" s="37" t="s">
        <v>135</v>
      </c>
    </row>
    <row r="48" spans="1:8" x14ac:dyDescent="0.3">
      <c r="A48" s="48">
        <v>46</v>
      </c>
      <c r="B48" s="49" t="s">
        <v>125</v>
      </c>
      <c r="C48" s="32" t="s">
        <v>126</v>
      </c>
      <c r="D48" s="50">
        <v>1</v>
      </c>
      <c r="E48" s="58">
        <v>0</v>
      </c>
      <c r="F48" s="51">
        <f t="shared" si="0"/>
        <v>0</v>
      </c>
      <c r="G48" s="51">
        <f t="shared" si="1"/>
        <v>0</v>
      </c>
      <c r="H48" s="37" t="s">
        <v>136</v>
      </c>
    </row>
    <row r="49" spans="1:8" x14ac:dyDescent="0.3">
      <c r="A49" s="48">
        <v>47</v>
      </c>
      <c r="B49" s="49" t="s">
        <v>125</v>
      </c>
      <c r="C49" s="32" t="s">
        <v>27</v>
      </c>
      <c r="D49" s="50">
        <v>1</v>
      </c>
      <c r="E49" s="58">
        <v>0</v>
      </c>
      <c r="F49" s="51">
        <f t="shared" si="0"/>
        <v>0</v>
      </c>
      <c r="G49" s="51">
        <f t="shared" si="1"/>
        <v>0</v>
      </c>
      <c r="H49" s="37" t="s">
        <v>137</v>
      </c>
    </row>
    <row r="50" spans="1:8" ht="38.25" customHeight="1" x14ac:dyDescent="0.3">
      <c r="A50" s="48">
        <v>48</v>
      </c>
      <c r="B50" s="49" t="s">
        <v>125</v>
      </c>
      <c r="C50" s="32" t="s">
        <v>126</v>
      </c>
      <c r="D50" s="50">
        <v>1</v>
      </c>
      <c r="E50" s="58">
        <v>0</v>
      </c>
      <c r="F50" s="51">
        <f t="shared" si="0"/>
        <v>0</v>
      </c>
      <c r="G50" s="51">
        <f t="shared" si="1"/>
        <v>0</v>
      </c>
      <c r="H50" s="53" t="s">
        <v>128</v>
      </c>
    </row>
    <row r="51" spans="1:8" x14ac:dyDescent="0.3">
      <c r="A51" s="48">
        <v>49</v>
      </c>
      <c r="B51" s="49" t="s">
        <v>125</v>
      </c>
      <c r="C51" s="32" t="s">
        <v>37</v>
      </c>
      <c r="D51" s="50">
        <v>1</v>
      </c>
      <c r="E51" s="58">
        <v>0</v>
      </c>
      <c r="F51" s="51">
        <f t="shared" si="0"/>
        <v>0</v>
      </c>
      <c r="G51" s="51">
        <f t="shared" si="1"/>
        <v>0</v>
      </c>
      <c r="H51" s="52"/>
    </row>
    <row r="52" spans="1:8" x14ac:dyDescent="0.3">
      <c r="A52" s="48">
        <v>50</v>
      </c>
      <c r="B52" s="49" t="s">
        <v>125</v>
      </c>
      <c r="C52" s="32" t="s">
        <v>38</v>
      </c>
      <c r="D52" s="50">
        <v>1</v>
      </c>
      <c r="E52" s="58">
        <v>0</v>
      </c>
      <c r="F52" s="51">
        <f t="shared" si="0"/>
        <v>0</v>
      </c>
      <c r="G52" s="51">
        <f t="shared" si="1"/>
        <v>0</v>
      </c>
      <c r="H52" s="37"/>
    </row>
    <row r="53" spans="1:8" x14ac:dyDescent="0.3">
      <c r="A53" s="71" t="s">
        <v>144</v>
      </c>
      <c r="B53" s="72"/>
      <c r="C53" s="72"/>
      <c r="D53" s="72"/>
      <c r="E53" s="72"/>
      <c r="F53" s="72"/>
      <c r="G53" s="72"/>
      <c r="H53" s="73"/>
    </row>
    <row r="54" spans="1:8" ht="15" customHeight="1" x14ac:dyDescent="0.3">
      <c r="A54" s="48">
        <v>1</v>
      </c>
      <c r="B54" s="49" t="s">
        <v>61</v>
      </c>
      <c r="C54" s="38" t="s">
        <v>17</v>
      </c>
      <c r="D54" s="50">
        <v>1</v>
      </c>
      <c r="E54" s="58">
        <v>0</v>
      </c>
      <c r="F54" s="51">
        <f t="shared" ref="F54:F80" si="2">E54*D54</f>
        <v>0</v>
      </c>
      <c r="G54" s="51">
        <f t="shared" si="1"/>
        <v>0</v>
      </c>
      <c r="H54" s="37" t="s">
        <v>71</v>
      </c>
    </row>
    <row r="55" spans="1:8" x14ac:dyDescent="0.3">
      <c r="A55" s="48">
        <v>2</v>
      </c>
      <c r="B55" s="49" t="s">
        <v>61</v>
      </c>
      <c r="C55" s="32" t="s">
        <v>18</v>
      </c>
      <c r="D55" s="50">
        <v>1</v>
      </c>
      <c r="E55" s="58">
        <v>0</v>
      </c>
      <c r="F55" s="51">
        <f t="shared" si="2"/>
        <v>0</v>
      </c>
      <c r="G55" s="51">
        <f t="shared" si="1"/>
        <v>0</v>
      </c>
      <c r="H55" s="37" t="s">
        <v>25</v>
      </c>
    </row>
    <row r="56" spans="1:8" x14ac:dyDescent="0.3">
      <c r="A56" s="48">
        <v>3</v>
      </c>
      <c r="B56" s="49" t="s">
        <v>61</v>
      </c>
      <c r="C56" s="32" t="s">
        <v>20</v>
      </c>
      <c r="D56" s="50">
        <v>1</v>
      </c>
      <c r="E56" s="58">
        <v>0</v>
      </c>
      <c r="F56" s="51">
        <f t="shared" si="2"/>
        <v>0</v>
      </c>
      <c r="G56" s="51">
        <f t="shared" si="1"/>
        <v>0</v>
      </c>
      <c r="H56" s="37" t="s">
        <v>21</v>
      </c>
    </row>
    <row r="57" spans="1:8" x14ac:dyDescent="0.3">
      <c r="A57" s="48">
        <v>4</v>
      </c>
      <c r="B57" s="49" t="s">
        <v>61</v>
      </c>
      <c r="C57" s="32" t="s">
        <v>63</v>
      </c>
      <c r="D57" s="50">
        <v>18</v>
      </c>
      <c r="E57" s="58">
        <v>0</v>
      </c>
      <c r="F57" s="51">
        <f t="shared" si="2"/>
        <v>0</v>
      </c>
      <c r="G57" s="51">
        <f t="shared" si="1"/>
        <v>0</v>
      </c>
      <c r="H57" s="37" t="s">
        <v>129</v>
      </c>
    </row>
    <row r="58" spans="1:8" x14ac:dyDescent="0.3">
      <c r="A58" s="48">
        <v>5</v>
      </c>
      <c r="B58" s="49" t="s">
        <v>61</v>
      </c>
      <c r="C58" s="32" t="s">
        <v>22</v>
      </c>
      <c r="D58" s="50">
        <v>18</v>
      </c>
      <c r="E58" s="58">
        <v>0</v>
      </c>
      <c r="F58" s="51">
        <f t="shared" si="2"/>
        <v>0</v>
      </c>
      <c r="G58" s="51">
        <f t="shared" si="1"/>
        <v>0</v>
      </c>
      <c r="H58" s="37" t="s">
        <v>23</v>
      </c>
    </row>
    <row r="59" spans="1:8" x14ac:dyDescent="0.3">
      <c r="A59" s="48">
        <v>6</v>
      </c>
      <c r="B59" s="49" t="s">
        <v>61</v>
      </c>
      <c r="C59" s="32" t="s">
        <v>64</v>
      </c>
      <c r="D59" s="50">
        <v>1</v>
      </c>
      <c r="E59" s="58">
        <v>0</v>
      </c>
      <c r="F59" s="51">
        <f t="shared" si="2"/>
        <v>0</v>
      </c>
      <c r="G59" s="51">
        <f t="shared" si="1"/>
        <v>0</v>
      </c>
      <c r="H59" s="37" t="s">
        <v>65</v>
      </c>
    </row>
    <row r="60" spans="1:8" ht="15" customHeight="1" x14ac:dyDescent="0.3">
      <c r="A60" s="48">
        <v>7</v>
      </c>
      <c r="B60" s="49" t="s">
        <v>61</v>
      </c>
      <c r="C60" s="32" t="s">
        <v>53</v>
      </c>
      <c r="D60" s="50">
        <v>2</v>
      </c>
      <c r="E60" s="58">
        <v>0</v>
      </c>
      <c r="F60" s="51">
        <f t="shared" si="2"/>
        <v>0</v>
      </c>
      <c r="G60" s="51">
        <f t="shared" si="1"/>
        <v>0</v>
      </c>
      <c r="H60" s="37" t="s">
        <v>66</v>
      </c>
    </row>
    <row r="61" spans="1:8" x14ac:dyDescent="0.3">
      <c r="A61" s="48">
        <v>8</v>
      </c>
      <c r="B61" s="49" t="s">
        <v>61</v>
      </c>
      <c r="C61" s="32" t="s">
        <v>53</v>
      </c>
      <c r="D61" s="50">
        <v>3</v>
      </c>
      <c r="E61" s="58">
        <v>0</v>
      </c>
      <c r="F61" s="51">
        <f t="shared" si="2"/>
        <v>0</v>
      </c>
      <c r="G61" s="51">
        <f t="shared" si="1"/>
        <v>0</v>
      </c>
      <c r="H61" s="37" t="s">
        <v>67</v>
      </c>
    </row>
    <row r="62" spans="1:8" x14ac:dyDescent="0.3">
      <c r="A62" s="48">
        <v>9</v>
      </c>
      <c r="B62" s="49" t="s">
        <v>61</v>
      </c>
      <c r="C62" s="32" t="s">
        <v>36</v>
      </c>
      <c r="D62" s="50">
        <v>1</v>
      </c>
      <c r="E62" s="58">
        <v>0</v>
      </c>
      <c r="F62" s="51">
        <f t="shared" si="2"/>
        <v>0</v>
      </c>
      <c r="G62" s="51">
        <f t="shared" si="1"/>
        <v>0</v>
      </c>
      <c r="H62" s="37"/>
    </row>
    <row r="63" spans="1:8" x14ac:dyDescent="0.3">
      <c r="A63" s="48">
        <v>10</v>
      </c>
      <c r="B63" s="49" t="s">
        <v>61</v>
      </c>
      <c r="C63" s="32" t="s">
        <v>28</v>
      </c>
      <c r="D63" s="50">
        <v>9</v>
      </c>
      <c r="E63" s="58">
        <v>0</v>
      </c>
      <c r="F63" s="51">
        <f t="shared" si="2"/>
        <v>0</v>
      </c>
      <c r="G63" s="51">
        <f t="shared" si="1"/>
        <v>0</v>
      </c>
      <c r="H63" s="37" t="s">
        <v>29</v>
      </c>
    </row>
    <row r="64" spans="1:8" ht="15" customHeight="1" x14ac:dyDescent="0.3">
      <c r="A64" s="48">
        <v>11</v>
      </c>
      <c r="B64" s="49" t="s">
        <v>61</v>
      </c>
      <c r="C64" s="38" t="s">
        <v>68</v>
      </c>
      <c r="D64" s="50">
        <v>11.8</v>
      </c>
      <c r="E64" s="58">
        <v>0</v>
      </c>
      <c r="F64" s="51">
        <f t="shared" si="2"/>
        <v>0</v>
      </c>
      <c r="G64" s="51">
        <f t="shared" si="1"/>
        <v>0</v>
      </c>
      <c r="H64" s="37" t="s">
        <v>138</v>
      </c>
    </row>
    <row r="65" spans="1:8" ht="38.25" customHeight="1" x14ac:dyDescent="0.3">
      <c r="A65" s="48">
        <v>12</v>
      </c>
      <c r="B65" s="49" t="s">
        <v>61</v>
      </c>
      <c r="C65" s="32" t="s">
        <v>3</v>
      </c>
      <c r="D65" s="50">
        <v>1</v>
      </c>
      <c r="E65" s="58">
        <v>0</v>
      </c>
      <c r="F65" s="51">
        <f t="shared" si="2"/>
        <v>0</v>
      </c>
      <c r="G65" s="51">
        <f t="shared" si="1"/>
        <v>0</v>
      </c>
      <c r="H65" s="54" t="s">
        <v>142</v>
      </c>
    </row>
    <row r="66" spans="1:8" x14ac:dyDescent="0.3">
      <c r="A66" s="48">
        <v>13</v>
      </c>
      <c r="B66" s="49" t="s">
        <v>61</v>
      </c>
      <c r="C66" s="32" t="s">
        <v>30</v>
      </c>
      <c r="D66" s="50">
        <v>1</v>
      </c>
      <c r="E66" s="58">
        <v>0</v>
      </c>
      <c r="F66" s="51">
        <f t="shared" si="2"/>
        <v>0</v>
      </c>
      <c r="G66" s="51">
        <f t="shared" si="1"/>
        <v>0</v>
      </c>
      <c r="H66" s="37"/>
    </row>
    <row r="67" spans="1:8" x14ac:dyDescent="0.3">
      <c r="A67" s="48">
        <v>14</v>
      </c>
      <c r="B67" s="49" t="s">
        <v>61</v>
      </c>
      <c r="C67" s="32" t="s">
        <v>37</v>
      </c>
      <c r="D67" s="50">
        <v>1</v>
      </c>
      <c r="E67" s="58">
        <v>0</v>
      </c>
      <c r="F67" s="51">
        <f t="shared" si="2"/>
        <v>0</v>
      </c>
      <c r="G67" s="51">
        <f t="shared" si="1"/>
        <v>0</v>
      </c>
      <c r="H67" s="37"/>
    </row>
    <row r="68" spans="1:8" x14ac:dyDescent="0.3">
      <c r="A68" s="48">
        <v>15</v>
      </c>
      <c r="B68" s="49" t="s">
        <v>61</v>
      </c>
      <c r="C68" s="32" t="s">
        <v>38</v>
      </c>
      <c r="D68" s="50">
        <v>1</v>
      </c>
      <c r="E68" s="58">
        <v>0</v>
      </c>
      <c r="F68" s="51">
        <f t="shared" si="2"/>
        <v>0</v>
      </c>
      <c r="G68" s="51">
        <f t="shared" ref="G68:G80" si="3">F68*1.21</f>
        <v>0</v>
      </c>
      <c r="H68" s="37"/>
    </row>
    <row r="69" spans="1:8" ht="15.75" customHeight="1" x14ac:dyDescent="0.3">
      <c r="A69" s="48">
        <v>16</v>
      </c>
      <c r="B69" s="49" t="s">
        <v>69</v>
      </c>
      <c r="C69" s="38" t="s">
        <v>70</v>
      </c>
      <c r="D69" s="50">
        <v>1</v>
      </c>
      <c r="E69" s="58">
        <v>0</v>
      </c>
      <c r="F69" s="51">
        <f t="shared" si="2"/>
        <v>0</v>
      </c>
      <c r="G69" s="51">
        <f t="shared" si="3"/>
        <v>0</v>
      </c>
      <c r="H69" s="53" t="s">
        <v>71</v>
      </c>
    </row>
    <row r="70" spans="1:8" ht="15" customHeight="1" x14ac:dyDescent="0.3">
      <c r="A70" s="48">
        <v>17</v>
      </c>
      <c r="B70" s="49" t="s">
        <v>69</v>
      </c>
      <c r="C70" s="32" t="s">
        <v>18</v>
      </c>
      <c r="D70" s="50">
        <v>1</v>
      </c>
      <c r="E70" s="58">
        <v>0</v>
      </c>
      <c r="F70" s="51">
        <f t="shared" si="2"/>
        <v>0</v>
      </c>
      <c r="G70" s="51">
        <f t="shared" si="3"/>
        <v>0</v>
      </c>
      <c r="H70" s="37" t="s">
        <v>25</v>
      </c>
    </row>
    <row r="71" spans="1:8" ht="15.75" customHeight="1" x14ac:dyDescent="0.3">
      <c r="A71" s="48">
        <v>18</v>
      </c>
      <c r="B71" s="49" t="s">
        <v>69</v>
      </c>
      <c r="C71" s="32" t="s">
        <v>20</v>
      </c>
      <c r="D71" s="50">
        <v>1</v>
      </c>
      <c r="E71" s="58">
        <v>0</v>
      </c>
      <c r="F71" s="51">
        <f t="shared" si="2"/>
        <v>0</v>
      </c>
      <c r="G71" s="51">
        <f t="shared" si="3"/>
        <v>0</v>
      </c>
      <c r="H71" s="37" t="s">
        <v>21</v>
      </c>
    </row>
    <row r="72" spans="1:8" x14ac:dyDescent="0.3">
      <c r="A72" s="48">
        <v>19</v>
      </c>
      <c r="B72" s="49" t="s">
        <v>69</v>
      </c>
      <c r="C72" s="32" t="s">
        <v>63</v>
      </c>
      <c r="D72" s="50">
        <v>12</v>
      </c>
      <c r="E72" s="58">
        <v>0</v>
      </c>
      <c r="F72" s="51">
        <f t="shared" si="2"/>
        <v>0</v>
      </c>
      <c r="G72" s="51">
        <f t="shared" si="3"/>
        <v>0</v>
      </c>
      <c r="H72" s="37" t="s">
        <v>129</v>
      </c>
    </row>
    <row r="73" spans="1:8" x14ac:dyDescent="0.3">
      <c r="A73" s="48">
        <v>20</v>
      </c>
      <c r="B73" s="49" t="s">
        <v>69</v>
      </c>
      <c r="C73" s="32" t="s">
        <v>22</v>
      </c>
      <c r="D73" s="50">
        <v>12</v>
      </c>
      <c r="E73" s="58">
        <v>0</v>
      </c>
      <c r="F73" s="51">
        <f t="shared" si="2"/>
        <v>0</v>
      </c>
      <c r="G73" s="51">
        <f t="shared" si="3"/>
        <v>0</v>
      </c>
      <c r="H73" s="37" t="s">
        <v>23</v>
      </c>
    </row>
    <row r="74" spans="1:8" x14ac:dyDescent="0.3">
      <c r="A74" s="48">
        <v>21</v>
      </c>
      <c r="B74" s="49" t="s">
        <v>69</v>
      </c>
      <c r="C74" s="32" t="s">
        <v>139</v>
      </c>
      <c r="D74" s="50">
        <v>4</v>
      </c>
      <c r="E74" s="58">
        <v>0</v>
      </c>
      <c r="F74" s="51">
        <f t="shared" si="2"/>
        <v>0</v>
      </c>
      <c r="G74" s="51">
        <f t="shared" si="3"/>
        <v>0</v>
      </c>
      <c r="H74" s="37" t="s">
        <v>72</v>
      </c>
    </row>
    <row r="75" spans="1:8" x14ac:dyDescent="0.3">
      <c r="A75" s="48">
        <v>22</v>
      </c>
      <c r="B75" s="49" t="s">
        <v>69</v>
      </c>
      <c r="C75" s="32" t="s">
        <v>28</v>
      </c>
      <c r="D75" s="50">
        <v>4</v>
      </c>
      <c r="E75" s="58">
        <v>0</v>
      </c>
      <c r="F75" s="51">
        <f t="shared" si="2"/>
        <v>0</v>
      </c>
      <c r="G75" s="51">
        <f t="shared" si="3"/>
        <v>0</v>
      </c>
      <c r="H75" s="37" t="s">
        <v>29</v>
      </c>
    </row>
    <row r="76" spans="1:8" ht="25.2" x14ac:dyDescent="0.3">
      <c r="A76" s="48">
        <v>23</v>
      </c>
      <c r="B76" s="49" t="s">
        <v>69</v>
      </c>
      <c r="C76" s="38" t="s">
        <v>68</v>
      </c>
      <c r="D76" s="50">
        <v>11.9</v>
      </c>
      <c r="E76" s="58">
        <v>0</v>
      </c>
      <c r="F76" s="51">
        <f t="shared" si="2"/>
        <v>0</v>
      </c>
      <c r="G76" s="51">
        <f t="shared" si="3"/>
        <v>0</v>
      </c>
      <c r="H76" s="53" t="s">
        <v>73</v>
      </c>
    </row>
    <row r="77" spans="1:8" ht="25.2" x14ac:dyDescent="0.3">
      <c r="A77" s="48">
        <v>24</v>
      </c>
      <c r="B77" s="49" t="s">
        <v>69</v>
      </c>
      <c r="C77" s="32" t="s">
        <v>3</v>
      </c>
      <c r="D77" s="50">
        <v>1</v>
      </c>
      <c r="E77" s="58">
        <v>0</v>
      </c>
      <c r="F77" s="51">
        <f t="shared" si="2"/>
        <v>0</v>
      </c>
      <c r="G77" s="51">
        <f t="shared" si="3"/>
        <v>0</v>
      </c>
      <c r="H77" s="52" t="s">
        <v>141</v>
      </c>
    </row>
    <row r="78" spans="1:8" x14ac:dyDescent="0.3">
      <c r="A78" s="48">
        <v>25</v>
      </c>
      <c r="B78" s="49" t="s">
        <v>69</v>
      </c>
      <c r="C78" s="32" t="s">
        <v>30</v>
      </c>
      <c r="D78" s="50">
        <v>1</v>
      </c>
      <c r="E78" s="58">
        <v>0</v>
      </c>
      <c r="F78" s="51">
        <f t="shared" si="2"/>
        <v>0</v>
      </c>
      <c r="G78" s="51">
        <f t="shared" si="3"/>
        <v>0</v>
      </c>
      <c r="H78" s="53"/>
    </row>
    <row r="79" spans="1:8" x14ac:dyDescent="0.3">
      <c r="A79" s="48">
        <v>26</v>
      </c>
      <c r="B79" s="49" t="s">
        <v>69</v>
      </c>
      <c r="C79" s="32" t="s">
        <v>37</v>
      </c>
      <c r="D79" s="50">
        <v>2</v>
      </c>
      <c r="E79" s="58">
        <v>0</v>
      </c>
      <c r="F79" s="51">
        <f t="shared" si="2"/>
        <v>0</v>
      </c>
      <c r="G79" s="51">
        <f t="shared" si="3"/>
        <v>0</v>
      </c>
      <c r="H79" s="37"/>
    </row>
    <row r="80" spans="1:8" ht="15" thickBot="1" x14ac:dyDescent="0.35">
      <c r="A80" s="48">
        <v>27</v>
      </c>
      <c r="B80" s="49" t="s">
        <v>69</v>
      </c>
      <c r="C80" s="32" t="s">
        <v>38</v>
      </c>
      <c r="D80" s="50">
        <v>1</v>
      </c>
      <c r="E80" s="58">
        <v>0</v>
      </c>
      <c r="F80" s="51">
        <f t="shared" si="2"/>
        <v>0</v>
      </c>
      <c r="G80" s="51">
        <f t="shared" si="3"/>
        <v>0</v>
      </c>
      <c r="H80" s="37"/>
    </row>
    <row r="81" spans="1:8" ht="15" thickBot="1" x14ac:dyDescent="0.35">
      <c r="A81" s="39"/>
      <c r="B81" s="40"/>
      <c r="C81" s="41"/>
      <c r="D81" s="41"/>
      <c r="E81" s="62" t="s">
        <v>33</v>
      </c>
      <c r="F81" s="59">
        <f>SUM(F54:F80,F3:F52)</f>
        <v>0</v>
      </c>
      <c r="G81" s="65">
        <f>F81*1.21</f>
        <v>0</v>
      </c>
      <c r="H81" s="66"/>
    </row>
    <row r="82" spans="1:8" x14ac:dyDescent="0.3">
      <c r="A82" s="42"/>
      <c r="B82" s="43"/>
      <c r="C82" s="42"/>
      <c r="D82" s="42"/>
      <c r="E82" s="44"/>
      <c r="F82" s="63" t="s">
        <v>34</v>
      </c>
      <c r="G82" s="67"/>
      <c r="H82" s="68"/>
    </row>
    <row r="83" spans="1:8" ht="15" thickBot="1" x14ac:dyDescent="0.35">
      <c r="A83" s="42"/>
      <c r="B83" s="43"/>
      <c r="C83" s="42"/>
      <c r="D83" s="42"/>
      <c r="E83" s="44"/>
      <c r="F83" s="64"/>
      <c r="G83" s="69"/>
      <c r="H83" s="70"/>
    </row>
    <row r="84" spans="1:8" x14ac:dyDescent="0.3">
      <c r="C84" s="57" t="s">
        <v>149</v>
      </c>
    </row>
  </sheetData>
  <mergeCells count="4">
    <mergeCell ref="F82:F83"/>
    <mergeCell ref="G81:H83"/>
    <mergeCell ref="A53:H53"/>
    <mergeCell ref="A1:H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5DAD2-69ED-43DD-966D-F6396A680CBE}">
  <sheetPr>
    <tabColor rgb="FFFF0000"/>
  </sheetPr>
  <dimension ref="A1:H25"/>
  <sheetViews>
    <sheetView workbookViewId="0">
      <selection activeCell="E18" sqref="E18"/>
    </sheetView>
  </sheetViews>
  <sheetFormatPr defaultRowHeight="14.4" x14ac:dyDescent="0.3"/>
  <cols>
    <col min="2" max="2" width="13.88671875" customWidth="1"/>
    <col min="3" max="3" width="73" customWidth="1"/>
    <col min="5" max="5" width="14.109375" bestFit="1" customWidth="1"/>
    <col min="6" max="6" width="16" customWidth="1"/>
    <col min="7" max="7" width="15.88671875" customWidth="1"/>
    <col min="8" max="8" width="28.5546875" customWidth="1"/>
  </cols>
  <sheetData>
    <row r="1" spans="1:8" x14ac:dyDescent="0.3">
      <c r="A1" s="74" t="s">
        <v>145</v>
      </c>
      <c r="B1" s="74"/>
      <c r="C1" s="74"/>
      <c r="D1" s="74"/>
      <c r="E1" s="74"/>
      <c r="F1" s="74"/>
      <c r="G1" s="74"/>
      <c r="H1" s="74"/>
    </row>
    <row r="2" spans="1:8" ht="25.2" x14ac:dyDescent="0.3">
      <c r="A2" s="5" t="s">
        <v>8</v>
      </c>
      <c r="B2" s="6" t="s">
        <v>9</v>
      </c>
      <c r="C2" s="6" t="s">
        <v>10</v>
      </c>
      <c r="D2" s="6" t="s">
        <v>11</v>
      </c>
      <c r="E2" s="7" t="s">
        <v>12</v>
      </c>
      <c r="F2" s="7" t="s">
        <v>13</v>
      </c>
      <c r="G2" s="7" t="s">
        <v>14</v>
      </c>
      <c r="H2" s="8" t="s">
        <v>15</v>
      </c>
    </row>
    <row r="3" spans="1:8" x14ac:dyDescent="0.3">
      <c r="A3" s="9">
        <v>1</v>
      </c>
      <c r="B3" s="21" t="s">
        <v>16</v>
      </c>
      <c r="C3" s="22" t="s">
        <v>17</v>
      </c>
      <c r="D3" s="10">
        <v>1</v>
      </c>
      <c r="E3" s="58">
        <v>0</v>
      </c>
      <c r="F3" s="45">
        <f t="shared" ref="F3:F21" si="0">SUM(E3*D3)</f>
        <v>0</v>
      </c>
      <c r="G3" s="45">
        <f t="shared" ref="G3:G17" si="1">F3*1.21</f>
        <v>0</v>
      </c>
      <c r="H3" s="12" t="s">
        <v>40</v>
      </c>
    </row>
    <row r="4" spans="1:8" x14ac:dyDescent="0.3">
      <c r="A4" s="9">
        <v>2</v>
      </c>
      <c r="B4" s="21" t="s">
        <v>16</v>
      </c>
      <c r="C4" s="11" t="s">
        <v>18</v>
      </c>
      <c r="D4" s="10">
        <v>1</v>
      </c>
      <c r="E4" s="58">
        <v>0</v>
      </c>
      <c r="F4" s="45">
        <f t="shared" si="0"/>
        <v>0</v>
      </c>
      <c r="G4" s="45">
        <f t="shared" si="1"/>
        <v>0</v>
      </c>
      <c r="H4" s="12" t="s">
        <v>41</v>
      </c>
    </row>
    <row r="5" spans="1:8" x14ac:dyDescent="0.3">
      <c r="A5" s="9">
        <v>3</v>
      </c>
      <c r="B5" s="21" t="s">
        <v>16</v>
      </c>
      <c r="C5" s="11" t="s">
        <v>20</v>
      </c>
      <c r="D5" s="10">
        <v>1</v>
      </c>
      <c r="E5" s="58">
        <v>0</v>
      </c>
      <c r="F5" s="45">
        <f t="shared" si="0"/>
        <v>0</v>
      </c>
      <c r="G5" s="45">
        <f t="shared" si="1"/>
        <v>0</v>
      </c>
      <c r="H5" s="12" t="s">
        <v>21</v>
      </c>
    </row>
    <row r="6" spans="1:8" x14ac:dyDescent="0.3">
      <c r="A6" s="9">
        <v>4</v>
      </c>
      <c r="B6" s="21" t="s">
        <v>16</v>
      </c>
      <c r="C6" s="22" t="s">
        <v>42</v>
      </c>
      <c r="D6" s="10">
        <v>13</v>
      </c>
      <c r="E6" s="58">
        <v>0</v>
      </c>
      <c r="F6" s="45">
        <f t="shared" si="0"/>
        <v>0</v>
      </c>
      <c r="G6" s="45">
        <f t="shared" si="1"/>
        <v>0</v>
      </c>
      <c r="H6" s="12" t="s">
        <v>43</v>
      </c>
    </row>
    <row r="7" spans="1:8" x14ac:dyDescent="0.3">
      <c r="A7" s="9">
        <v>5</v>
      </c>
      <c r="B7" s="21" t="s">
        <v>16</v>
      </c>
      <c r="C7" s="11" t="s">
        <v>22</v>
      </c>
      <c r="D7" s="10">
        <v>26</v>
      </c>
      <c r="E7" s="58">
        <v>0</v>
      </c>
      <c r="F7" s="45">
        <f t="shared" si="0"/>
        <v>0</v>
      </c>
      <c r="G7" s="45">
        <f t="shared" si="1"/>
        <v>0</v>
      </c>
      <c r="H7" s="12" t="s">
        <v>39</v>
      </c>
    </row>
    <row r="8" spans="1:8" x14ac:dyDescent="0.3">
      <c r="A8" s="9">
        <v>6</v>
      </c>
      <c r="B8" s="21" t="s">
        <v>16</v>
      </c>
      <c r="C8" s="22" t="s">
        <v>44</v>
      </c>
      <c r="D8" s="10">
        <v>2</v>
      </c>
      <c r="E8" s="58">
        <v>0</v>
      </c>
      <c r="F8" s="45">
        <f t="shared" si="0"/>
        <v>0</v>
      </c>
      <c r="G8" s="45">
        <f t="shared" si="1"/>
        <v>0</v>
      </c>
      <c r="H8" s="12" t="s">
        <v>45</v>
      </c>
    </row>
    <row r="9" spans="1:8" x14ac:dyDescent="0.3">
      <c r="A9" s="9">
        <v>7</v>
      </c>
      <c r="B9" s="21" t="s">
        <v>16</v>
      </c>
      <c r="C9" s="22" t="s">
        <v>46</v>
      </c>
      <c r="D9" s="10">
        <v>1</v>
      </c>
      <c r="E9" s="58">
        <v>0</v>
      </c>
      <c r="F9" s="45">
        <f t="shared" si="0"/>
        <v>0</v>
      </c>
      <c r="G9" s="45">
        <f t="shared" si="1"/>
        <v>0</v>
      </c>
      <c r="H9" s="12" t="s">
        <v>47</v>
      </c>
    </row>
    <row r="10" spans="1:8" x14ac:dyDescent="0.3">
      <c r="A10" s="9">
        <v>8</v>
      </c>
      <c r="B10" s="21" t="s">
        <v>16</v>
      </c>
      <c r="C10" s="22" t="s">
        <v>48</v>
      </c>
      <c r="D10" s="10">
        <v>2</v>
      </c>
      <c r="E10" s="58">
        <v>0</v>
      </c>
      <c r="F10" s="45">
        <f t="shared" si="0"/>
        <v>0</v>
      </c>
      <c r="G10" s="45">
        <f t="shared" si="1"/>
        <v>0</v>
      </c>
      <c r="H10" s="12" t="s">
        <v>47</v>
      </c>
    </row>
    <row r="11" spans="1:8" x14ac:dyDescent="0.3">
      <c r="A11" s="9">
        <v>9</v>
      </c>
      <c r="B11" s="21" t="s">
        <v>16</v>
      </c>
      <c r="C11" s="22" t="s">
        <v>49</v>
      </c>
      <c r="D11" s="10">
        <v>1</v>
      </c>
      <c r="E11" s="58">
        <v>0</v>
      </c>
      <c r="F11" s="45">
        <f t="shared" si="0"/>
        <v>0</v>
      </c>
      <c r="G11" s="45">
        <f t="shared" si="1"/>
        <v>0</v>
      </c>
      <c r="H11" s="12" t="s">
        <v>50</v>
      </c>
    </row>
    <row r="12" spans="1:8" x14ac:dyDescent="0.3">
      <c r="A12" s="9">
        <v>10</v>
      </c>
      <c r="B12" s="21" t="s">
        <v>16</v>
      </c>
      <c r="C12" s="22" t="s">
        <v>51</v>
      </c>
      <c r="D12" s="10">
        <v>1</v>
      </c>
      <c r="E12" s="58">
        <v>0</v>
      </c>
      <c r="F12" s="45">
        <f t="shared" si="0"/>
        <v>0</v>
      </c>
      <c r="G12" s="45">
        <f t="shared" si="1"/>
        <v>0</v>
      </c>
      <c r="H12" s="12" t="s">
        <v>52</v>
      </c>
    </row>
    <row r="13" spans="1:8" x14ac:dyDescent="0.3">
      <c r="A13" s="9">
        <v>11</v>
      </c>
      <c r="B13" s="21" t="s">
        <v>16</v>
      </c>
      <c r="C13" s="22" t="s">
        <v>53</v>
      </c>
      <c r="D13" s="10">
        <v>4</v>
      </c>
      <c r="E13" s="58">
        <v>0</v>
      </c>
      <c r="F13" s="45">
        <f t="shared" si="0"/>
        <v>0</v>
      </c>
      <c r="G13" s="45">
        <f t="shared" si="1"/>
        <v>0</v>
      </c>
      <c r="H13" s="12" t="s">
        <v>54</v>
      </c>
    </row>
    <row r="14" spans="1:8" x14ac:dyDescent="0.3">
      <c r="A14" s="9">
        <v>12</v>
      </c>
      <c r="B14" s="21" t="s">
        <v>16</v>
      </c>
      <c r="C14" s="22" t="s">
        <v>36</v>
      </c>
      <c r="D14" s="10">
        <v>2</v>
      </c>
      <c r="E14" s="58">
        <v>0</v>
      </c>
      <c r="F14" s="45">
        <f t="shared" si="0"/>
        <v>0</v>
      </c>
      <c r="G14" s="45">
        <f t="shared" si="1"/>
        <v>0</v>
      </c>
      <c r="H14" s="12"/>
    </row>
    <row r="15" spans="1:8" x14ac:dyDescent="0.3">
      <c r="A15" s="9">
        <v>13</v>
      </c>
      <c r="B15" s="21" t="s">
        <v>16</v>
      </c>
      <c r="C15" s="11" t="s">
        <v>28</v>
      </c>
      <c r="D15" s="10">
        <v>7</v>
      </c>
      <c r="E15" s="58">
        <v>0</v>
      </c>
      <c r="F15" s="45">
        <f t="shared" si="0"/>
        <v>0</v>
      </c>
      <c r="G15" s="45">
        <f t="shared" si="1"/>
        <v>0</v>
      </c>
      <c r="H15" s="12" t="s">
        <v>29</v>
      </c>
    </row>
    <row r="16" spans="1:8" x14ac:dyDescent="0.3">
      <c r="A16" s="9">
        <v>14</v>
      </c>
      <c r="B16" s="21" t="s">
        <v>16</v>
      </c>
      <c r="C16" s="22" t="s">
        <v>55</v>
      </c>
      <c r="D16" s="10">
        <v>7.8</v>
      </c>
      <c r="E16" s="58">
        <v>0</v>
      </c>
      <c r="F16" s="45">
        <f t="shared" si="0"/>
        <v>0</v>
      </c>
      <c r="G16" s="45">
        <f t="shared" si="1"/>
        <v>0</v>
      </c>
      <c r="H16" s="12" t="s">
        <v>56</v>
      </c>
    </row>
    <row r="17" spans="1:8" x14ac:dyDescent="0.3">
      <c r="A17" s="9">
        <v>15</v>
      </c>
      <c r="B17" s="21" t="s">
        <v>16</v>
      </c>
      <c r="C17" s="23" t="s">
        <v>57</v>
      </c>
      <c r="D17" s="10">
        <v>6.6</v>
      </c>
      <c r="E17" s="58">
        <v>0</v>
      </c>
      <c r="F17" s="45">
        <f t="shared" si="0"/>
        <v>0</v>
      </c>
      <c r="G17" s="45">
        <f t="shared" si="1"/>
        <v>0</v>
      </c>
      <c r="H17" s="12" t="s">
        <v>58</v>
      </c>
    </row>
    <row r="18" spans="1:8" ht="50.4" x14ac:dyDescent="0.3">
      <c r="A18" s="9">
        <v>16</v>
      </c>
      <c r="B18" s="21" t="s">
        <v>16</v>
      </c>
      <c r="C18" s="13" t="s">
        <v>3</v>
      </c>
      <c r="D18" s="10">
        <v>1</v>
      </c>
      <c r="E18" s="58">
        <v>0</v>
      </c>
      <c r="F18" s="45">
        <f t="shared" si="0"/>
        <v>0</v>
      </c>
      <c r="G18" s="45">
        <f>F18*1.21</f>
        <v>0</v>
      </c>
      <c r="H18" s="14" t="s">
        <v>59</v>
      </c>
    </row>
    <row r="19" spans="1:8" x14ac:dyDescent="0.3">
      <c r="A19" s="9">
        <v>17</v>
      </c>
      <c r="B19" s="21" t="s">
        <v>16</v>
      </c>
      <c r="C19" s="13" t="s">
        <v>30</v>
      </c>
      <c r="D19" s="10">
        <v>3</v>
      </c>
      <c r="E19" s="58">
        <v>0</v>
      </c>
      <c r="F19" s="45">
        <f t="shared" si="0"/>
        <v>0</v>
      </c>
      <c r="G19" s="45">
        <f>F19*1.21</f>
        <v>0</v>
      </c>
      <c r="H19" s="12"/>
    </row>
    <row r="20" spans="1:8" x14ac:dyDescent="0.3">
      <c r="A20" s="9">
        <v>18</v>
      </c>
      <c r="B20" s="21" t="s">
        <v>16</v>
      </c>
      <c r="C20" s="11" t="s">
        <v>37</v>
      </c>
      <c r="D20" s="10">
        <v>3</v>
      </c>
      <c r="E20" s="58">
        <v>0</v>
      </c>
      <c r="F20" s="45">
        <f t="shared" si="0"/>
        <v>0</v>
      </c>
      <c r="G20" s="45">
        <f>F20*1.21</f>
        <v>0</v>
      </c>
      <c r="H20" s="12"/>
    </row>
    <row r="21" spans="1:8" ht="15" thickBot="1" x14ac:dyDescent="0.35">
      <c r="A21" s="9">
        <v>19</v>
      </c>
      <c r="B21" s="21" t="s">
        <v>16</v>
      </c>
      <c r="C21" s="11" t="s">
        <v>38</v>
      </c>
      <c r="D21" s="10">
        <v>1</v>
      </c>
      <c r="E21" s="58">
        <v>0</v>
      </c>
      <c r="F21" s="45">
        <f t="shared" si="0"/>
        <v>0</v>
      </c>
      <c r="G21" s="45">
        <f>F21*1.21</f>
        <v>0</v>
      </c>
      <c r="H21" s="12"/>
    </row>
    <row r="22" spans="1:8" ht="15" thickBot="1" x14ac:dyDescent="0.35">
      <c r="A22" s="15"/>
      <c r="B22" s="16"/>
      <c r="C22" s="17"/>
      <c r="D22" s="17"/>
      <c r="E22" s="55" t="s">
        <v>33</v>
      </c>
      <c r="F22" s="61">
        <f>SUM(F3:F21)</f>
        <v>0</v>
      </c>
      <c r="G22" s="75">
        <f>SUM(G3:G21)</f>
        <v>0</v>
      </c>
      <c r="H22" s="76"/>
    </row>
    <row r="23" spans="1:8" x14ac:dyDescent="0.3">
      <c r="A23" s="18"/>
      <c r="B23" s="19"/>
      <c r="C23" s="18"/>
      <c r="D23" s="18"/>
      <c r="E23" s="20"/>
      <c r="F23" s="81" t="s">
        <v>34</v>
      </c>
      <c r="G23" s="77"/>
      <c r="H23" s="78"/>
    </row>
    <row r="24" spans="1:8" ht="15" thickBot="1" x14ac:dyDescent="0.35">
      <c r="A24" s="18"/>
      <c r="B24" s="19"/>
      <c r="C24" s="18"/>
      <c r="D24" s="18"/>
      <c r="E24" s="20"/>
      <c r="F24" s="82"/>
      <c r="G24" s="79"/>
      <c r="H24" s="80"/>
    </row>
    <row r="25" spans="1:8" x14ac:dyDescent="0.3">
      <c r="C25" s="57" t="s">
        <v>149</v>
      </c>
    </row>
  </sheetData>
  <mergeCells count="3">
    <mergeCell ref="G22:H24"/>
    <mergeCell ref="F23:F24"/>
    <mergeCell ref="A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7105B-9C39-4441-8157-60608CEE6256}">
  <sheetPr>
    <tabColor rgb="FFFF0000"/>
  </sheetPr>
  <dimension ref="A1:H27"/>
  <sheetViews>
    <sheetView topLeftCell="A4" workbookViewId="0">
      <selection activeCell="E27" sqref="E27"/>
    </sheetView>
  </sheetViews>
  <sheetFormatPr defaultRowHeight="14.4" x14ac:dyDescent="0.3"/>
  <cols>
    <col min="2" max="2" width="21.6640625" customWidth="1"/>
    <col min="3" max="3" width="69.88671875" customWidth="1"/>
    <col min="5" max="5" width="15.109375" bestFit="1" customWidth="1"/>
    <col min="6" max="6" width="16.6640625" bestFit="1" customWidth="1"/>
    <col min="7" max="7" width="15.88671875" customWidth="1"/>
    <col min="8" max="8" width="40.109375" customWidth="1"/>
  </cols>
  <sheetData>
    <row r="1" spans="1:8" x14ac:dyDescent="0.3">
      <c r="A1" s="85" t="s">
        <v>146</v>
      </c>
      <c r="B1" s="85"/>
      <c r="C1" s="85"/>
      <c r="D1" s="85"/>
      <c r="E1" s="85"/>
      <c r="F1" s="85"/>
      <c r="G1" s="85"/>
      <c r="H1" s="85"/>
    </row>
    <row r="2" spans="1:8" ht="25.2" x14ac:dyDescent="0.3">
      <c r="A2" s="5" t="s">
        <v>8</v>
      </c>
      <c r="B2" s="6" t="s">
        <v>9</v>
      </c>
      <c r="C2" s="6" t="s">
        <v>10</v>
      </c>
      <c r="D2" s="6" t="s">
        <v>11</v>
      </c>
      <c r="E2" s="7" t="s">
        <v>12</v>
      </c>
      <c r="F2" s="7" t="s">
        <v>13</v>
      </c>
      <c r="G2" s="26" t="s">
        <v>14</v>
      </c>
      <c r="H2" s="8" t="s">
        <v>15</v>
      </c>
    </row>
    <row r="3" spans="1:8" x14ac:dyDescent="0.3">
      <c r="A3" s="9">
        <v>1</v>
      </c>
      <c r="B3" s="27" t="s">
        <v>86</v>
      </c>
      <c r="C3" s="28" t="s">
        <v>87</v>
      </c>
      <c r="D3" s="27">
        <v>1</v>
      </c>
      <c r="E3" s="58">
        <v>0</v>
      </c>
      <c r="F3" s="47">
        <f t="shared" ref="F3:F23" si="0">SUM(E3*D3)</f>
        <v>0</v>
      </c>
      <c r="G3" s="47">
        <f>F3*1.21</f>
        <v>0</v>
      </c>
      <c r="H3" s="29" t="s">
        <v>88</v>
      </c>
    </row>
    <row r="4" spans="1:8" x14ac:dyDescent="0.3">
      <c r="A4" s="9">
        <v>2</v>
      </c>
      <c r="B4" s="27" t="s">
        <v>86</v>
      </c>
      <c r="C4" s="30" t="s">
        <v>18</v>
      </c>
      <c r="D4" s="27">
        <v>1</v>
      </c>
      <c r="E4" s="58">
        <v>0</v>
      </c>
      <c r="F4" s="47">
        <f t="shared" si="0"/>
        <v>0</v>
      </c>
      <c r="G4" s="47">
        <f t="shared" ref="G4:G23" si="1">F4*1.21</f>
        <v>0</v>
      </c>
      <c r="H4" s="29" t="s">
        <v>19</v>
      </c>
    </row>
    <row r="5" spans="1:8" x14ac:dyDescent="0.3">
      <c r="A5" s="9">
        <v>3</v>
      </c>
      <c r="B5" s="27" t="s">
        <v>86</v>
      </c>
      <c r="C5" s="30" t="s">
        <v>20</v>
      </c>
      <c r="D5" s="27">
        <v>1</v>
      </c>
      <c r="E5" s="58">
        <v>0</v>
      </c>
      <c r="F5" s="47">
        <f t="shared" si="0"/>
        <v>0</v>
      </c>
      <c r="G5" s="47">
        <f t="shared" si="1"/>
        <v>0</v>
      </c>
      <c r="H5" s="29" t="s">
        <v>21</v>
      </c>
    </row>
    <row r="6" spans="1:8" x14ac:dyDescent="0.3">
      <c r="A6" s="9">
        <v>4</v>
      </c>
      <c r="B6" s="27" t="s">
        <v>86</v>
      </c>
      <c r="C6" s="30" t="s">
        <v>89</v>
      </c>
      <c r="D6" s="27">
        <v>10</v>
      </c>
      <c r="E6" s="58">
        <v>0</v>
      </c>
      <c r="F6" s="47">
        <f t="shared" si="0"/>
        <v>0</v>
      </c>
      <c r="G6" s="47">
        <f t="shared" si="1"/>
        <v>0</v>
      </c>
      <c r="H6" s="29" t="s">
        <v>90</v>
      </c>
    </row>
    <row r="7" spans="1:8" x14ac:dyDescent="0.3">
      <c r="A7" s="9">
        <v>5</v>
      </c>
      <c r="B7" s="27" t="s">
        <v>86</v>
      </c>
      <c r="C7" s="30" t="s">
        <v>22</v>
      </c>
      <c r="D7" s="27">
        <v>30</v>
      </c>
      <c r="E7" s="58">
        <v>0</v>
      </c>
      <c r="F7" s="47">
        <f t="shared" si="0"/>
        <v>0</v>
      </c>
      <c r="G7" s="47">
        <f t="shared" si="1"/>
        <v>0</v>
      </c>
      <c r="H7" s="29" t="s">
        <v>91</v>
      </c>
    </row>
    <row r="8" spans="1:8" x14ac:dyDescent="0.3">
      <c r="A8" s="9">
        <v>6</v>
      </c>
      <c r="B8" s="27" t="s">
        <v>86</v>
      </c>
      <c r="C8" s="30" t="s">
        <v>92</v>
      </c>
      <c r="D8" s="27">
        <v>1</v>
      </c>
      <c r="E8" s="58">
        <v>0</v>
      </c>
      <c r="F8" s="47">
        <f t="shared" si="0"/>
        <v>0</v>
      </c>
      <c r="G8" s="47">
        <f t="shared" si="1"/>
        <v>0</v>
      </c>
      <c r="H8" s="29" t="s">
        <v>93</v>
      </c>
    </row>
    <row r="9" spans="1:8" x14ac:dyDescent="0.3">
      <c r="A9" s="9">
        <v>7</v>
      </c>
      <c r="B9" s="27" t="s">
        <v>86</v>
      </c>
      <c r="C9" s="30" t="s">
        <v>94</v>
      </c>
      <c r="D9" s="27">
        <v>1</v>
      </c>
      <c r="E9" s="58">
        <v>0</v>
      </c>
      <c r="F9" s="47">
        <f t="shared" si="0"/>
        <v>0</v>
      </c>
      <c r="G9" s="47">
        <f>F9*1.21</f>
        <v>0</v>
      </c>
      <c r="H9" s="29" t="s">
        <v>95</v>
      </c>
    </row>
    <row r="10" spans="1:8" x14ac:dyDescent="0.3">
      <c r="A10" s="9">
        <v>8</v>
      </c>
      <c r="B10" s="27" t="s">
        <v>86</v>
      </c>
      <c r="C10" s="25" t="s">
        <v>96</v>
      </c>
      <c r="D10" s="27">
        <v>1</v>
      </c>
      <c r="E10" s="58">
        <v>0</v>
      </c>
      <c r="F10" s="47">
        <f t="shared" si="0"/>
        <v>0</v>
      </c>
      <c r="G10" s="47">
        <f t="shared" si="1"/>
        <v>0</v>
      </c>
      <c r="H10" s="29"/>
    </row>
    <row r="11" spans="1:8" x14ac:dyDescent="0.3">
      <c r="A11" s="9">
        <v>9</v>
      </c>
      <c r="B11" s="27" t="s">
        <v>86</v>
      </c>
      <c r="C11" s="30" t="s">
        <v>27</v>
      </c>
      <c r="D11" s="27">
        <v>3</v>
      </c>
      <c r="E11" s="58">
        <v>0</v>
      </c>
      <c r="F11" s="47">
        <f t="shared" si="0"/>
        <v>0</v>
      </c>
      <c r="G11" s="47">
        <f t="shared" si="1"/>
        <v>0</v>
      </c>
      <c r="H11" s="29" t="s">
        <v>97</v>
      </c>
    </row>
    <row r="12" spans="1:8" x14ac:dyDescent="0.3">
      <c r="A12" s="9">
        <v>10</v>
      </c>
      <c r="B12" s="27" t="s">
        <v>86</v>
      </c>
      <c r="C12" s="30" t="s">
        <v>98</v>
      </c>
      <c r="D12" s="27">
        <v>2</v>
      </c>
      <c r="E12" s="58">
        <v>0</v>
      </c>
      <c r="F12" s="47">
        <f t="shared" si="0"/>
        <v>0</v>
      </c>
      <c r="G12" s="47">
        <f t="shared" si="1"/>
        <v>0</v>
      </c>
      <c r="H12" s="29" t="s">
        <v>99</v>
      </c>
    </row>
    <row r="13" spans="1:8" x14ac:dyDescent="0.3">
      <c r="A13" s="9">
        <v>11</v>
      </c>
      <c r="B13" s="27" t="s">
        <v>86</v>
      </c>
      <c r="C13" s="30" t="s">
        <v>27</v>
      </c>
      <c r="D13" s="27">
        <v>2</v>
      </c>
      <c r="E13" s="58">
        <v>0</v>
      </c>
      <c r="F13" s="47">
        <f t="shared" si="0"/>
        <v>0</v>
      </c>
      <c r="G13" s="47">
        <f t="shared" si="1"/>
        <v>0</v>
      </c>
      <c r="H13" s="29" t="s">
        <v>99</v>
      </c>
    </row>
    <row r="14" spans="1:8" x14ac:dyDescent="0.3">
      <c r="A14" s="9">
        <v>12</v>
      </c>
      <c r="B14" s="27" t="s">
        <v>86</v>
      </c>
      <c r="C14" s="30" t="s">
        <v>100</v>
      </c>
      <c r="D14" s="27">
        <v>4</v>
      </c>
      <c r="E14" s="58">
        <v>0</v>
      </c>
      <c r="F14" s="47">
        <f t="shared" si="0"/>
        <v>0</v>
      </c>
      <c r="G14" s="47">
        <f t="shared" si="1"/>
        <v>0</v>
      </c>
      <c r="H14" s="29" t="s">
        <v>101</v>
      </c>
    </row>
    <row r="15" spans="1:8" x14ac:dyDescent="0.3">
      <c r="A15" s="9">
        <v>13</v>
      </c>
      <c r="B15" s="27" t="s">
        <v>86</v>
      </c>
      <c r="C15" s="30" t="s">
        <v>102</v>
      </c>
      <c r="D15" s="27">
        <v>1</v>
      </c>
      <c r="E15" s="58">
        <v>0</v>
      </c>
      <c r="F15" s="47">
        <f t="shared" si="0"/>
        <v>0</v>
      </c>
      <c r="G15" s="47">
        <f>F15*1.21</f>
        <v>0</v>
      </c>
      <c r="H15" s="29" t="s">
        <v>103</v>
      </c>
    </row>
    <row r="16" spans="1:8" x14ac:dyDescent="0.3">
      <c r="A16" s="9">
        <v>14</v>
      </c>
      <c r="B16" s="27" t="s">
        <v>86</v>
      </c>
      <c r="C16" s="30" t="s">
        <v>24</v>
      </c>
      <c r="D16" s="27">
        <v>2</v>
      </c>
      <c r="E16" s="58">
        <v>0</v>
      </c>
      <c r="F16" s="47">
        <f t="shared" si="0"/>
        <v>0</v>
      </c>
      <c r="G16" s="47">
        <f t="shared" si="1"/>
        <v>0</v>
      </c>
      <c r="H16" s="29"/>
    </row>
    <row r="17" spans="1:8" x14ac:dyDescent="0.3">
      <c r="A17" s="9">
        <v>15</v>
      </c>
      <c r="B17" s="27" t="s">
        <v>86</v>
      </c>
      <c r="C17" s="11" t="s">
        <v>36</v>
      </c>
      <c r="D17" s="27">
        <v>2</v>
      </c>
      <c r="E17" s="58">
        <v>0</v>
      </c>
      <c r="F17" s="47">
        <f t="shared" si="0"/>
        <v>0</v>
      </c>
      <c r="G17" s="47">
        <f t="shared" si="1"/>
        <v>0</v>
      </c>
      <c r="H17" s="29"/>
    </row>
    <row r="18" spans="1:8" x14ac:dyDescent="0.3">
      <c r="A18" s="9">
        <v>16</v>
      </c>
      <c r="B18" s="27" t="s">
        <v>86</v>
      </c>
      <c r="C18" s="30" t="s">
        <v>104</v>
      </c>
      <c r="D18" s="27">
        <v>4</v>
      </c>
      <c r="E18" s="58">
        <v>0</v>
      </c>
      <c r="F18" s="47">
        <f t="shared" si="0"/>
        <v>0</v>
      </c>
      <c r="G18" s="47">
        <f t="shared" si="1"/>
        <v>0</v>
      </c>
      <c r="H18" s="29" t="s">
        <v>29</v>
      </c>
    </row>
    <row r="19" spans="1:8" x14ac:dyDescent="0.3">
      <c r="A19" s="9">
        <v>17</v>
      </c>
      <c r="B19" s="27" t="s">
        <v>86</v>
      </c>
      <c r="C19" s="30" t="s">
        <v>105</v>
      </c>
      <c r="D19" s="27">
        <v>4</v>
      </c>
      <c r="E19" s="58">
        <v>0</v>
      </c>
      <c r="F19" s="47">
        <f t="shared" si="0"/>
        <v>0</v>
      </c>
      <c r="G19" s="47">
        <f t="shared" si="1"/>
        <v>0</v>
      </c>
      <c r="H19" s="29" t="s">
        <v>106</v>
      </c>
    </row>
    <row r="20" spans="1:8" ht="37.799999999999997" x14ac:dyDescent="0.3">
      <c r="A20" s="9">
        <v>18</v>
      </c>
      <c r="B20" s="27" t="s">
        <v>86</v>
      </c>
      <c r="C20" s="30" t="s">
        <v>107</v>
      </c>
      <c r="D20" s="27">
        <v>1</v>
      </c>
      <c r="E20" s="58">
        <v>0</v>
      </c>
      <c r="F20" s="47">
        <f t="shared" si="0"/>
        <v>0</v>
      </c>
      <c r="G20" s="47">
        <f t="shared" si="1"/>
        <v>0</v>
      </c>
      <c r="H20" s="31" t="s">
        <v>108</v>
      </c>
    </row>
    <row r="21" spans="1:8" x14ac:dyDescent="0.3">
      <c r="A21" s="9">
        <v>19</v>
      </c>
      <c r="B21" s="27" t="s">
        <v>86</v>
      </c>
      <c r="C21" s="28" t="s">
        <v>109</v>
      </c>
      <c r="D21" s="27">
        <v>2</v>
      </c>
      <c r="E21" s="58">
        <v>0</v>
      </c>
      <c r="F21" s="47">
        <f t="shared" si="0"/>
        <v>0</v>
      </c>
      <c r="G21" s="47">
        <f t="shared" si="1"/>
        <v>0</v>
      </c>
      <c r="H21" s="29"/>
    </row>
    <row r="22" spans="1:8" x14ac:dyDescent="0.3">
      <c r="A22" s="9">
        <v>20</v>
      </c>
      <c r="B22" s="27" t="s">
        <v>86</v>
      </c>
      <c r="C22" s="30" t="s">
        <v>31</v>
      </c>
      <c r="D22" s="27">
        <v>3</v>
      </c>
      <c r="E22" s="58">
        <v>0</v>
      </c>
      <c r="F22" s="47">
        <f t="shared" si="0"/>
        <v>0</v>
      </c>
      <c r="G22" s="47">
        <f t="shared" si="1"/>
        <v>0</v>
      </c>
      <c r="H22" s="29"/>
    </row>
    <row r="23" spans="1:8" ht="15" thickBot="1" x14ac:dyDescent="0.35">
      <c r="A23" s="9">
        <v>21</v>
      </c>
      <c r="B23" s="27" t="s">
        <v>86</v>
      </c>
      <c r="C23" s="30" t="s">
        <v>32</v>
      </c>
      <c r="D23" s="27">
        <v>1</v>
      </c>
      <c r="E23" s="58">
        <v>0</v>
      </c>
      <c r="F23" s="47">
        <f t="shared" si="0"/>
        <v>0</v>
      </c>
      <c r="G23" s="47">
        <f t="shared" si="1"/>
        <v>0</v>
      </c>
      <c r="H23" s="29"/>
    </row>
    <row r="24" spans="1:8" ht="15" thickBot="1" x14ac:dyDescent="0.35">
      <c r="A24" s="15"/>
      <c r="B24" s="16"/>
      <c r="C24" s="17"/>
      <c r="D24" s="17"/>
      <c r="E24" s="55" t="s">
        <v>33</v>
      </c>
      <c r="F24" s="59">
        <f>SUM(F3:F23)</f>
        <v>0</v>
      </c>
      <c r="G24" s="65">
        <f>SUM(G3:G23)</f>
        <v>0</v>
      </c>
      <c r="H24" s="66"/>
    </row>
    <row r="25" spans="1:8" x14ac:dyDescent="0.3">
      <c r="A25" s="18"/>
      <c r="B25" s="19"/>
      <c r="C25" s="18"/>
      <c r="D25" s="18"/>
      <c r="E25" s="60"/>
      <c r="F25" s="83" t="s">
        <v>34</v>
      </c>
      <c r="G25" s="67"/>
      <c r="H25" s="68"/>
    </row>
    <row r="26" spans="1:8" ht="15" thickBot="1" x14ac:dyDescent="0.35">
      <c r="A26" s="18"/>
      <c r="B26" s="19"/>
      <c r="C26" s="18"/>
      <c r="D26" s="18"/>
      <c r="E26" s="60"/>
      <c r="F26" s="84"/>
      <c r="G26" s="69"/>
      <c r="H26" s="70"/>
    </row>
    <row r="27" spans="1:8" x14ac:dyDescent="0.3">
      <c r="C27" s="57" t="s">
        <v>149</v>
      </c>
    </row>
  </sheetData>
  <mergeCells count="3">
    <mergeCell ref="G24:H26"/>
    <mergeCell ref="F25:F26"/>
    <mergeCell ref="A1:H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DCC20-7996-4414-B045-5CBE770D7D5C}">
  <sheetPr>
    <tabColor rgb="FFFF0000"/>
  </sheetPr>
  <dimension ref="A1:H24"/>
  <sheetViews>
    <sheetView topLeftCell="A4" workbookViewId="0">
      <selection activeCell="E11" sqref="E11"/>
    </sheetView>
  </sheetViews>
  <sheetFormatPr defaultRowHeight="14.4" x14ac:dyDescent="0.3"/>
  <cols>
    <col min="2" max="2" width="13.88671875" customWidth="1"/>
    <col min="3" max="3" width="74.6640625" customWidth="1"/>
    <col min="5" max="5" width="15.6640625" bestFit="1" customWidth="1"/>
    <col min="6" max="6" width="17.109375" customWidth="1"/>
    <col min="7" max="7" width="16.88671875" customWidth="1"/>
    <col min="8" max="8" width="28.5546875" customWidth="1"/>
  </cols>
  <sheetData>
    <row r="1" spans="1:8" x14ac:dyDescent="0.3">
      <c r="A1" s="74" t="s">
        <v>147</v>
      </c>
      <c r="B1" s="74"/>
      <c r="C1" s="74"/>
      <c r="D1" s="74"/>
      <c r="E1" s="74"/>
      <c r="F1" s="74"/>
      <c r="G1" s="74"/>
      <c r="H1" s="74"/>
    </row>
    <row r="2" spans="1:8" ht="60" customHeight="1" x14ac:dyDescent="0.3">
      <c r="A2" s="5" t="s">
        <v>8</v>
      </c>
      <c r="B2" s="6" t="s">
        <v>9</v>
      </c>
      <c r="C2" s="6" t="s">
        <v>10</v>
      </c>
      <c r="D2" s="6" t="s">
        <v>11</v>
      </c>
      <c r="E2" s="7" t="s">
        <v>12</v>
      </c>
      <c r="F2" s="7" t="s">
        <v>13</v>
      </c>
      <c r="G2" s="7" t="s">
        <v>14</v>
      </c>
      <c r="H2" s="8" t="s">
        <v>15</v>
      </c>
    </row>
    <row r="3" spans="1:8" ht="25.5" customHeight="1" x14ac:dyDescent="0.3">
      <c r="A3" s="15">
        <v>1</v>
      </c>
      <c r="B3" s="21" t="s">
        <v>16</v>
      </c>
      <c r="C3" s="22" t="s">
        <v>74</v>
      </c>
      <c r="D3" s="10">
        <v>1</v>
      </c>
      <c r="E3" s="58">
        <v>0</v>
      </c>
      <c r="F3" s="46">
        <f t="shared" ref="F3:F20" si="0">SUM(E3*D3)</f>
        <v>0</v>
      </c>
      <c r="G3" s="46">
        <f t="shared" ref="G3:G20" si="1">F3*1.21</f>
        <v>0</v>
      </c>
      <c r="H3" s="12" t="s">
        <v>62</v>
      </c>
    </row>
    <row r="4" spans="1:8" x14ac:dyDescent="0.3">
      <c r="A4" s="15">
        <v>2</v>
      </c>
      <c r="B4" s="21" t="s">
        <v>16</v>
      </c>
      <c r="C4" s="11" t="s">
        <v>18</v>
      </c>
      <c r="D4" s="10">
        <v>1</v>
      </c>
      <c r="E4" s="58">
        <v>0</v>
      </c>
      <c r="F4" s="46">
        <f t="shared" si="0"/>
        <v>0</v>
      </c>
      <c r="G4" s="46">
        <f>F4*1.21</f>
        <v>0</v>
      </c>
      <c r="H4" s="12" t="s">
        <v>19</v>
      </c>
    </row>
    <row r="5" spans="1:8" x14ac:dyDescent="0.3">
      <c r="A5" s="15">
        <v>3</v>
      </c>
      <c r="B5" s="21" t="s">
        <v>16</v>
      </c>
      <c r="C5" s="11" t="s">
        <v>20</v>
      </c>
      <c r="D5" s="10">
        <v>1</v>
      </c>
      <c r="E5" s="58">
        <v>0</v>
      </c>
      <c r="F5" s="46">
        <f t="shared" si="0"/>
        <v>0</v>
      </c>
      <c r="G5" s="46">
        <f t="shared" si="1"/>
        <v>0</v>
      </c>
      <c r="H5" s="12" t="s">
        <v>21</v>
      </c>
    </row>
    <row r="6" spans="1:8" x14ac:dyDescent="0.3">
      <c r="A6" s="15">
        <v>4</v>
      </c>
      <c r="B6" s="21" t="s">
        <v>16</v>
      </c>
      <c r="C6" s="11" t="s">
        <v>75</v>
      </c>
      <c r="D6" s="10">
        <v>4</v>
      </c>
      <c r="E6" s="58">
        <v>0</v>
      </c>
      <c r="F6" s="46">
        <f t="shared" si="0"/>
        <v>0</v>
      </c>
      <c r="G6" s="46">
        <f t="shared" si="1"/>
        <v>0</v>
      </c>
      <c r="H6" s="12" t="s">
        <v>76</v>
      </c>
    </row>
    <row r="7" spans="1:8" x14ac:dyDescent="0.3">
      <c r="A7" s="15">
        <v>5</v>
      </c>
      <c r="B7" s="21" t="s">
        <v>16</v>
      </c>
      <c r="C7" s="11" t="s">
        <v>77</v>
      </c>
      <c r="D7" s="10">
        <v>10</v>
      </c>
      <c r="E7" s="58">
        <v>0</v>
      </c>
      <c r="F7" s="46">
        <f t="shared" si="0"/>
        <v>0</v>
      </c>
      <c r="G7" s="46">
        <f t="shared" si="1"/>
        <v>0</v>
      </c>
      <c r="H7" s="12" t="s">
        <v>78</v>
      </c>
    </row>
    <row r="8" spans="1:8" x14ac:dyDescent="0.3">
      <c r="A8" s="15">
        <v>6</v>
      </c>
      <c r="B8" s="21" t="s">
        <v>16</v>
      </c>
      <c r="C8" s="11" t="s">
        <v>22</v>
      </c>
      <c r="D8" s="10">
        <v>22</v>
      </c>
      <c r="E8" s="58">
        <v>0</v>
      </c>
      <c r="F8" s="46">
        <f t="shared" si="0"/>
        <v>0</v>
      </c>
      <c r="G8" s="46">
        <f>F8*1.21</f>
        <v>0</v>
      </c>
      <c r="H8" s="12" t="s">
        <v>39</v>
      </c>
    </row>
    <row r="9" spans="1:8" x14ac:dyDescent="0.3">
      <c r="A9" s="15">
        <v>7</v>
      </c>
      <c r="B9" s="21" t="s">
        <v>16</v>
      </c>
      <c r="C9" s="11" t="s">
        <v>26</v>
      </c>
      <c r="D9" s="10">
        <v>23</v>
      </c>
      <c r="E9" s="58">
        <v>0</v>
      </c>
      <c r="F9" s="46">
        <f t="shared" si="0"/>
        <v>0</v>
      </c>
      <c r="G9" s="46">
        <f t="shared" si="1"/>
        <v>0</v>
      </c>
      <c r="H9" s="12"/>
    </row>
    <row r="10" spans="1:8" x14ac:dyDescent="0.3">
      <c r="A10" s="15">
        <v>8</v>
      </c>
      <c r="B10" s="21" t="s">
        <v>16</v>
      </c>
      <c r="C10" s="11" t="s">
        <v>79</v>
      </c>
      <c r="D10" s="10">
        <v>8.5</v>
      </c>
      <c r="E10" s="58">
        <v>0</v>
      </c>
      <c r="F10" s="46">
        <f t="shared" si="0"/>
        <v>0</v>
      </c>
      <c r="G10" s="46">
        <f t="shared" si="1"/>
        <v>0</v>
      </c>
      <c r="H10" s="12" t="s">
        <v>80</v>
      </c>
    </row>
    <row r="11" spans="1:8" x14ac:dyDescent="0.3">
      <c r="A11" s="15">
        <v>9</v>
      </c>
      <c r="B11" s="21" t="s">
        <v>16</v>
      </c>
      <c r="C11" s="11" t="s">
        <v>46</v>
      </c>
      <c r="D11" s="10">
        <v>2</v>
      </c>
      <c r="E11" s="58">
        <v>0</v>
      </c>
      <c r="F11" s="46">
        <f t="shared" si="0"/>
        <v>0</v>
      </c>
      <c r="G11" s="46">
        <f t="shared" si="1"/>
        <v>0</v>
      </c>
      <c r="H11" s="12" t="s">
        <v>81</v>
      </c>
    </row>
    <row r="12" spans="1:8" x14ac:dyDescent="0.3">
      <c r="A12" s="15">
        <v>10</v>
      </c>
      <c r="B12" s="21" t="s">
        <v>16</v>
      </c>
      <c r="C12" s="11" t="s">
        <v>82</v>
      </c>
      <c r="D12" s="10">
        <v>1</v>
      </c>
      <c r="E12" s="58">
        <v>0</v>
      </c>
      <c r="F12" s="46">
        <f t="shared" si="0"/>
        <v>0</v>
      </c>
      <c r="G12" s="46">
        <f t="shared" si="1"/>
        <v>0</v>
      </c>
      <c r="H12" s="12" t="s">
        <v>81</v>
      </c>
    </row>
    <row r="13" spans="1:8" x14ac:dyDescent="0.3">
      <c r="A13" s="15">
        <v>11</v>
      </c>
      <c r="B13" s="21" t="s">
        <v>16</v>
      </c>
      <c r="C13" s="24" t="s">
        <v>35</v>
      </c>
      <c r="D13" s="10">
        <v>1</v>
      </c>
      <c r="E13" s="58">
        <v>0</v>
      </c>
      <c r="F13" s="46">
        <f t="shared" si="0"/>
        <v>0</v>
      </c>
      <c r="G13" s="46">
        <f t="shared" si="1"/>
        <v>0</v>
      </c>
      <c r="H13" s="12"/>
    </row>
    <row r="14" spans="1:8" x14ac:dyDescent="0.3">
      <c r="A14" s="15">
        <v>12</v>
      </c>
      <c r="B14" s="21" t="s">
        <v>16</v>
      </c>
      <c r="C14" s="24" t="s">
        <v>36</v>
      </c>
      <c r="D14" s="10">
        <v>1</v>
      </c>
      <c r="E14" s="58">
        <v>0</v>
      </c>
      <c r="F14" s="46">
        <f t="shared" si="0"/>
        <v>0</v>
      </c>
      <c r="G14" s="46">
        <f t="shared" si="1"/>
        <v>0</v>
      </c>
      <c r="H14" s="12"/>
    </row>
    <row r="15" spans="1:8" x14ac:dyDescent="0.3">
      <c r="A15" s="15">
        <v>13</v>
      </c>
      <c r="B15" s="21" t="s">
        <v>16</v>
      </c>
      <c r="C15" s="13" t="s">
        <v>83</v>
      </c>
      <c r="D15" s="10">
        <v>12.9</v>
      </c>
      <c r="E15" s="58">
        <v>0</v>
      </c>
      <c r="F15" s="46">
        <f t="shared" si="0"/>
        <v>0</v>
      </c>
      <c r="G15" s="46">
        <f t="shared" si="1"/>
        <v>0</v>
      </c>
      <c r="H15" s="12" t="s">
        <v>84</v>
      </c>
    </row>
    <row r="16" spans="1:8" x14ac:dyDescent="0.3">
      <c r="A16" s="15">
        <v>14</v>
      </c>
      <c r="B16" s="21" t="s">
        <v>16</v>
      </c>
      <c r="C16" s="24" t="s">
        <v>28</v>
      </c>
      <c r="D16" s="10">
        <v>7</v>
      </c>
      <c r="E16" s="58">
        <v>0</v>
      </c>
      <c r="F16" s="46">
        <f t="shared" si="0"/>
        <v>0</v>
      </c>
      <c r="G16" s="46">
        <f t="shared" si="1"/>
        <v>0</v>
      </c>
      <c r="H16" s="12" t="s">
        <v>29</v>
      </c>
    </row>
    <row r="17" spans="1:8" ht="63" x14ac:dyDescent="0.3">
      <c r="A17" s="9">
        <v>15</v>
      </c>
      <c r="B17" s="21" t="s">
        <v>16</v>
      </c>
      <c r="C17" s="13" t="s">
        <v>3</v>
      </c>
      <c r="D17" s="10">
        <v>1</v>
      </c>
      <c r="E17" s="58">
        <v>0</v>
      </c>
      <c r="F17" s="46">
        <f t="shared" si="0"/>
        <v>0</v>
      </c>
      <c r="G17" s="46">
        <f>F17*1.21</f>
        <v>0</v>
      </c>
      <c r="H17" s="14" t="s">
        <v>85</v>
      </c>
    </row>
    <row r="18" spans="1:8" x14ac:dyDescent="0.3">
      <c r="A18" s="15">
        <v>16</v>
      </c>
      <c r="B18" s="21" t="s">
        <v>16</v>
      </c>
      <c r="C18" s="13" t="s">
        <v>30</v>
      </c>
      <c r="D18" s="10">
        <v>2</v>
      </c>
      <c r="E18" s="58">
        <v>0</v>
      </c>
      <c r="F18" s="46">
        <f t="shared" si="0"/>
        <v>0</v>
      </c>
      <c r="G18" s="46">
        <f>F18*1.21</f>
        <v>0</v>
      </c>
      <c r="H18" s="14"/>
    </row>
    <row r="19" spans="1:8" x14ac:dyDescent="0.3">
      <c r="A19" s="15">
        <v>17</v>
      </c>
      <c r="B19" s="21" t="s">
        <v>16</v>
      </c>
      <c r="C19" s="13" t="s">
        <v>31</v>
      </c>
      <c r="D19" s="10">
        <v>3</v>
      </c>
      <c r="E19" s="58">
        <v>0</v>
      </c>
      <c r="F19" s="46">
        <f t="shared" si="0"/>
        <v>0</v>
      </c>
      <c r="G19" s="46">
        <f t="shared" si="1"/>
        <v>0</v>
      </c>
      <c r="H19" s="14"/>
    </row>
    <row r="20" spans="1:8" ht="15" thickBot="1" x14ac:dyDescent="0.35">
      <c r="A20" s="15">
        <v>18</v>
      </c>
      <c r="B20" s="21" t="s">
        <v>16</v>
      </c>
      <c r="C20" s="13" t="s">
        <v>32</v>
      </c>
      <c r="D20" s="10">
        <v>1</v>
      </c>
      <c r="E20" s="58">
        <v>0</v>
      </c>
      <c r="F20" s="46">
        <f t="shared" si="0"/>
        <v>0</v>
      </c>
      <c r="G20" s="46">
        <f t="shared" si="1"/>
        <v>0</v>
      </c>
      <c r="H20" s="14"/>
    </row>
    <row r="21" spans="1:8" ht="15" thickBot="1" x14ac:dyDescent="0.35">
      <c r="A21" s="15"/>
      <c r="B21" s="16"/>
      <c r="C21" s="17"/>
      <c r="D21" s="17"/>
      <c r="E21" s="55" t="s">
        <v>33</v>
      </c>
      <c r="F21" s="56">
        <f>SUM(F3:F20)</f>
        <v>0</v>
      </c>
      <c r="G21" s="86">
        <f>SUM(G3:G20)</f>
        <v>0</v>
      </c>
      <c r="H21" s="87"/>
    </row>
    <row r="22" spans="1:8" x14ac:dyDescent="0.3">
      <c r="A22" s="18"/>
      <c r="B22" s="19"/>
      <c r="C22" s="18"/>
      <c r="D22" s="18"/>
      <c r="E22" s="20"/>
      <c r="F22" s="81" t="s">
        <v>34</v>
      </c>
      <c r="G22" s="88"/>
      <c r="H22" s="89"/>
    </row>
    <row r="23" spans="1:8" ht="15" thickBot="1" x14ac:dyDescent="0.35">
      <c r="A23" s="18"/>
      <c r="B23" s="19"/>
      <c r="C23" s="18"/>
      <c r="D23" s="18"/>
      <c r="E23" s="20"/>
      <c r="F23" s="82"/>
      <c r="G23" s="90"/>
      <c r="H23" s="91"/>
    </row>
    <row r="24" spans="1:8" x14ac:dyDescent="0.3">
      <c r="C24" s="57" t="s">
        <v>149</v>
      </c>
    </row>
  </sheetData>
  <mergeCells count="3">
    <mergeCell ref="G21:H23"/>
    <mergeCell ref="F22:F23"/>
    <mergeCell ref="A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Sumarizace</vt:lpstr>
      <vt:lpstr>ZŠ Mařádková</vt:lpstr>
      <vt:lpstr>ZŠ T.G.M Riegrova</vt:lpstr>
      <vt:lpstr>ZŠ Ilji Hurníka</vt:lpstr>
      <vt:lpstr>ZŠ Kylešovice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2025-01-06T09:35:58Z</dcterms:modified>
</cp:coreProperties>
</file>