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3256" windowHeight="13176" activeTab="1"/>
  </bookViews>
  <sheets>
    <sheet name="Pokyny pro vyplnění" sheetId="11" r:id="rId1"/>
    <sheet name="Stavba" sheetId="1" r:id="rId2"/>
    <sheet name="VzorPolozky" sheetId="10" state="hidden" r:id="rId3"/>
    <sheet name="SO01 A Pol" sheetId="12" r:id="rId4"/>
    <sheet name="SO01 B Pol" sheetId="13" r:id="rId5"/>
    <sheet name="SO01 C Pol" sheetId="14" r:id="rId6"/>
    <sheet name="SO01 VRN Pol" sheetId="15" r:id="rId7"/>
  </sheets>
  <externalReferences>
    <externalReference r:id="rId8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A Pol'!$1:$7</definedName>
    <definedName name="_xlnm.Print_Titles" localSheetId="4">'SO01 B Pol'!$1:$7</definedName>
    <definedName name="_xlnm.Print_Titles" localSheetId="5">'SO01 C Pol'!$1:$7</definedName>
    <definedName name="_xlnm.Print_Titles" localSheetId="6">'SO01 VRN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A Pol'!$A$1:$Y$159</definedName>
    <definedName name="_xlnm.Print_Area" localSheetId="4">'SO01 B Pol'!$A$1:$Y$172</definedName>
    <definedName name="_xlnm.Print_Area" localSheetId="5">'SO01 C Pol'!$A$1:$Y$38</definedName>
    <definedName name="_xlnm.Print_Area" localSheetId="6">'SO01 VRN Pol'!$A$1:$Y$23</definedName>
    <definedName name="_xlnm.Print_Area" localSheetId="1">Stavba!$A$1:$J$77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6" i="1"/>
  <c r="I75"/>
  <c r="I74"/>
  <c r="I73"/>
  <c r="I72"/>
  <c r="I71"/>
  <c r="I70"/>
  <c r="I69"/>
  <c r="I68"/>
  <c r="I67"/>
  <c r="I66"/>
  <c r="I65"/>
  <c r="I64"/>
  <c r="I63"/>
  <c r="I62"/>
  <c r="I61"/>
  <c r="I60"/>
  <c r="I59"/>
  <c r="G45"/>
  <c r="F45"/>
  <c r="G44"/>
  <c r="F44"/>
  <c r="G43"/>
  <c r="F43"/>
  <c r="G42"/>
  <c r="F42"/>
  <c r="G41"/>
  <c r="F41"/>
  <c r="G39"/>
  <c r="G46" s="1"/>
  <c r="G25" s="1"/>
  <c r="F39"/>
  <c r="G22" i="15"/>
  <c r="BA20"/>
  <c r="BA18"/>
  <c r="BA16"/>
  <c r="BA14"/>
  <c r="G9"/>
  <c r="M9" s="1"/>
  <c r="I9"/>
  <c r="I8" s="1"/>
  <c r="K9"/>
  <c r="K8" s="1"/>
  <c r="O9"/>
  <c r="Q9"/>
  <c r="V9"/>
  <c r="V8" s="1"/>
  <c r="G11"/>
  <c r="M11" s="1"/>
  <c r="I11"/>
  <c r="K11"/>
  <c r="O11"/>
  <c r="Q11"/>
  <c r="V11"/>
  <c r="G12"/>
  <c r="G8" s="1"/>
  <c r="I12"/>
  <c r="K12"/>
  <c r="M12"/>
  <c r="O12"/>
  <c r="Q12"/>
  <c r="V12"/>
  <c r="G13"/>
  <c r="M13" s="1"/>
  <c r="I13"/>
  <c r="K13"/>
  <c r="O13"/>
  <c r="O8" s="1"/>
  <c r="Q13"/>
  <c r="V13"/>
  <c r="G15"/>
  <c r="I15"/>
  <c r="K15"/>
  <c r="M15"/>
  <c r="O15"/>
  <c r="Q15"/>
  <c r="Q8" s="1"/>
  <c r="V15"/>
  <c r="G19"/>
  <c r="I19"/>
  <c r="K19"/>
  <c r="M19"/>
  <c r="O19"/>
  <c r="Q19"/>
  <c r="V19"/>
  <c r="AE22"/>
  <c r="G37" i="14"/>
  <c r="BA24"/>
  <c r="G8"/>
  <c r="G9"/>
  <c r="M9" s="1"/>
  <c r="M8" s="1"/>
  <c r="I9"/>
  <c r="I8" s="1"/>
  <c r="K9"/>
  <c r="K8" s="1"/>
  <c r="O9"/>
  <c r="O8" s="1"/>
  <c r="Q9"/>
  <c r="Q8" s="1"/>
  <c r="V9"/>
  <c r="V8" s="1"/>
  <c r="G11"/>
  <c r="I11"/>
  <c r="K11"/>
  <c r="M11"/>
  <c r="O11"/>
  <c r="Q11"/>
  <c r="V11"/>
  <c r="G13"/>
  <c r="I13"/>
  <c r="K13"/>
  <c r="M13"/>
  <c r="O13"/>
  <c r="Q13"/>
  <c r="V13"/>
  <c r="G14"/>
  <c r="I14"/>
  <c r="K14"/>
  <c r="M14"/>
  <c r="O14"/>
  <c r="Q14"/>
  <c r="V14"/>
  <c r="G16"/>
  <c r="O16"/>
  <c r="Q16"/>
  <c r="G17"/>
  <c r="M17" s="1"/>
  <c r="M16" s="1"/>
  <c r="I17"/>
  <c r="I16" s="1"/>
  <c r="K17"/>
  <c r="K16" s="1"/>
  <c r="O17"/>
  <c r="Q17"/>
  <c r="V17"/>
  <c r="V16" s="1"/>
  <c r="V19"/>
  <c r="G20"/>
  <c r="M20" s="1"/>
  <c r="I20"/>
  <c r="I19" s="1"/>
  <c r="K20"/>
  <c r="O20"/>
  <c r="O19" s="1"/>
  <c r="Q20"/>
  <c r="Q19" s="1"/>
  <c r="V20"/>
  <c r="G21"/>
  <c r="M21" s="1"/>
  <c r="I21"/>
  <c r="K21"/>
  <c r="K19" s="1"/>
  <c r="O21"/>
  <c r="Q21"/>
  <c r="V21"/>
  <c r="G22"/>
  <c r="K22"/>
  <c r="Q22"/>
  <c r="G23"/>
  <c r="I23"/>
  <c r="I22" s="1"/>
  <c r="K23"/>
  <c r="M23"/>
  <c r="M22" s="1"/>
  <c r="O23"/>
  <c r="O22" s="1"/>
  <c r="Q23"/>
  <c r="V23"/>
  <c r="V22" s="1"/>
  <c r="O25"/>
  <c r="G26"/>
  <c r="G25" s="1"/>
  <c r="I26"/>
  <c r="I25" s="1"/>
  <c r="K26"/>
  <c r="M26"/>
  <c r="M25" s="1"/>
  <c r="O26"/>
  <c r="Q26"/>
  <c r="Q25" s="1"/>
  <c r="V26"/>
  <c r="V25" s="1"/>
  <c r="G28"/>
  <c r="M28" s="1"/>
  <c r="I28"/>
  <c r="K28"/>
  <c r="O28"/>
  <c r="Q28"/>
  <c r="V28"/>
  <c r="G30"/>
  <c r="M30" s="1"/>
  <c r="I30"/>
  <c r="K30"/>
  <c r="K25" s="1"/>
  <c r="O30"/>
  <c r="Q30"/>
  <c r="V30"/>
  <c r="G32"/>
  <c r="V32"/>
  <c r="G33"/>
  <c r="M33" s="1"/>
  <c r="M32" s="1"/>
  <c r="I33"/>
  <c r="I32" s="1"/>
  <c r="K33"/>
  <c r="K32" s="1"/>
  <c r="O33"/>
  <c r="O32" s="1"/>
  <c r="Q33"/>
  <c r="Q32" s="1"/>
  <c r="V33"/>
  <c r="AE37"/>
  <c r="G171" i="13"/>
  <c r="BA136"/>
  <c r="BA133"/>
  <c r="BA128"/>
  <c r="BA125"/>
  <c r="BA94"/>
  <c r="BA93"/>
  <c r="BA56"/>
  <c r="BA34"/>
  <c r="BA17"/>
  <c r="BA12"/>
  <c r="G9"/>
  <c r="M9" s="1"/>
  <c r="I9"/>
  <c r="I8" s="1"/>
  <c r="K9"/>
  <c r="O9"/>
  <c r="O8" s="1"/>
  <c r="Q9"/>
  <c r="Q8" s="1"/>
  <c r="V9"/>
  <c r="G11"/>
  <c r="M11" s="1"/>
  <c r="I11"/>
  <c r="K11"/>
  <c r="K8" s="1"/>
  <c r="O11"/>
  <c r="Q11"/>
  <c r="V11"/>
  <c r="G16"/>
  <c r="I16"/>
  <c r="K16"/>
  <c r="M16"/>
  <c r="O16"/>
  <c r="Q16"/>
  <c r="V16"/>
  <c r="G18"/>
  <c r="I18"/>
  <c r="K18"/>
  <c r="M18"/>
  <c r="O18"/>
  <c r="Q18"/>
  <c r="V18"/>
  <c r="G21"/>
  <c r="I21"/>
  <c r="K21"/>
  <c r="M21"/>
  <c r="O21"/>
  <c r="Q21"/>
  <c r="V21"/>
  <c r="G26"/>
  <c r="M26" s="1"/>
  <c r="I26"/>
  <c r="K26"/>
  <c r="O26"/>
  <c r="Q26"/>
  <c r="V26"/>
  <c r="V8" s="1"/>
  <c r="G27"/>
  <c r="M27" s="1"/>
  <c r="I27"/>
  <c r="K27"/>
  <c r="O27"/>
  <c r="Q27"/>
  <c r="V27"/>
  <c r="G33"/>
  <c r="M33" s="1"/>
  <c r="I33"/>
  <c r="K33"/>
  <c r="O33"/>
  <c r="Q33"/>
  <c r="V33"/>
  <c r="G38"/>
  <c r="M38" s="1"/>
  <c r="I38"/>
  <c r="K38"/>
  <c r="O38"/>
  <c r="Q38"/>
  <c r="V38"/>
  <c r="G43"/>
  <c r="M43" s="1"/>
  <c r="I43"/>
  <c r="K43"/>
  <c r="O43"/>
  <c r="Q43"/>
  <c r="V43"/>
  <c r="G44"/>
  <c r="M44"/>
  <c r="G45"/>
  <c r="I45"/>
  <c r="I44" s="1"/>
  <c r="K45"/>
  <c r="K44" s="1"/>
  <c r="M45"/>
  <c r="O45"/>
  <c r="O44" s="1"/>
  <c r="Q45"/>
  <c r="V45"/>
  <c r="V44" s="1"/>
  <c r="G47"/>
  <c r="I47"/>
  <c r="K47"/>
  <c r="M47"/>
  <c r="O47"/>
  <c r="Q47"/>
  <c r="Q44" s="1"/>
  <c r="V47"/>
  <c r="G50"/>
  <c r="M50" s="1"/>
  <c r="I50"/>
  <c r="I49" s="1"/>
  <c r="K50"/>
  <c r="K49" s="1"/>
  <c r="O50"/>
  <c r="O49" s="1"/>
  <c r="Q50"/>
  <c r="Q49" s="1"/>
  <c r="V50"/>
  <c r="G52"/>
  <c r="M52" s="1"/>
  <c r="I52"/>
  <c r="K52"/>
  <c r="O52"/>
  <c r="Q52"/>
  <c r="V52"/>
  <c r="G53"/>
  <c r="I53"/>
  <c r="K53"/>
  <c r="M53"/>
  <c r="O53"/>
  <c r="Q53"/>
  <c r="V53"/>
  <c r="G55"/>
  <c r="M55" s="1"/>
  <c r="I55"/>
  <c r="K55"/>
  <c r="O55"/>
  <c r="Q55"/>
  <c r="V55"/>
  <c r="G57"/>
  <c r="I57"/>
  <c r="K57"/>
  <c r="M57"/>
  <c r="O57"/>
  <c r="Q57"/>
  <c r="V57"/>
  <c r="G59"/>
  <c r="I59"/>
  <c r="K59"/>
  <c r="M59"/>
  <c r="O59"/>
  <c r="Q59"/>
  <c r="V59"/>
  <c r="G62"/>
  <c r="I62"/>
  <c r="K62"/>
  <c r="M62"/>
  <c r="O62"/>
  <c r="Q62"/>
  <c r="V62"/>
  <c r="G63"/>
  <c r="I63"/>
  <c r="K63"/>
  <c r="M63"/>
  <c r="O63"/>
  <c r="Q63"/>
  <c r="V63"/>
  <c r="V49" s="1"/>
  <c r="G64"/>
  <c r="M64" s="1"/>
  <c r="I64"/>
  <c r="K64"/>
  <c r="O64"/>
  <c r="Q64"/>
  <c r="V64"/>
  <c r="G65"/>
  <c r="M65" s="1"/>
  <c r="I65"/>
  <c r="K65"/>
  <c r="O65"/>
  <c r="Q65"/>
  <c r="V65"/>
  <c r="G66"/>
  <c r="I66"/>
  <c r="K66"/>
  <c r="M66"/>
  <c r="O66"/>
  <c r="Q66"/>
  <c r="V66"/>
  <c r="G67"/>
  <c r="M67" s="1"/>
  <c r="I67"/>
  <c r="K67"/>
  <c r="O67"/>
  <c r="Q67"/>
  <c r="V67"/>
  <c r="G68"/>
  <c r="I68"/>
  <c r="K68"/>
  <c r="M68"/>
  <c r="O68"/>
  <c r="Q68"/>
  <c r="V68"/>
  <c r="G69"/>
  <c r="I69"/>
  <c r="K69"/>
  <c r="M69"/>
  <c r="O69"/>
  <c r="Q69"/>
  <c r="V69"/>
  <c r="K70"/>
  <c r="Q70"/>
  <c r="G71"/>
  <c r="G70" s="1"/>
  <c r="I71"/>
  <c r="I70" s="1"/>
  <c r="K71"/>
  <c r="M71"/>
  <c r="M70" s="1"/>
  <c r="O71"/>
  <c r="O70" s="1"/>
  <c r="Q71"/>
  <c r="V71"/>
  <c r="V70" s="1"/>
  <c r="I74"/>
  <c r="O74"/>
  <c r="G75"/>
  <c r="M75" s="1"/>
  <c r="M74" s="1"/>
  <c r="I75"/>
  <c r="K75"/>
  <c r="K74" s="1"/>
  <c r="O75"/>
  <c r="Q75"/>
  <c r="Q74" s="1"/>
  <c r="V75"/>
  <c r="V74" s="1"/>
  <c r="I78"/>
  <c r="V78"/>
  <c r="G79"/>
  <c r="I79"/>
  <c r="K79"/>
  <c r="K78" s="1"/>
  <c r="M79"/>
  <c r="M78" s="1"/>
  <c r="O79"/>
  <c r="O78" s="1"/>
  <c r="Q79"/>
  <c r="Q78" s="1"/>
  <c r="V79"/>
  <c r="G81"/>
  <c r="G78" s="1"/>
  <c r="I81"/>
  <c r="K81"/>
  <c r="M81"/>
  <c r="O81"/>
  <c r="Q81"/>
  <c r="V81"/>
  <c r="G82"/>
  <c r="I82"/>
  <c r="K82"/>
  <c r="M82"/>
  <c r="O82"/>
  <c r="Q82"/>
  <c r="V82"/>
  <c r="K84"/>
  <c r="O84"/>
  <c r="Q84"/>
  <c r="G85"/>
  <c r="G84" s="1"/>
  <c r="I85"/>
  <c r="I84" s="1"/>
  <c r="K85"/>
  <c r="M85"/>
  <c r="M84" s="1"/>
  <c r="O85"/>
  <c r="Q85"/>
  <c r="V85"/>
  <c r="V84" s="1"/>
  <c r="G88"/>
  <c r="M88" s="1"/>
  <c r="I88"/>
  <c r="I87" s="1"/>
  <c r="K88"/>
  <c r="K87" s="1"/>
  <c r="O88"/>
  <c r="Q88"/>
  <c r="Q87" s="1"/>
  <c r="V88"/>
  <c r="G90"/>
  <c r="M90" s="1"/>
  <c r="I90"/>
  <c r="K90"/>
  <c r="O90"/>
  <c r="Q90"/>
  <c r="V90"/>
  <c r="V87" s="1"/>
  <c r="G92"/>
  <c r="I92"/>
  <c r="K92"/>
  <c r="M92"/>
  <c r="O92"/>
  <c r="Q92"/>
  <c r="V92"/>
  <c r="G96"/>
  <c r="I96"/>
  <c r="K96"/>
  <c r="M96"/>
  <c r="O96"/>
  <c r="Q96"/>
  <c r="V96"/>
  <c r="G100"/>
  <c r="I100"/>
  <c r="K100"/>
  <c r="M100"/>
  <c r="O100"/>
  <c r="O87" s="1"/>
  <c r="Q100"/>
  <c r="V100"/>
  <c r="G103"/>
  <c r="M103" s="1"/>
  <c r="I103"/>
  <c r="K103"/>
  <c r="O103"/>
  <c r="Q103"/>
  <c r="V103"/>
  <c r="G105"/>
  <c r="I105"/>
  <c r="K105"/>
  <c r="M105"/>
  <c r="O105"/>
  <c r="Q105"/>
  <c r="V105"/>
  <c r="G107"/>
  <c r="M107" s="1"/>
  <c r="I107"/>
  <c r="K107"/>
  <c r="O107"/>
  <c r="Q107"/>
  <c r="V107"/>
  <c r="G109"/>
  <c r="M109" s="1"/>
  <c r="I109"/>
  <c r="K109"/>
  <c r="O109"/>
  <c r="Q109"/>
  <c r="V109"/>
  <c r="G111"/>
  <c r="M111" s="1"/>
  <c r="I111"/>
  <c r="K111"/>
  <c r="O111"/>
  <c r="Q111"/>
  <c r="V111"/>
  <c r="G112"/>
  <c r="I112"/>
  <c r="K112"/>
  <c r="M112"/>
  <c r="O112"/>
  <c r="Q112"/>
  <c r="V112"/>
  <c r="G113"/>
  <c r="I113"/>
  <c r="K113"/>
  <c r="M113"/>
  <c r="O113"/>
  <c r="Q113"/>
  <c r="V113"/>
  <c r="G115"/>
  <c r="I115"/>
  <c r="K115"/>
  <c r="M115"/>
  <c r="O115"/>
  <c r="Q115"/>
  <c r="V115"/>
  <c r="G117"/>
  <c r="M117" s="1"/>
  <c r="I117"/>
  <c r="K117"/>
  <c r="O117"/>
  <c r="Q117"/>
  <c r="V117"/>
  <c r="G119"/>
  <c r="I119"/>
  <c r="K119"/>
  <c r="M119"/>
  <c r="O119"/>
  <c r="Q119"/>
  <c r="V119"/>
  <c r="G121"/>
  <c r="M121" s="1"/>
  <c r="I121"/>
  <c r="K121"/>
  <c r="O121"/>
  <c r="Q121"/>
  <c r="V121"/>
  <c r="G124"/>
  <c r="M124" s="1"/>
  <c r="I124"/>
  <c r="K124"/>
  <c r="O124"/>
  <c r="Q124"/>
  <c r="V124"/>
  <c r="G127"/>
  <c r="M127" s="1"/>
  <c r="I127"/>
  <c r="K127"/>
  <c r="O127"/>
  <c r="Q127"/>
  <c r="V127"/>
  <c r="G130"/>
  <c r="I130"/>
  <c r="K130"/>
  <c r="M130"/>
  <c r="O130"/>
  <c r="Q130"/>
  <c r="V130"/>
  <c r="G132"/>
  <c r="I132"/>
  <c r="K132"/>
  <c r="M132"/>
  <c r="O132"/>
  <c r="Q132"/>
  <c r="V132"/>
  <c r="G135"/>
  <c r="I135"/>
  <c r="K135"/>
  <c r="M135"/>
  <c r="O135"/>
  <c r="Q135"/>
  <c r="V135"/>
  <c r="G138"/>
  <c r="M138" s="1"/>
  <c r="I138"/>
  <c r="K138"/>
  <c r="O138"/>
  <c r="Q138"/>
  <c r="V138"/>
  <c r="G147"/>
  <c r="I147"/>
  <c r="K147"/>
  <c r="M147"/>
  <c r="O147"/>
  <c r="Q147"/>
  <c r="V147"/>
  <c r="G150"/>
  <c r="M150" s="1"/>
  <c r="I150"/>
  <c r="K150"/>
  <c r="O150"/>
  <c r="Q150"/>
  <c r="V150"/>
  <c r="G152"/>
  <c r="M152" s="1"/>
  <c r="I152"/>
  <c r="K152"/>
  <c r="O152"/>
  <c r="Q152"/>
  <c r="V152"/>
  <c r="G154"/>
  <c r="I154"/>
  <c r="G155"/>
  <c r="I155"/>
  <c r="K155"/>
  <c r="K154" s="1"/>
  <c r="M155"/>
  <c r="O155"/>
  <c r="Q155"/>
  <c r="Q154" s="1"/>
  <c r="V155"/>
  <c r="G157"/>
  <c r="I157"/>
  <c r="K157"/>
  <c r="M157"/>
  <c r="O157"/>
  <c r="O154" s="1"/>
  <c r="Q157"/>
  <c r="V157"/>
  <c r="G158"/>
  <c r="I158"/>
  <c r="K158"/>
  <c r="M158"/>
  <c r="O158"/>
  <c r="Q158"/>
  <c r="V158"/>
  <c r="G162"/>
  <c r="M162" s="1"/>
  <c r="I162"/>
  <c r="K162"/>
  <c r="O162"/>
  <c r="Q162"/>
  <c r="V162"/>
  <c r="V154" s="1"/>
  <c r="Q164"/>
  <c r="V164"/>
  <c r="G165"/>
  <c r="M165" s="1"/>
  <c r="M164" s="1"/>
  <c r="I165"/>
  <c r="K165"/>
  <c r="K164" s="1"/>
  <c r="O165"/>
  <c r="O164" s="1"/>
  <c r="Q165"/>
  <c r="V165"/>
  <c r="G166"/>
  <c r="M166" s="1"/>
  <c r="I166"/>
  <c r="I164" s="1"/>
  <c r="K166"/>
  <c r="O166"/>
  <c r="Q166"/>
  <c r="V166"/>
  <c r="G167"/>
  <c r="M167" s="1"/>
  <c r="I167"/>
  <c r="K167"/>
  <c r="O167"/>
  <c r="Q167"/>
  <c r="V167"/>
  <c r="G168"/>
  <c r="I168"/>
  <c r="K168"/>
  <c r="M168"/>
  <c r="O168"/>
  <c r="Q168"/>
  <c r="V168"/>
  <c r="AE171"/>
  <c r="G158" i="12"/>
  <c r="BA133"/>
  <c r="BA112"/>
  <c r="BA93"/>
  <c r="BA90"/>
  <c r="BA73"/>
  <c r="BA67"/>
  <c r="BA39"/>
  <c r="BA36"/>
  <c r="BA20"/>
  <c r="G9"/>
  <c r="G8" s="1"/>
  <c r="I9"/>
  <c r="I8" s="1"/>
  <c r="K9"/>
  <c r="K8" s="1"/>
  <c r="O9"/>
  <c r="O8" s="1"/>
  <c r="Q9"/>
  <c r="Q8" s="1"/>
  <c r="V9"/>
  <c r="V8" s="1"/>
  <c r="G12"/>
  <c r="I12"/>
  <c r="K12"/>
  <c r="M12"/>
  <c r="O12"/>
  <c r="Q12"/>
  <c r="V12"/>
  <c r="G19"/>
  <c r="I19"/>
  <c r="K19"/>
  <c r="M19"/>
  <c r="O19"/>
  <c r="Q19"/>
  <c r="V19"/>
  <c r="G25"/>
  <c r="I25"/>
  <c r="K25"/>
  <c r="M25"/>
  <c r="O25"/>
  <c r="Q25"/>
  <c r="V25"/>
  <c r="G33"/>
  <c r="M33" s="1"/>
  <c r="I33"/>
  <c r="K33"/>
  <c r="O33"/>
  <c r="Q33"/>
  <c r="V33"/>
  <c r="G35"/>
  <c r="M35" s="1"/>
  <c r="I35"/>
  <c r="K35"/>
  <c r="O35"/>
  <c r="Q35"/>
  <c r="V35"/>
  <c r="G38"/>
  <c r="M38" s="1"/>
  <c r="I38"/>
  <c r="K38"/>
  <c r="O38"/>
  <c r="Q38"/>
  <c r="V38"/>
  <c r="G40"/>
  <c r="M40" s="1"/>
  <c r="I40"/>
  <c r="K40"/>
  <c r="O40"/>
  <c r="Q40"/>
  <c r="V40"/>
  <c r="G43"/>
  <c r="M43" s="1"/>
  <c r="I43"/>
  <c r="K43"/>
  <c r="O43"/>
  <c r="Q43"/>
  <c r="V43"/>
  <c r="G46"/>
  <c r="I46"/>
  <c r="K46"/>
  <c r="M46"/>
  <c r="O46"/>
  <c r="Q46"/>
  <c r="V46"/>
  <c r="G49"/>
  <c r="I49"/>
  <c r="K49"/>
  <c r="M49"/>
  <c r="O49"/>
  <c r="Q49"/>
  <c r="V49"/>
  <c r="G51"/>
  <c r="I51"/>
  <c r="K51"/>
  <c r="M51"/>
  <c r="O51"/>
  <c r="Q51"/>
  <c r="V51"/>
  <c r="G54"/>
  <c r="M54" s="1"/>
  <c r="I54"/>
  <c r="K54"/>
  <c r="O54"/>
  <c r="Q54"/>
  <c r="V54"/>
  <c r="G57"/>
  <c r="M57" s="1"/>
  <c r="I57"/>
  <c r="K57"/>
  <c r="O57"/>
  <c r="Q57"/>
  <c r="V57"/>
  <c r="G66"/>
  <c r="M66" s="1"/>
  <c r="I66"/>
  <c r="K66"/>
  <c r="O66"/>
  <c r="Q66"/>
  <c r="V66"/>
  <c r="G69"/>
  <c r="M69" s="1"/>
  <c r="I69"/>
  <c r="K69"/>
  <c r="O69"/>
  <c r="Q69"/>
  <c r="V69"/>
  <c r="G72"/>
  <c r="M72" s="1"/>
  <c r="I72"/>
  <c r="K72"/>
  <c r="O72"/>
  <c r="Q72"/>
  <c r="V72"/>
  <c r="G76"/>
  <c r="I76"/>
  <c r="K76"/>
  <c r="M76"/>
  <c r="O76"/>
  <c r="Q76"/>
  <c r="V76"/>
  <c r="G79"/>
  <c r="I79"/>
  <c r="K79"/>
  <c r="M79"/>
  <c r="O79"/>
  <c r="Q79"/>
  <c r="V79"/>
  <c r="G80"/>
  <c r="I80"/>
  <c r="K80"/>
  <c r="M80"/>
  <c r="O80"/>
  <c r="Q80"/>
  <c r="V80"/>
  <c r="G82"/>
  <c r="M82" s="1"/>
  <c r="I82"/>
  <c r="K82"/>
  <c r="O82"/>
  <c r="Q82"/>
  <c r="V82"/>
  <c r="G83"/>
  <c r="M83" s="1"/>
  <c r="I83"/>
  <c r="K83"/>
  <c r="O83"/>
  <c r="Q83"/>
  <c r="V83"/>
  <c r="G84"/>
  <c r="M84" s="1"/>
  <c r="I84"/>
  <c r="K84"/>
  <c r="O84"/>
  <c r="Q84"/>
  <c r="V84"/>
  <c r="G85"/>
  <c r="M85" s="1"/>
  <c r="I85"/>
  <c r="K85"/>
  <c r="O85"/>
  <c r="Q85"/>
  <c r="V85"/>
  <c r="G86"/>
  <c r="G87"/>
  <c r="I87"/>
  <c r="I86" s="1"/>
  <c r="K87"/>
  <c r="K86" s="1"/>
  <c r="M87"/>
  <c r="O87"/>
  <c r="Q87"/>
  <c r="Q86" s="1"/>
  <c r="V87"/>
  <c r="V86" s="1"/>
  <c r="G89"/>
  <c r="I89"/>
  <c r="K89"/>
  <c r="M89"/>
  <c r="O89"/>
  <c r="O86" s="1"/>
  <c r="Q89"/>
  <c r="V89"/>
  <c r="G92"/>
  <c r="I92"/>
  <c r="K92"/>
  <c r="M92"/>
  <c r="O92"/>
  <c r="Q92"/>
  <c r="V92"/>
  <c r="G95"/>
  <c r="M95" s="1"/>
  <c r="I95"/>
  <c r="K95"/>
  <c r="O95"/>
  <c r="Q95"/>
  <c r="V95"/>
  <c r="G97"/>
  <c r="M97" s="1"/>
  <c r="I97"/>
  <c r="K97"/>
  <c r="O97"/>
  <c r="Q97"/>
  <c r="V97"/>
  <c r="K99"/>
  <c r="V99"/>
  <c r="G100"/>
  <c r="M100" s="1"/>
  <c r="M99" s="1"/>
  <c r="I100"/>
  <c r="I99" s="1"/>
  <c r="K100"/>
  <c r="O100"/>
  <c r="O99" s="1"/>
  <c r="Q100"/>
  <c r="Q99" s="1"/>
  <c r="V100"/>
  <c r="G104"/>
  <c r="G105"/>
  <c r="I105"/>
  <c r="I104" s="1"/>
  <c r="K105"/>
  <c r="K104" s="1"/>
  <c r="M105"/>
  <c r="M104" s="1"/>
  <c r="O105"/>
  <c r="Q105"/>
  <c r="Q104" s="1"/>
  <c r="V105"/>
  <c r="V104" s="1"/>
  <c r="G111"/>
  <c r="I111"/>
  <c r="K111"/>
  <c r="M111"/>
  <c r="O111"/>
  <c r="O104" s="1"/>
  <c r="Q111"/>
  <c r="V111"/>
  <c r="G118"/>
  <c r="M118" s="1"/>
  <c r="M117" s="1"/>
  <c r="I118"/>
  <c r="I117" s="1"/>
  <c r="K118"/>
  <c r="K117" s="1"/>
  <c r="O118"/>
  <c r="O117" s="1"/>
  <c r="Q118"/>
  <c r="Q117" s="1"/>
  <c r="V118"/>
  <c r="V117" s="1"/>
  <c r="Q120"/>
  <c r="G121"/>
  <c r="M121" s="1"/>
  <c r="I121"/>
  <c r="K121"/>
  <c r="K120" s="1"/>
  <c r="O121"/>
  <c r="O120" s="1"/>
  <c r="Q121"/>
  <c r="V121"/>
  <c r="V120" s="1"/>
  <c r="G124"/>
  <c r="M124" s="1"/>
  <c r="I124"/>
  <c r="I120" s="1"/>
  <c r="K124"/>
  <c r="O124"/>
  <c r="Q124"/>
  <c r="V124"/>
  <c r="G128"/>
  <c r="M128" s="1"/>
  <c r="I128"/>
  <c r="K128"/>
  <c r="O128"/>
  <c r="Q128"/>
  <c r="V128"/>
  <c r="G129"/>
  <c r="I129"/>
  <c r="K129"/>
  <c r="M129"/>
  <c r="O129"/>
  <c r="Q129"/>
  <c r="V129"/>
  <c r="G130"/>
  <c r="I130"/>
  <c r="K130"/>
  <c r="M130"/>
  <c r="O130"/>
  <c r="Q130"/>
  <c r="V130"/>
  <c r="G132"/>
  <c r="M132" s="1"/>
  <c r="I132"/>
  <c r="I131" s="1"/>
  <c r="K132"/>
  <c r="K131" s="1"/>
  <c r="O132"/>
  <c r="O131" s="1"/>
  <c r="Q132"/>
  <c r="Q131" s="1"/>
  <c r="V132"/>
  <c r="V131" s="1"/>
  <c r="G139"/>
  <c r="M139" s="1"/>
  <c r="I139"/>
  <c r="K139"/>
  <c r="O139"/>
  <c r="Q139"/>
  <c r="V139"/>
  <c r="K145"/>
  <c r="V145"/>
  <c r="G146"/>
  <c r="G145" s="1"/>
  <c r="I146"/>
  <c r="I145" s="1"/>
  <c r="K146"/>
  <c r="O146"/>
  <c r="O145" s="1"/>
  <c r="Q146"/>
  <c r="Q145" s="1"/>
  <c r="V146"/>
  <c r="G148"/>
  <c r="O148"/>
  <c r="G149"/>
  <c r="I149"/>
  <c r="I148" s="1"/>
  <c r="K149"/>
  <c r="K148" s="1"/>
  <c r="M149"/>
  <c r="M148" s="1"/>
  <c r="O149"/>
  <c r="Q149"/>
  <c r="Q148" s="1"/>
  <c r="V149"/>
  <c r="V148" s="1"/>
  <c r="K152"/>
  <c r="G153"/>
  <c r="G152" s="1"/>
  <c r="I153"/>
  <c r="I152" s="1"/>
  <c r="K153"/>
  <c r="M153"/>
  <c r="M152" s="1"/>
  <c r="O153"/>
  <c r="O152" s="1"/>
  <c r="Q153"/>
  <c r="Q152" s="1"/>
  <c r="V153"/>
  <c r="G155"/>
  <c r="M155" s="1"/>
  <c r="I155"/>
  <c r="K155"/>
  <c r="O155"/>
  <c r="Q155"/>
  <c r="V155"/>
  <c r="V152" s="1"/>
  <c r="G156"/>
  <c r="M156" s="1"/>
  <c r="I156"/>
  <c r="K156"/>
  <c r="O156"/>
  <c r="Q156"/>
  <c r="V156"/>
  <c r="AE158"/>
  <c r="I20" i="1"/>
  <c r="I19"/>
  <c r="I17"/>
  <c r="F46"/>
  <c r="G23" s="1"/>
  <c r="H46"/>
  <c r="I18" l="1"/>
  <c r="I77"/>
  <c r="J75" s="1"/>
  <c r="I16"/>
  <c r="I45"/>
  <c r="I44"/>
  <c r="I43"/>
  <c r="I42"/>
  <c r="I41"/>
  <c r="I39"/>
  <c r="I46" s="1"/>
  <c r="J41" s="1"/>
  <c r="A27"/>
  <c r="M8" i="15"/>
  <c r="AF22"/>
  <c r="M19" i="14"/>
  <c r="AF37"/>
  <c r="G19"/>
  <c r="M49" i="13"/>
  <c r="M8"/>
  <c r="M154"/>
  <c r="M87"/>
  <c r="AF171"/>
  <c r="G8"/>
  <c r="G87"/>
  <c r="G74"/>
  <c r="G164"/>
  <c r="G49"/>
  <c r="M131" i="12"/>
  <c r="M120"/>
  <c r="M86"/>
  <c r="AF158"/>
  <c r="G120"/>
  <c r="M9"/>
  <c r="M8" s="1"/>
  <c r="M146"/>
  <c r="M145" s="1"/>
  <c r="G117"/>
  <c r="G99"/>
  <c r="G131"/>
  <c r="J28" i="1"/>
  <c r="J26"/>
  <c r="G38"/>
  <c r="F38"/>
  <c r="J23"/>
  <c r="J24"/>
  <c r="J25"/>
  <c r="J27"/>
  <c r="E24"/>
  <c r="G24"/>
  <c r="E26"/>
  <c r="G26"/>
  <c r="I21" l="1"/>
  <c r="J72"/>
  <c r="J59"/>
  <c r="J61"/>
  <c r="J65"/>
  <c r="J71"/>
  <c r="J69"/>
  <c r="J62"/>
  <c r="J73"/>
  <c r="J74"/>
  <c r="J60"/>
  <c r="J63"/>
  <c r="J68"/>
  <c r="J76"/>
  <c r="J67"/>
  <c r="J66"/>
  <c r="J70"/>
  <c r="J64"/>
  <c r="J43"/>
  <c r="J39"/>
  <c r="J46" s="1"/>
  <c r="J44"/>
  <c r="J45"/>
  <c r="J42"/>
  <c r="G28"/>
  <c r="G27" s="1"/>
  <c r="G29" s="1"/>
  <c r="A28"/>
  <c r="J77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Fisarova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Fisarova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Fisarova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Fisarova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<sst xmlns="http://schemas.openxmlformats.org/spreadsheetml/2006/main" count="1938" uniqueCount="561">
  <si>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</si>
  <si>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</si>
  <si>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</si>
  <si>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</si>
  <si>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</si>
  <si>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</si>
  <si>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</si>
  <si>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</si>
  <si>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</si>
  <si>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</si>
  <si>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</si>
  <si>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</si>
  <si>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</si>
  <si>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</si>
  <si>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</si>
  <si>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</si>
  <si>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</si>
  <si>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</si>
  <si>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</si>
  <si>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</si>
  <si>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</si>
  <si>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</si>
  <si>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</si>
  <si>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</si>
  <si>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</si>
  <si>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</si>
  <si>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</si>
  <si>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</si>
  <si>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</si>
  <si>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</si>
  <si>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</si>
  <si>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</si>
  <si>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</si>
  <si>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</si>
  <si>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</si>
  <si>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</si>
  <si>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</si>
  <si>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</si>
  <si>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</si>
  <si>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</si>
  <si>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</si>
  <si>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</si>
  <si>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</si>
  <si>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K039/2025</t>
  </si>
  <si>
    <t>Minigolf Opava</t>
  </si>
  <si>
    <t>Statutární město Opava</t>
  </si>
  <si>
    <t>Horní náměstí 382/69</t>
  </si>
  <si>
    <t>Opava-Město</t>
  </si>
  <si>
    <t>74601</t>
  </si>
  <si>
    <t>00300535</t>
  </si>
  <si>
    <t>CZ00300535</t>
  </si>
  <si>
    <t>Stavba</t>
  </si>
  <si>
    <t>Stavební objekt</t>
  </si>
  <si>
    <t>SO01</t>
  </si>
  <si>
    <t>Rekonstrukce minigolfu - I.etapa</t>
  </si>
  <si>
    <t>A</t>
  </si>
  <si>
    <t>Stavební rozpočet</t>
  </si>
  <si>
    <t>B</t>
  </si>
  <si>
    <t xml:space="preserve">Veřejné osvětlení, přípojky vody a kanalizace </t>
  </si>
  <si>
    <t>C</t>
  </si>
  <si>
    <t>Oprava a doplnění oplocení</t>
  </si>
  <si>
    <t>VRN</t>
  </si>
  <si>
    <t>Vedlejší rozpočtové náklady</t>
  </si>
  <si>
    <t>Celkem za stavbu</t>
  </si>
  <si>
    <t>CZK</t>
  </si>
  <si>
    <t>#POPS</t>
  </si>
  <si>
    <t>Popis stavby: K039/2025 - Minigolf Opava</t>
  </si>
  <si>
    <t>#POPO</t>
  </si>
  <si>
    <t>Popis objektu: SO01 - Rekonstrukce minigolfu - I.etapa</t>
  </si>
  <si>
    <t>#POPR</t>
  </si>
  <si>
    <t>Popis rozpočtu: A - Stavební rozpočet</t>
  </si>
  <si>
    <t xml:space="preserve">Popis rozpočtu: B - Veřejné osvětlení, přípojky vody a kanalizace </t>
  </si>
  <si>
    <t>Popis rozpočtu: C - Oprava a doplnění oplocení</t>
  </si>
  <si>
    <t>Popis rozpočtu: VRN - Vedlejší rozpočtové náklady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</si>
  <si>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</si>
  <si>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</si>
  <si>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</si>
  <si>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</si>
  <si>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</si>
  <si>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</si>
  <si>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</si>
  <si>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Komunikace</t>
  </si>
  <si>
    <t>4</t>
  </si>
  <si>
    <t>Vodorovné konstrukce</t>
  </si>
  <si>
    <t>5</t>
  </si>
  <si>
    <t>63</t>
  </si>
  <si>
    <t>Podlahy a podlahové konstrukce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</si>
  <si>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</si>
  <si>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</si>
  <si>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</si>
  <si>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</si>
  <si>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</si>
  <si>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</si>
  <si>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</si>
  <si>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</si>
  <si>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721</t>
  </si>
  <si>
    <t>Vnitřní kanalizace</t>
  </si>
  <si>
    <t>722</t>
  </si>
  <si>
    <t>Vnitřní vodovod</t>
  </si>
  <si>
    <t>767</t>
  </si>
  <si>
    <t>Konstrukce zámečnické</t>
  </si>
  <si>
    <t>783</t>
  </si>
  <si>
    <t>Nátěry</t>
  </si>
  <si>
    <t>799</t>
  </si>
  <si>
    <t>Ostatní</t>
  </si>
  <si>
    <t>M21</t>
  </si>
  <si>
    <t>Montáž sdělovací a zabezp. techniky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</si>
  <si>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</si>
  <si>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</si>
  <si>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</si>
  <si>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</si>
  <si>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</si>
  <si>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</si>
  <si>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</si>
  <si>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</si>
  <si>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</si>
  <si>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</si>
  <si>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</si>
  <si>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</si>
  <si>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</si>
  <si>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</si>
  <si>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</si>
  <si>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</si>
  <si>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</si>
  <si>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</si>
  <si>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</si>
  <si>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</si>
  <si>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</si>
  <si>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</si>
  <si>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</si>
  <si>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</si>
  <si>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</si>
  <si>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</si>
  <si>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</si>
  <si>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</si>
  <si>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</si>
  <si>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</si>
  <si>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</si>
  <si>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</si>
  <si>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</si>
  <si>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</si>
  <si>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</si>
  <si>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</si>
  <si>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</si>
  <si>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</si>
  <si>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</si>
  <si>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</si>
  <si>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RTS 25/ 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</si>
  <si>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</si>
  <si>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</si>
  <si>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</si>
  <si>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</si>
  <si>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</si>
  <si>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k likvidaci : 737,12-480,85275</t>
  </si>
  <si>
    <t>VV</t>
  </si>
  <si>
    <t xml:space="preserve">pro další použití - bez tonáže suti : </t>
  </si>
  <si>
    <t>dlažba : (8,00*22,935+9,25*2,00+6,00*6,00)</t>
  </si>
  <si>
    <t>(9,00*1,50+8,00*4,65)</t>
  </si>
  <si>
    <t>chodníček podél golfových tras : (16,90+10,00+12,60+31,00+6,50+9,95+13,40+6,70+5,80)*1,50</t>
  </si>
  <si>
    <t>+5% : 457,955*0,05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</si>
  <si>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</si>
  <si>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</si>
  <si>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</si>
  <si>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</si>
  <si>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3,00+5,60+5,60+2,40+2,00+10,00+4,00+8,00+4,50+2,40+0,60+8,20+3,90+1,20+3,50+5,50+2,60+0,60+8,80+6,40+3,10+5,10</t>
  </si>
  <si>
    <t>2,30+0,60+2,40+3,10+8,80+3,00+3,50+2,40+0,60+5,70+0,80+2,60+0,70+8,60+4,80+8,40+4,10+5,30+3,20</t>
  </si>
  <si>
    <t>3,20+2,50+3,70+2,90+2,40+0,70+9,70+2,00+4,50+3,60</t>
  </si>
  <si>
    <t>13,90+0,60+2,50+0,60+6,15+7,80+0,60+4,40+0,80+4,10+0,70+10,70+9,80+0,60+2,60+0,60+2,00+0,60+5,70+4,80+2,20+7,00+1,90+2,30+0,50+3,10+2,20+9,30</t>
  </si>
  <si>
    <t>122201102R00</t>
  </si>
  <si>
    <t>Odkopávky a  prokopávky nezapažené v hornině 3  přes 100 do 1 000 m3</t>
  </si>
  <si>
    <t>m3</t>
  </si>
  <si>
    <t>800-1</t>
  </si>
  <si>
    <t>s přehozením výkopku na vzdálenost do 3 m nebo s naložením na dopravní prostředek,</t>
  </si>
  <si>
    <t>probarvený beton okolo drah : (6*6,60*8,45+3,10*16,90+3,10*6,70+3,60*2,25+3,10*8,45+7,00*4,40+3,50*6,10-(14*6,25*1,40+4,79*2,14+6,25*(1,40+0,40)+4,25*2,30+2,50*0,90))*(0,20+0,10)</t>
  </si>
  <si>
    <t>dlažba : (8,00*22,935+9,25*2,00+6,00*6,00)*0,20</t>
  </si>
  <si>
    <t>(9,00*1,50+8,00*4,65)*0,20</t>
  </si>
  <si>
    <t>(16,90+10,00+12,60+31,00+6,50+9,95+13,40+6,70+5,80)*1,50*0,20</t>
  </si>
  <si>
    <t>záhonky : (1,85*8,45+1,50*8,45+3,00*8,45+1,65*16,90+2*1,50*8,45+1,85*8,45+1,80*8,45+2*1,00*8,45+1,25*8,45+1,75*6,90+3,10*3,80+1,60*3,60)*0,30</t>
  </si>
  <si>
    <t>II.etapa : -23,015*4,25*0,20</t>
  </si>
  <si>
    <t>122201109R00</t>
  </si>
  <si>
    <t>Odkopávky a  prokopávky nezapažené v hornině 3  příplatek k cenám za lepivost horniny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</si>
  <si>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</si>
  <si>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</si>
  <si>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</si>
  <si>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patky pro minigolfové dráhy : (15*2*0,90*0,30*0,80)+(3*0,90*0,30*0,80)+(0,90*0,30*0,80+1,40*0,30*0,80)+(2*0,90*0,30*0,80+5*0,40*0,40*0,30)</t>
  </si>
  <si>
    <t>132201119R00</t>
  </si>
  <si>
    <t xml:space="preserve">Hloubení rýh šířky do 60 cm příplatek za lepivost, v hornině 3,  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</si>
  <si>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</si>
  <si>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</si>
  <si>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</si>
  <si>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231,93182+8,352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</si>
  <si>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</si>
  <si>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</si>
  <si>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</si>
  <si>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záhonky : (1,85*8,45+1,50*8,45+3,00*8,45+1,65*16,90+2*1,50*8,45+1,85*8,45+1,80*8,45+2*1,00*8,45+1,25*8,45+1,75*6,90+3,10*3,80+1,60*3,60)*0,10</t>
  </si>
  <si>
    <t>162201210R00</t>
  </si>
  <si>
    <t>Vodorovné přemístění výkopku nošením příplatek za každých dalších 10 m  z horniny 1 až 4, kolečkem</t>
  </si>
  <si>
    <t>2*19,48125</t>
  </si>
  <si>
    <t>167101101R00</t>
  </si>
  <si>
    <t>Nakládání, skládání, překládání neulehlého výkopku nakládání výkopku  do 100 m3, z horniny 1 až 4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</si>
  <si>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</si>
  <si>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</si>
  <si>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</si>
  <si>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</si>
  <si>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ostatní zelená plocha : (1,80*18,765+7,80*17,30+2,00*6,00+7,90*12,90+3,00*12,60+4,25*10,00+1,70*17,00+5,50*3,50/2+4,30*4,80+2,80*3,00+4,80*2,00+4,80*4,90/2+4,40*2,00+1,00*23,00)</t>
  </si>
  <si>
    <t>180406111R00</t>
  </si>
  <si>
    <t>Založení trávníku parkový trávník, drnováním, v rovině nebo na svahu do 1:5</t>
  </si>
  <si>
    <t>hlavní plocha (nádvoří) : 19,60*19,60</t>
  </si>
  <si>
    <t>181101102R00</t>
  </si>
  <si>
    <t>Úprava pláně v zářezech v hornině 1 až 4, se zhutněním</t>
  </si>
  <si>
    <t>vyrovnáním výškových rozdílů, ploch vodorovných a ploch do sklonu 1 : 5.</t>
  </si>
  <si>
    <t>podklad pro minigolfové dráhy : (14*6,25*1,40+4,79*2,14+6,25*(1,40+0,40)+4,25*2,30+2,50*0,90)</t>
  </si>
  <si>
    <t>probarvený beton okolo drah : (6*6,60*8,45+3,10*16,90+3,10*6,70+3,60*2,25+3,10*8,45+7,00*4,40+3,50*6,10-(14*6,25*1,40+4,79*2,14+6,25*(1,40+0,40)+4,25*2,30+2,50*0,90))</t>
  </si>
  <si>
    <t>záhonky : (1,85*8,45+1,50*8,45+3,00*8,45+1,65*16,90+2*1,50*8,45+1,85*8,45+1,80*8,45+2*1,00*8,45+1,25*8,45+1,75*6,90+3,10*3,80+1,60*3,60)</t>
  </si>
  <si>
    <t>II.etapa : -23,015*4,25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</si>
  <si>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</si>
  <si>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</si>
  <si>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</si>
  <si>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183403153R00</t>
  </si>
  <si>
    <t>Obdělávání půdy hrabáním, v rovině nebo na svahu 1:5</t>
  </si>
  <si>
    <t>185803111R00</t>
  </si>
  <si>
    <t>Ošetření trávníku v rovině nebo na svahu do 1:5</t>
  </si>
  <si>
    <t>bez ohledu na způsob založení, tj. pokosení se shrabáním, naložením shrabků na dopravní prostředek s odvezením do 20 km a se složením,</t>
  </si>
  <si>
    <t>185803211R00</t>
  </si>
  <si>
    <t>Uválcování trávníku uválcování trávníku v rovině nebo na svahu do 1:5</t>
  </si>
  <si>
    <t>199000002R00</t>
  </si>
  <si>
    <t>Poplatky za skládku horniny 1- 4, skupina 17 05 04 z Katalogu odpadů</t>
  </si>
  <si>
    <t>180409111KR1</t>
  </si>
  <si>
    <t>Založení záhonku s trvalky (traviny a gaury) - 9kusů na m2</t>
  </si>
  <si>
    <t>Vlastní</t>
  </si>
  <si>
    <t>Indiv</t>
  </si>
  <si>
    <t>199999111KR1</t>
  </si>
  <si>
    <t>Demontáž stávajících laviček (pro další použití)</t>
  </si>
  <si>
    <t>kus</t>
  </si>
  <si>
    <t>199999112KR1</t>
  </si>
  <si>
    <t>Demontáž stávajících golfových drah</t>
  </si>
  <si>
    <t>00572410R</t>
  </si>
  <si>
    <t>směs travní parková, pro mírnou zátěž</t>
  </si>
  <si>
    <t>kg</t>
  </si>
  <si>
    <t>SPCM</t>
  </si>
  <si>
    <t>Specifikace</t>
  </si>
  <si>
    <t>POL3_</t>
  </si>
  <si>
    <t>111999</t>
  </si>
  <si>
    <t>Dodávka ornice</t>
  </si>
  <si>
    <t>275313621R00</t>
  </si>
  <si>
    <t>Beton základových patek prostý třídy C 20/25</t>
  </si>
  <si>
    <t>801-1</t>
  </si>
  <si>
    <t>275351215R00</t>
  </si>
  <si>
    <t>Bednění stěn základových patek zřízení</t>
  </si>
  <si>
    <t>bednění svislé nebo šikmé (odkloněné), půdorysně přímé nebo zalomené, stěn základových patek ve volných nebo zapažených jámách, rýhách, šachtách, včetně případných vzpěr,</t>
  </si>
  <si>
    <t>patky pro minigolfové dráhy : (15*2*2*(0,90+0,30)*0,80)+(3*2*(0,90+0,30)*0,80)+(2*(0,90+0,30)*0,80+2*(1,40+0,30)*0,80)+(2*2*(0,90+0,30)*0,80+5*2*(0,40+0,40)*0,30)</t>
  </si>
  <si>
    <t>275351216R00</t>
  </si>
  <si>
    <t>Bednění stěn základových patek odstranění</t>
  </si>
  <si>
    <t>Včetně očištění, vytřídění a uložení bednícího materiálu.</t>
  </si>
  <si>
    <t>POP</t>
  </si>
  <si>
    <t>289971211R00</t>
  </si>
  <si>
    <t>Zřízení vrstvy z geotextilie na upraveném povrchu sklon do 1:5, šířka od 0 do 3 m</t>
  </si>
  <si>
    <t>800-2</t>
  </si>
  <si>
    <t>67352009</t>
  </si>
  <si>
    <t>Geotextilie netkaná 300 g/m2</t>
  </si>
  <si>
    <t>194,8125*1,2</t>
  </si>
  <si>
    <t>457572211R00</t>
  </si>
  <si>
    <t xml:space="preserve">Filtrační vrstvy z kameniva kamenivo těžené hrubé, zhutněné, bez úpravy, frakce 16-32,  </t>
  </si>
  <si>
    <t>832-1</t>
  </si>
  <si>
    <t>jakékoliv tloušťky a sklonu</t>
  </si>
  <si>
    <t>Včetně průměrného množství kameniva zatlačeného do podloží a urovnání líce vrstvy.</t>
  </si>
  <si>
    <t>záhonky : (1,85*8,45+1,50*8,45+3,00*8,45+1,65*16,90+2*1,50*8,45+1,85*8,45+1,80*8,45+2*1,00*8,45+1,25*8,45+1,75*6,90+3,10*3,80+1,60*3,60)*0,20</t>
  </si>
  <si>
    <t>564861111R00</t>
  </si>
  <si>
    <t>Podklad ze štěrkodrti s rozprostřením a zhutněním frakce 0-63 mm, tloušťka po zhutnění 200 mm</t>
  </si>
  <si>
    <t>596811111R00</t>
  </si>
  <si>
    <t>Kladení dlažby do lože z kameniva těženého tloušťky do 30 mm</t>
  </si>
  <si>
    <t>komunikací pro pěší, z dlaždic betonových a teracových, do velikosti dlaždic 0,25 m2, s provedením lože do tl. 30 mm, s vyplněním spár a se smetením přebytečného materiálu na vzdálenost do 3 m</t>
  </si>
  <si>
    <t>639999111KR1</t>
  </si>
  <si>
    <t>Litý probarvený beton 10cm</t>
  </si>
  <si>
    <t>919721211R00</t>
  </si>
  <si>
    <t>Dilatační spáry vkládané vyplněné asfaltovou zálivkou</t>
  </si>
  <si>
    <t>v cementobetonovém krytu s odstraněním vložek, s vyčištěním a vyplněním spár</t>
  </si>
  <si>
    <t>podklad pro minigolfové dráhy : (14*2*(6,25+1,40)+2*(4,79+2,14)+2*(6,25+(1,40+0,40))+2*(4,25+2,30)+2*(2,50+0,90))</t>
  </si>
  <si>
    <t>917862119KR1</t>
  </si>
  <si>
    <t>Osazení obrubníku z pásoviny, včetně dodávky materiálu</t>
  </si>
  <si>
    <t>0,30+5,60+1,50+18,90+6,00+15,20+6,00+6,00+4,00+1,60+3,00+1,50+10,50+9,70+3,20</t>
  </si>
  <si>
    <t>18,40+8,45+5,50+12,60+3,00+28,95+27,45+6,50+6,50+8,45+8,45+16,00+2,50+8,45+1,80+8,45+1,50</t>
  </si>
  <si>
    <t>II.etapa : -(18,85+4,25)</t>
  </si>
  <si>
    <t>919999113KR1</t>
  </si>
  <si>
    <t>Přemístění a osazení původní lavičky s výměnou dřevěných sedáků z termowood jasan</t>
  </si>
  <si>
    <t>919999114KR1</t>
  </si>
  <si>
    <t>Dodávka a montáž stojanů na kolo dle PD</t>
  </si>
  <si>
    <t>919999115KR1</t>
  </si>
  <si>
    <t>Odpadkový koš dle PD</t>
  </si>
  <si>
    <t>979054441R00</t>
  </si>
  <si>
    <t xml:space="preserve">Očištění vybouraných obrubníků, dlaždic dlaždic, desek nebo tvarovek s původním vyplněním spár kamenivem těženým </t>
  </si>
  <si>
    <t>krajníků, desek nebo panelů od spojovacího materiálu s odklizením a uložením očištěných hmot a spojovacího materiálu na skládku na vzdálenost do 10 m</t>
  </si>
  <si>
    <t>II.etapa : -23,015*4,25*1,05</t>
  </si>
  <si>
    <t>965048599KR1</t>
  </si>
  <si>
    <t>Jemné přebroušení teracové dlažby</t>
  </si>
  <si>
    <t>998223011R00</t>
  </si>
  <si>
    <t>Přesun hmot pozemních komunikací, kryt dlážděný jakékoliv délky objektu</t>
  </si>
  <si>
    <t>t</t>
  </si>
  <si>
    <t>Přesun hmot</t>
  </si>
  <si>
    <t>POL7_</t>
  </si>
  <si>
    <t>vodorovně do 200 m</t>
  </si>
  <si>
    <t>799999112KR1</t>
  </si>
  <si>
    <t>Montáž nových minigolfových drah včetně přemístění do 100m dle PD</t>
  </si>
  <si>
    <t xml:space="preserve">dodávku minigolfových drah zajistí investor : </t>
  </si>
  <si>
    <t>přemístění do 100m z nákladního vozidla nebo z místa uložení : 18</t>
  </si>
  <si>
    <t>979081111R00</t>
  </si>
  <si>
    <t>Odvoz suti a vybouraných hmot na skládku do 1 km</t>
  </si>
  <si>
    <t>801-3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</si>
  <si>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</si>
  <si>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</si>
  <si>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</si>
  <si>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</si>
  <si>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</si>
  <si>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979999981R00</t>
  </si>
  <si>
    <t>Poplatek za recyklaci, betonu, kusovost do 1600 cm2, skupina 17 01 01 z Katalogu odpadů</t>
  </si>
  <si>
    <t>SUM</t>
  </si>
  <si>
    <t>END</t>
  </si>
  <si>
    <t>113108415R00</t>
  </si>
  <si>
    <t>Odstranění podkladů nebo krytů živičných, v ploše jednotlivě nad 50 m2, tloušťka vrstvy 150 mm</t>
  </si>
  <si>
    <t>kanalizace : 70,00*0,80</t>
  </si>
  <si>
    <t>132201112R00</t>
  </si>
  <si>
    <t>Hloubení rýh šířky do 60 cm nad 100 m3, v hornině 3, hloubení strojně</t>
  </si>
  <si>
    <t>vodovod : 80,00*0,60*1,00</t>
  </si>
  <si>
    <t>kanalizace : 70,00*0,60*1,00</t>
  </si>
  <si>
    <t>VO : 100,00*0,60*0,60</t>
  </si>
  <si>
    <t>162201102R00</t>
  </si>
  <si>
    <t>Vodorovné přemístění výkopku z horniny 1 až 4, na vzdálenost přes 20  do 50 m</t>
  </si>
  <si>
    <t>zpětný zásyp : 72,60</t>
  </si>
  <si>
    <t xml:space="preserve">přebytečná zemina : </t>
  </si>
  <si>
    <t>vykopáno : 126,00</t>
  </si>
  <si>
    <t>použito na zpětný zásyp : -72,60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</si>
  <si>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</si>
  <si>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</si>
  <si>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</si>
  <si>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</si>
  <si>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vodovod : 80,00*0,60*(1,00-0,30)</t>
  </si>
  <si>
    <t>kanalizace : 70,00*0,60*(1,00-0,30-0,20)</t>
  </si>
  <si>
    <t>VO : 100,00*0,60*(0,60-0,30)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</si>
  <si>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</si>
  <si>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</si>
  <si>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</si>
  <si>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vodovod : 80,00*0,60*0,30</t>
  </si>
  <si>
    <t>kanalizace : 70,00*0,60*0,30</t>
  </si>
  <si>
    <t>VO : 100,00*0,60*0,30</t>
  </si>
  <si>
    <t>vodovod : 80,00*0,60</t>
  </si>
  <si>
    <t>kanalizace : 70,00*0,60</t>
  </si>
  <si>
    <t>VO : 100,00*0,60</t>
  </si>
  <si>
    <t>572952112R00</t>
  </si>
  <si>
    <t>Vyspravení krytu po překopech pro inženýrské sítě asfaltovým betonem, po zhutnění tloušťky přes  50 do  70 mm</t>
  </si>
  <si>
    <t>871161121R00</t>
  </si>
  <si>
    <t>Montáž potrubí z plastických hmot z tlakových trubek polyetylenových, vnějšího průměru 32 mm</t>
  </si>
  <si>
    <t>827-1</t>
  </si>
  <si>
    <t>v otevřeném výkopu,</t>
  </si>
  <si>
    <t>891173111R00</t>
  </si>
  <si>
    <t>Montáž vodovodních armatur na potrubí ventilů hlavních pro přípojky, DN 32 mm</t>
  </si>
  <si>
    <t>893151111R00</t>
  </si>
  <si>
    <t>Montáž šachty vodoměrné a revizní plastové kruhové</t>
  </si>
  <si>
    <t>Včetně zřízení podkladního betonu v tl. 10 cm vyztuženého sítí 8/100/100.</t>
  </si>
  <si>
    <t>894221116R00</t>
  </si>
  <si>
    <t>Šachty kanalizační z betonu prostého vodostavebního na stokách kruhových  s obložením dna betonem C 25/30, DN 1000 mm</t>
  </si>
  <si>
    <t>V 4 - B 20 , výšky vstupu do 1,5 m, z cementu portlandského nebo struskoportlandského, montáž a dodávk stupadel,</t>
  </si>
  <si>
    <t>899401111R00</t>
  </si>
  <si>
    <t>Osazení poklopů litinových ventilových</t>
  </si>
  <si>
    <t>včetně podezdění</t>
  </si>
  <si>
    <t>899731111R00</t>
  </si>
  <si>
    <t>Signalizační vodič CYY, 1,5 mm2</t>
  </si>
  <si>
    <t>vodovod : 80,00</t>
  </si>
  <si>
    <t>kanalizace : 70,00</t>
  </si>
  <si>
    <t>722219191R00</t>
  </si>
  <si>
    <t xml:space="preserve">Montáž zemních souprav  </t>
  </si>
  <si>
    <t>800-721</t>
  </si>
  <si>
    <t>28697076.AR</t>
  </si>
  <si>
    <t>Poklop šachtový materiál: litina; teleskopický; v = 620 mm; zatížení: B 125; příslušenství: teleskopická manžeta</t>
  </si>
  <si>
    <t>28697103.AR</t>
  </si>
  <si>
    <t>Díl plastový šachtový - roura korugovaná bez hrdla; materiál: PP; tvar: kruhový; průměr = 315 mm; v = 1 250 mm</t>
  </si>
  <si>
    <t>28697103R</t>
  </si>
  <si>
    <t>Díl plastový šachtový - dno levý přítok, pro KG DN 110, 2x vtok 1x výtok; materiál: PP; tvar: kruhový; průměr = 315 mm</t>
  </si>
  <si>
    <t>42200730R</t>
  </si>
  <si>
    <t>poklop uliční typ lehký; šedá litina; použití pro vodu; vnitř.pr.D = 90 mm; D = 160,0 mm; výška 155 mm; pro: armatura pro domovní přípojky</t>
  </si>
  <si>
    <t>42293139R</t>
  </si>
  <si>
    <t>souprava zemní teleskopická pro domovní přípojky se šroub.napojením; DN 3/4" - 2"; krycí hloubka 1,0 - 1,6 m</t>
  </si>
  <si>
    <t>422999111</t>
  </si>
  <si>
    <t>Hawle Zak 34 ventil přímý</t>
  </si>
  <si>
    <t>833178199KR1</t>
  </si>
  <si>
    <t>Potrubí PE 100 32 x 3 mm</t>
  </si>
  <si>
    <t>RTS 22/ I</t>
  </si>
  <si>
    <t>kanalizace : 2*70,00</t>
  </si>
  <si>
    <t>998276101R00</t>
  </si>
  <si>
    <t>Přesun hmot pro trubní vedení z trub plastových nebo sklolaminátových v otevřeném výkopu</t>
  </si>
  <si>
    <t>vodovodu nebo kanalizace ražené nebo hloubené (827 1.1, 827 1.9, 827 2.1, 827 2.9), drobných objektů</t>
  </si>
  <si>
    <t>na vzdálenost 15 m od hrany výkopu nebo od okraje šachty</t>
  </si>
  <si>
    <t>721176224KR1</t>
  </si>
  <si>
    <t>D 160 x 4,0 mm, včetně odboček, kolen, redukcí</t>
  </si>
  <si>
    <t>Potrubí včetně tvarovek. Bez zednických výpomocí.</t>
  </si>
  <si>
    <t>721999112KR1</t>
  </si>
  <si>
    <t>Dodávka a montáž přečerpávací šachtice dle PD</t>
  </si>
  <si>
    <t>kpl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</si>
  <si>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</si>
  <si>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</si>
  <si>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</si>
  <si>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722280106R00</t>
  </si>
  <si>
    <t>Tlaková zkouška vodovodního potrubí do DN 32</t>
  </si>
  <si>
    <t>Včetně dodávky vody, uzavření a zabezpečení konců potrubí.</t>
  </si>
  <si>
    <t>210100001R00</t>
  </si>
  <si>
    <t>Ukončení vodičů  v rozvaděči včetně zapojení a vodičové koncovky,  , průřez do 2,5 mm2</t>
  </si>
  <si>
    <t>POL1_9</t>
  </si>
  <si>
    <t>pro vodiče 3x1,5 ve sloupech : 30</t>
  </si>
  <si>
    <t>210100003R00</t>
  </si>
  <si>
    <t>Ukončení vodičů  v rozvaděči včetně zapojení a vodičové koncovky,  , průřez do 16 mm2</t>
  </si>
  <si>
    <t>ve sloupech a RVO a napojení na nadzemní vedení : 51</t>
  </si>
  <si>
    <t>210190001R00</t>
  </si>
  <si>
    <t>Montáž oceloplechové rozvodnice, do hmotnosti 20 kg</t>
  </si>
  <si>
    <t>montáž rozvaděčů nn a vn včetně usazení, sestavení dílců, vyvážení, upevnění, zapojení a montáž demontovaných částí a přístrojů,  kontroly a dotažení spojů, opravy nátěrů, avšak bez zapojení, a ukončení kabelů</t>
  </si>
  <si>
    <t>montáž stožárových svorkovnic ve sloupech + RVO : 6</t>
  </si>
  <si>
    <t>210204011RS2</t>
  </si>
  <si>
    <t>Montáž stožáru veřejného osvětlení uličního, ocelového, délky do 12 m, včetně nákladů na autojeřáb</t>
  </si>
  <si>
    <t>Montáž stožárů, jejich rozvoz po trase, postavení, vyrovnání a definitivní zajištění v základu.</t>
  </si>
  <si>
    <t>Montáž světla ve sloupu, výložníku, nulování sloupu, včetně nákladů na autojeřáb</t>
  </si>
  <si>
    <t>210220022RT1</t>
  </si>
  <si>
    <t>Montáž uzemňovacího vedení v zemi, včetně svorek, propojení a izolace spojů, z drátů ocelových pozinkovaných  (FeZn),  , včetně dodávky drátu průměru 10 mm</t>
  </si>
  <si>
    <t>včetně montáže svorek spojovacích, odbočných, upevňovacích a spojovacího materiálu.</t>
  </si>
  <si>
    <t>192</t>
  </si>
  <si>
    <t>210220302RT2</t>
  </si>
  <si>
    <t>Montáž svorky hromosvodové včetně dodávky svorky zemnicí páska-drát (SR 3a Fe)</t>
  </si>
  <si>
    <t>propoje vedení FeZn : 24</t>
  </si>
  <si>
    <t>210220302RT6</t>
  </si>
  <si>
    <t>Montáž svorky hromosvodové včetně dodávky svorky kovových částí d 3-12 mm (SP)</t>
  </si>
  <si>
    <t>spoje v zemi včetně jejich ochrana proti korozi : 16</t>
  </si>
  <si>
    <t>210220401RT1</t>
  </si>
  <si>
    <t>Označení svodu štítky plastovým, nebo smaltovaným, včetně dodávky štítku</t>
  </si>
  <si>
    <t>popis sloupů včetně označení (blesk) : 5</t>
  </si>
  <si>
    <t>210220801R00</t>
  </si>
  <si>
    <t xml:space="preserve">Změření zemního odporu, vč. vyhotovení měřicího protokolu </t>
  </si>
  <si>
    <t>6</t>
  </si>
  <si>
    <t>650106121R00</t>
  </si>
  <si>
    <t xml:space="preserve">Montáž svítidla veřejného osvětlení na výložník,  ,  </t>
  </si>
  <si>
    <t>M65</t>
  </si>
  <si>
    <t>219830019</t>
  </si>
  <si>
    <t>Demontáž stožáru</t>
  </si>
  <si>
    <t>0R</t>
  </si>
  <si>
    <t>materiál drobný</t>
  </si>
  <si>
    <t>kompl</t>
  </si>
  <si>
    <t>RTS 23/ I</t>
  </si>
  <si>
    <t>POL3_9</t>
  </si>
  <si>
    <t>210010046R001</t>
  </si>
  <si>
    <t>Trubka ohebná kovová, uložená pevně, 65mm</t>
  </si>
  <si>
    <t>uložení troubky kopoflex : 192</t>
  </si>
  <si>
    <t>210010353R001</t>
  </si>
  <si>
    <t>Rozvodka krabicová zemní spojka gelová včetně dodávky SH0525WS</t>
  </si>
  <si>
    <t>rezerva zemního spojení : 1</t>
  </si>
  <si>
    <t>210800105RT11</t>
  </si>
  <si>
    <t>Kabel CYKY 750 V 3x1,5 mm2 uložený ve sloupu</t>
  </si>
  <si>
    <t>55</t>
  </si>
  <si>
    <t>210800113RT11</t>
  </si>
  <si>
    <t>Kabel CYKY 750 V 4x10/25 mm2 uložený ve sloupu</t>
  </si>
  <si>
    <t>včetně zatažení v trubce</t>
  </si>
  <si>
    <t>31673338AR1</t>
  </si>
  <si>
    <t>Stožár ocelový</t>
  </si>
  <si>
    <t>Stožár pro LA, 8m nad terénem, ošetřen žárovým zinkem dle ČSN EN ISO 1461, vrchol sloupu bude chráněn plastovou zátkou a bude vybaven stožárovou svorkovnicí min IP43</t>
  </si>
  <si>
    <t>31673339AR1</t>
  </si>
  <si>
    <t>Výložník veřejného osvětlení</t>
  </si>
  <si>
    <t>31678615AR1</t>
  </si>
  <si>
    <t>Svorkovnice stožárová dle specifikace</t>
  </si>
  <si>
    <t>34111030R</t>
  </si>
  <si>
    <t>kabel CYKY; instalační; pro pevné uložení ve vnitřních a venk.prostorách v zemi, betonu; Cu plné holé jádro, tvar jádra RE-kulatý jednodrát; počet a průřez žil 3x1,5mm2; počet žil 3; teplota použití -30 až 70 °C; max.provoz.teplota při zkratu 160 °C; min.teplota pokládky -5 °C; průřez vodiče 1,5 mm2; samozhášivý; odolnost vůči UV záření; barva pláště černá</t>
  </si>
  <si>
    <t>použití -30 až 70 °C; max.provoz.teplota při zkratu 160 °C; min.teplota pokládky -5 °C; průřez vodiče 1,5 mm2; samozhášivý; odolnost vůči UV záření; barva pláště černá</t>
  </si>
  <si>
    <t>34111076R</t>
  </si>
  <si>
    <t>kabel CYKY; instalační; pro pevné uložení ve vnitřních a venk.prostorách v zemi, betonu; Cu plné holé jádro, tvar jádra RE-kulatý jednodrát; počet a průřez žil 4x10mm2; počet žil 4; teplota použití -30 až 70 °C; max.provoz.teplota při zkratu 160 °C; min.teplota pokládky -5 °C; průřez vodiče 10,0 mm2; samozhášivý; odolnost vůči UV záření; barva pláště černá</t>
  </si>
  <si>
    <t>-30 až 70 °C; max.provoz.teplota při zkratu 160 °C; min.teplota pokládky -5 °C; průřez vodiče 10,0 mm2; samozhášivý; odolnost vůči UV záření; barva pláště černá</t>
  </si>
  <si>
    <t>3457114702R</t>
  </si>
  <si>
    <t>Trubka elektroinstalační - kabelová chránička; ohebná; kombinovaný hladký a vlnitý povrch; materiál: HDPE; bezhalogenový; de = 63,0 mm; di = 52,0 mm; odolnost proti stlačení: 450 N/20 cm; RtF: A1</t>
  </si>
  <si>
    <t>60 °C; stupeň hořlavosti A1; mat. bezhalogenový; IP 40, při použití těsnicího kroužku IP 67</t>
  </si>
  <si>
    <t>RVO-LA1 : 34</t>
  </si>
  <si>
    <t>LA1-LA2 : 18</t>
  </si>
  <si>
    <t>LA2-LA3 : 33</t>
  </si>
  <si>
    <t>LA3-LA4 : 18</t>
  </si>
  <si>
    <t>LA4-LA5 : 43</t>
  </si>
  <si>
    <t>vývody z výkopu : 33</t>
  </si>
  <si>
    <t>rezerva : 13</t>
  </si>
  <si>
    <t>3457114705R</t>
  </si>
  <si>
    <t>Trubka elektroinstalační - kabelová chránička; ohebná; kombinovaný hladký a vlnitý povrch; materiál: HDPE; bezhalogenový; de = 110,0 mm; di = 94,0 mm; odolnost proti stlačení: 450 N/20 cm; RtF: A1</t>
  </si>
  <si>
    <t>10</t>
  </si>
  <si>
    <t>348360210R1</t>
  </si>
  <si>
    <t>Svítidlo LED pro veřejné osvětlení dle specifikace</t>
  </si>
  <si>
    <t>cena včetně recyklačních poplatků + SW nastavení : 5</t>
  </si>
  <si>
    <t>35711724R1</t>
  </si>
  <si>
    <t>Skříň přípojková plastová SP 182 včetně sady na sloup</t>
  </si>
  <si>
    <t>460030081R00</t>
  </si>
  <si>
    <t>Řezání spáry v asfaltu nebo betonu</t>
  </si>
  <si>
    <t>460100001RT1</t>
  </si>
  <si>
    <t>Pouzdrový základ 250x800 mm mimo osu trasy, kompletní zhot.pouzdrového základu</t>
  </si>
  <si>
    <t>460490012RT1</t>
  </si>
  <si>
    <t>Fólie výstražná z PVC, šířka 33 cm, fólie PVC šířka 33 cm</t>
  </si>
  <si>
    <t>VO : 100,00</t>
  </si>
  <si>
    <t>460961602R00</t>
  </si>
  <si>
    <t>Zpracování výsledku měření</t>
  </si>
  <si>
    <t>15</t>
  </si>
  <si>
    <t>979082213R00</t>
  </si>
  <si>
    <t>Vodorovná doprava suti po suchu bez naložení, ale se složením a hrubým urovnáním na vzdálenost do 1 km</t>
  </si>
  <si>
    <t>979082219R00</t>
  </si>
  <si>
    <t>Vodorovná doprava suti po suchu příplatek k ceně za každý další i započatý 1 km přes 1 km</t>
  </si>
  <si>
    <t>979082111R00</t>
  </si>
  <si>
    <t>Vnitrostaveništní doprava suti a vybouraných hmot do 10 m</t>
  </si>
  <si>
    <t>979999995R00</t>
  </si>
  <si>
    <t>Poplatek za recyklaci, obalovaného kameniva a asfaltu, kusovost do 1600 cm2, skupina 17 03 02 z Katalogu odpadů</t>
  </si>
  <si>
    <t>170 302</t>
  </si>
  <si>
    <t>139601102R00</t>
  </si>
  <si>
    <t>Ruční výkop jam, rýh a šachet v hornině tř. 3</t>
  </si>
  <si>
    <t>RTS 24/ II</t>
  </si>
  <si>
    <t>pro nové sloupky : 5*0,40*0,40*0,80</t>
  </si>
  <si>
    <t>Vodorovné přemíst.výkopku, kolečko hor.1-4, do 10m</t>
  </si>
  <si>
    <t>199000005R00</t>
  </si>
  <si>
    <t>Poplatek za skládku zeminy 1- 4</t>
  </si>
  <si>
    <t>0,64*1,8</t>
  </si>
  <si>
    <t>275311116R00</t>
  </si>
  <si>
    <t>Beton základ. patek prostý z cem. portlad. C 16/20</t>
  </si>
  <si>
    <t>338171112R00</t>
  </si>
  <si>
    <t>Osazení sloupků plot.ocelových do 2 m,zabet.C25/30</t>
  </si>
  <si>
    <t>404459501R</t>
  </si>
  <si>
    <t>příslušenství k dopr.značení sloupek Fe 60 pozinkovaný, délka 2000 mm</t>
  </si>
  <si>
    <t>998151111R00</t>
  </si>
  <si>
    <t>Přesun hmot pro oplocení a objekty zvláštní, zděné vodorovně do 50 m výšky do 10 m</t>
  </si>
  <si>
    <t>801-5</t>
  </si>
  <si>
    <t>POL7_1</t>
  </si>
  <si>
    <t>na novostavbách a změnách objektů pro oplocení (815 2 JKSo), objekty zvláštní pro chov živočichů (815 3 JKSO), objekty pozemní různé (815 9 JKSO)</t>
  </si>
  <si>
    <t>767122112R00</t>
  </si>
  <si>
    <t>Montáž stěn a příček s výplní drátěnou sítí svařováním</t>
  </si>
  <si>
    <t>800-767</t>
  </si>
  <si>
    <t>nové dílce oplocení dle stávajících : 12,00*1,50</t>
  </si>
  <si>
    <t>767001</t>
  </si>
  <si>
    <t>Dodávka plotových polí dle stávajících a včetně nátěrů</t>
  </si>
  <si>
    <t>998767201R00</t>
  </si>
  <si>
    <t>Přesun hmot pro kovové stavební doplňk. konstrukce v objektech výšky do 6 m</t>
  </si>
  <si>
    <t>50 m vodorovně</t>
  </si>
  <si>
    <t>783224900R00</t>
  </si>
  <si>
    <t xml:space="preserve">Údržba nátěrů doplňkových konstrukcí, syntetické jednonásobné s 1x emailováním,  </t>
  </si>
  <si>
    <t>800-783</t>
  </si>
  <si>
    <t>na vzduchu schnoucích</t>
  </si>
  <si>
    <t>stávající (rozteč menší než 8cm = plocha x3) : 69,00*1,50*3</t>
  </si>
  <si>
    <t>991000004RZ1</t>
  </si>
  <si>
    <t>Opatření z hlediska BOZP na staveništi, oplocení</t>
  </si>
  <si>
    <t>POL1_7</t>
  </si>
  <si>
    <t>- dle požadavků a podmínek plánu BOZP na staveništi</t>
  </si>
  <si>
    <t>999000111RZ1</t>
  </si>
  <si>
    <t>Průběžná fotodokumentace stavby vč. předání objednateli na CD nosiči</t>
  </si>
  <si>
    <t>999241099</t>
  </si>
  <si>
    <t>Dodávka a montáž pamětní desky, dibondová deska se samolepkou a UV filtrem velikosti A3</t>
  </si>
  <si>
    <t>005111020R</t>
  </si>
  <si>
    <t>Vytyčení stavby</t>
  </si>
  <si>
    <t>POL99_</t>
  </si>
  <si>
    <t>Vyhotovení protokolu o vytyčení stavby se seznamem souřadnic vytyčených bodů a jejich polohopisnými (S-JTSK) a výškopisnými (Bpv) hodnotami.</t>
  </si>
  <si>
    <t>005121010R</t>
  </si>
  <si>
    <t>Vybudování zařízení staveniště</t>
  </si>
  <si>
    <t>-  Zajištění bezpečného příjezdu a přístupu na staveniště včetně dopravního značení a potřebných souhlasů a rozhodnutí s vybudováním zařízení staveniště</t>
  </si>
  <si>
    <t>- Náklady s připojením staveniště na energie + zajištění měření odběru energií</t>
  </si>
  <si>
    <t>- Náklady na úklid v prostoru staveniště a příjezdových komunikací ke staveništi. Opatření k zabránění nadměrného zatěžování staveniště a jeho okolí prachem (např. používání krycích plachet, kropení sutě a odtěžované zeminy vodou)</t>
  </si>
  <si>
    <t>005241020R</t>
  </si>
  <si>
    <t xml:space="preserve">Geodetické zaměření skutečného provedení  </t>
  </si>
  <si>
    <t>Soubor</t>
  </si>
  <si>
    <t>POL99_8</t>
  </si>
  <si>
    <t>Náklady na provedení skutečného zaměření stavby v rozsahu nezbytném pro zápis změny do katastru nemovitostí.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</si>
</sst>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3.2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82DD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80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3.2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128" t="s">
        <v>50</v>
      </c>
      <c r="J6" s="8"/>
    </row>
    <row r="7" spans="1:15" ht="15.75" customHeight="1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SUMIF(F59:F76,A16,I59:I76)+SUMIF(F59:F76,"PSU",I59:I76)</f>
        <v>0</v>
      </c>
      <c r="J16" s="85"/>
    </row>
    <row r="17" spans="1:10" ht="23.25" customHeight="1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SUMIF(F59:F76,A17,I59:I76)</f>
        <v>0</v>
      </c>
      <c r="J17" s="85"/>
    </row>
    <row r="18" spans="1:10" ht="23.25" customHeight="1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SUMIF(F59:F76,A18,I59:I76)</f>
        <v>0</v>
      </c>
      <c r="J18" s="85"/>
    </row>
    <row r="19" spans="1:10" ht="23.25" customHeight="1">
      <c r="A19" s="199" t="s">
        <v>112</v>
      </c>
      <c r="B19" s="38" t="s">
        <v>27</v>
      </c>
      <c r="C19" s="62"/>
      <c r="D19" s="63"/>
      <c r="E19" s="83"/>
      <c r="F19" s="84"/>
      <c r="G19" s="83"/>
      <c r="H19" s="84"/>
      <c r="I19" s="83">
        <f>SUMIF(F59:F76,A19,I59:I76)</f>
        <v>0</v>
      </c>
      <c r="J19" s="85"/>
    </row>
    <row r="20" spans="1:10" ht="23.25" customHeight="1">
      <c r="A20" s="199" t="s">
        <v>113</v>
      </c>
      <c r="B20" s="38" t="s">
        <v>28</v>
      </c>
      <c r="C20" s="62"/>
      <c r="D20" s="63"/>
      <c r="E20" s="83"/>
      <c r="F20" s="84"/>
      <c r="G20" s="83"/>
      <c r="H20" s="84"/>
      <c r="I20" s="83">
        <f>SUMIF(F59:F76,A20,I59:I76)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64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>
      <c r="A39" s="136">
        <v>1</v>
      </c>
      <c r="B39" s="147" t="s">
        <v>51</v>
      </c>
      <c r="C39" s="148"/>
      <c r="D39" s="148"/>
      <c r="E39" s="148"/>
      <c r="F39" s="149">
        <f>'SO01 A Pol'!AE158+'SO01 B Pol'!AE171+'SO01 C Pol'!AE37+'SO01 VRN Pol'!AE22</f>
        <v>0</v>
      </c>
      <c r="G39" s="150">
        <f>'SO01 A Pol'!AF158+'SO01 B Pol'!AF171+'SO01 C Pol'!AF37+'SO01 VRN Pol'!AF22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customHeight="1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customHeight="1">
      <c r="A41" s="136">
        <v>2</v>
      </c>
      <c r="B41" s="154" t="s">
        <v>53</v>
      </c>
      <c r="C41" s="155" t="s">
        <v>54</v>
      </c>
      <c r="D41" s="155"/>
      <c r="E41" s="155"/>
      <c r="F41" s="156">
        <f>'SO01 A Pol'!AE158+'SO01 B Pol'!AE171+'SO01 C Pol'!AE37+'SO01 VRN Pol'!AE22</f>
        <v>0</v>
      </c>
      <c r="G41" s="157">
        <f>'SO01 A Pol'!AF158+'SO01 B Pol'!AF171+'SO01 C Pol'!AF37+'SO01 VRN Pol'!AF22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customHeight="1">
      <c r="A42" s="136">
        <v>3</v>
      </c>
      <c r="B42" s="160" t="s">
        <v>55</v>
      </c>
      <c r="C42" s="148" t="s">
        <v>56</v>
      </c>
      <c r="D42" s="148"/>
      <c r="E42" s="148"/>
      <c r="F42" s="161">
        <f>'SO01 A Pol'!AE158</f>
        <v>0</v>
      </c>
      <c r="G42" s="151">
        <f>'SO01 A Pol'!AF158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customHeight="1">
      <c r="A43" s="136">
        <v>3</v>
      </c>
      <c r="B43" s="160" t="s">
        <v>57</v>
      </c>
      <c r="C43" s="148" t="s">
        <v>58</v>
      </c>
      <c r="D43" s="148"/>
      <c r="E43" s="148"/>
      <c r="F43" s="161">
        <f>'SO01 B Pol'!AE171</f>
        <v>0</v>
      </c>
      <c r="G43" s="151">
        <f>'SO01 B Pol'!AF171</f>
        <v>0</v>
      </c>
      <c r="H43" s="151"/>
      <c r="I43" s="152">
        <f>F43+G43+H43</f>
        <v>0</v>
      </c>
      <c r="J43" s="153" t="str">
        <f>IF(CenaCelkemVypocet=0,"",I43/CenaCelkemVypocet*100)</f>
        <v/>
      </c>
    </row>
    <row r="44" spans="1:10" ht="25.5" customHeight="1">
      <c r="A44" s="136">
        <v>3</v>
      </c>
      <c r="B44" s="160" t="s">
        <v>59</v>
      </c>
      <c r="C44" s="148" t="s">
        <v>60</v>
      </c>
      <c r="D44" s="148"/>
      <c r="E44" s="148"/>
      <c r="F44" s="161">
        <f>'SO01 C Pol'!AE37</f>
        <v>0</v>
      </c>
      <c r="G44" s="151">
        <f>'SO01 C Pol'!AF37</f>
        <v>0</v>
      </c>
      <c r="H44" s="151"/>
      <c r="I44" s="152">
        <f>F44+G44+H44</f>
        <v>0</v>
      </c>
      <c r="J44" s="153" t="str">
        <f>IF(CenaCelkemVypocet=0,"",I44/CenaCelkemVypocet*100)</f>
        <v/>
      </c>
    </row>
    <row r="45" spans="1:10" ht="25.5" customHeight="1">
      <c r="A45" s="136">
        <v>3</v>
      </c>
      <c r="B45" s="160" t="s">
        <v>61</v>
      </c>
      <c r="C45" s="148" t="s">
        <v>62</v>
      </c>
      <c r="D45" s="148"/>
      <c r="E45" s="148"/>
      <c r="F45" s="161">
        <f>'SO01 VRN Pol'!AE22</f>
        <v>0</v>
      </c>
      <c r="G45" s="151">
        <f>'SO01 VRN Pol'!AF22</f>
        <v>0</v>
      </c>
      <c r="H45" s="151"/>
      <c r="I45" s="152">
        <f>F45+G45+H45</f>
        <v>0</v>
      </c>
      <c r="J45" s="153" t="str">
        <f>IF(CenaCelkemVypocet=0,"",I45/CenaCelkemVypocet*100)</f>
        <v/>
      </c>
    </row>
    <row r="46" spans="1:10" ht="25.5" customHeight="1">
      <c r="A46" s="136"/>
      <c r="B46" s="162" t="s">
        <v>63</v>
      </c>
      <c r="C46" s="163"/>
      <c r="D46" s="163"/>
      <c r="E46" s="163"/>
      <c r="F46" s="164">
        <f>SUMIF(A39:A45,"=1",F39:F45)</f>
        <v>0</v>
      </c>
      <c r="G46" s="165">
        <f>SUMIF(A39:A45,"=1",G39:G45)</f>
        <v>0</v>
      </c>
      <c r="H46" s="165">
        <f>SUMIF(A39:A45,"=1",H39:H45)</f>
        <v>0</v>
      </c>
      <c r="I46" s="166">
        <f>SUMIF(A39:A45,"=1",I39:I45)</f>
        <v>0</v>
      </c>
      <c r="J46" s="167">
        <f>SUMIF(A39:A45,"=1",J39:J45)</f>
        <v>0</v>
      </c>
    </row>
    <row r="48" spans="1:10">
      <c r="A48" t="s">
        <v>65</v>
      </c>
      <c r="B48" t="s">
        <v>66</v>
      </c>
    </row>
    <row r="49" spans="1:10">
      <c r="A49" t="s">
        <v>67</v>
      </c>
      <c r="B49" t="s">
        <v>68</v>
      </c>
    </row>
    <row r="50" spans="1:10">
      <c r="A50" t="s">
        <v>69</v>
      </c>
      <c r="B50" t="s">
        <v>70</v>
      </c>
    </row>
    <row r="51" spans="1:10">
      <c r="A51" t="s">
        <v>69</v>
      </c>
      <c r="B51" t="s">
        <v>71</v>
      </c>
    </row>
    <row r="52" spans="1:10">
      <c r="A52" t="s">
        <v>69</v>
      </c>
      <c r="B52" t="s">
        <v>72</v>
      </c>
    </row>
    <row r="53" spans="1:10">
      <c r="A53" t="s">
        <v>69</v>
      </c>
      <c r="B53" t="s">
        <v>73</v>
      </c>
    </row>
    <row r="56" spans="1:10" ht="15.6">
      <c r="B56" s="178" t="s">
        <v>74</v>
      </c>
    </row>
    <row r="58" spans="1:10" ht="25.5" customHeight="1">
      <c r="A58" s="180"/>
      <c r="B58" s="183" t="s">
        <v>17</v>
      </c>
      <c r="C58" s="183" t="s">
        <v>5</v>
      </c>
      <c r="D58" s="184"/>
      <c r="E58" s="184"/>
      <c r="F58" s="185" t="s">
        <v>75</v>
      </c>
      <c r="G58" s="185"/>
      <c r="H58" s="185"/>
      <c r="I58" s="185" t="s">
        <v>29</v>
      </c>
      <c r="J58" s="185" t="s">
        <v>0</v>
      </c>
    </row>
    <row r="59" spans="1:10" ht="36.75" customHeight="1">
      <c r="A59" s="181"/>
      <c r="B59" s="186" t="s">
        <v>76</v>
      </c>
      <c r="C59" s="187" t="s">
        <v>77</v>
      </c>
      <c r="D59" s="188"/>
      <c r="E59" s="188"/>
      <c r="F59" s="195" t="s">
        <v>24</v>
      </c>
      <c r="G59" s="196"/>
      <c r="H59" s="196"/>
      <c r="I59" s="196">
        <f>'SO01 A Pol'!G8+'SO01 B Pol'!G8+'SO01 C Pol'!G8</f>
        <v>0</v>
      </c>
      <c r="J59" s="192" t="str">
        <f>IF(I77=0,"",I59/I77*100)</f>
        <v/>
      </c>
    </row>
    <row r="60" spans="1:10" ht="36.75" customHeight="1">
      <c r="A60" s="181"/>
      <c r="B60" s="186" t="s">
        <v>78</v>
      </c>
      <c r="C60" s="187" t="s">
        <v>79</v>
      </c>
      <c r="D60" s="188"/>
      <c r="E60" s="188"/>
      <c r="F60" s="195" t="s">
        <v>24</v>
      </c>
      <c r="G60" s="196"/>
      <c r="H60" s="196"/>
      <c r="I60" s="196">
        <f>'SO01 A Pol'!G86+'SO01 C Pol'!G16</f>
        <v>0</v>
      </c>
      <c r="J60" s="192" t="str">
        <f>IF(I77=0,"",I60/I77*100)</f>
        <v/>
      </c>
    </row>
    <row r="61" spans="1:10" ht="36.75" customHeight="1">
      <c r="A61" s="181"/>
      <c r="B61" s="186" t="s">
        <v>80</v>
      </c>
      <c r="C61" s="187" t="s">
        <v>81</v>
      </c>
      <c r="D61" s="188"/>
      <c r="E61" s="188"/>
      <c r="F61" s="195" t="s">
        <v>24</v>
      </c>
      <c r="G61" s="196"/>
      <c r="H61" s="196"/>
      <c r="I61" s="196">
        <f>'SO01 C Pol'!G19</f>
        <v>0</v>
      </c>
      <c r="J61" s="192" t="str">
        <f>IF(I77=0,"",I61/I77*100)</f>
        <v/>
      </c>
    </row>
    <row r="62" spans="1:10" ht="36.75" customHeight="1">
      <c r="A62" s="181"/>
      <c r="B62" s="186" t="s">
        <v>82</v>
      </c>
      <c r="C62" s="187" t="s">
        <v>83</v>
      </c>
      <c r="D62" s="188"/>
      <c r="E62" s="188"/>
      <c r="F62" s="195" t="s">
        <v>24</v>
      </c>
      <c r="G62" s="196"/>
      <c r="H62" s="196"/>
      <c r="I62" s="196">
        <f>'SO01 A Pol'!G99</f>
        <v>0</v>
      </c>
      <c r="J62" s="192" t="str">
        <f>IF(I77=0,"",I62/I77*100)</f>
        <v/>
      </c>
    </row>
    <row r="63" spans="1:10" ht="36.75" customHeight="1">
      <c r="A63" s="181"/>
      <c r="B63" s="186" t="s">
        <v>84</v>
      </c>
      <c r="C63" s="187" t="s">
        <v>81</v>
      </c>
      <c r="D63" s="188"/>
      <c r="E63" s="188"/>
      <c r="F63" s="195" t="s">
        <v>24</v>
      </c>
      <c r="G63" s="196"/>
      <c r="H63" s="196"/>
      <c r="I63" s="196">
        <f>'SO01 A Pol'!G104+'SO01 B Pol'!G44</f>
        <v>0</v>
      </c>
      <c r="J63" s="192" t="str">
        <f>IF(I77=0,"",I63/I77*100)</f>
        <v/>
      </c>
    </row>
    <row r="64" spans="1:10" ht="36.75" customHeight="1">
      <c r="A64" s="181"/>
      <c r="B64" s="186" t="s">
        <v>85</v>
      </c>
      <c r="C64" s="187" t="s">
        <v>86</v>
      </c>
      <c r="D64" s="188"/>
      <c r="E64" s="188"/>
      <c r="F64" s="195" t="s">
        <v>24</v>
      </c>
      <c r="G64" s="196"/>
      <c r="H64" s="196"/>
      <c r="I64" s="196">
        <f>'SO01 A Pol'!G117</f>
        <v>0</v>
      </c>
      <c r="J64" s="192" t="str">
        <f>IF(I77=0,"",I64/I77*100)</f>
        <v/>
      </c>
    </row>
    <row r="65" spans="1:10" ht="36.75" customHeight="1">
      <c r="A65" s="181"/>
      <c r="B65" s="186" t="s">
        <v>87</v>
      </c>
      <c r="C65" s="187" t="s">
        <v>88</v>
      </c>
      <c r="D65" s="188"/>
      <c r="E65" s="188"/>
      <c r="F65" s="195" t="s">
        <v>24</v>
      </c>
      <c r="G65" s="196"/>
      <c r="H65" s="196"/>
      <c r="I65" s="196">
        <f>'SO01 B Pol'!G49</f>
        <v>0</v>
      </c>
      <c r="J65" s="192" t="str">
        <f>IF(I77=0,"",I65/I77*100)</f>
        <v/>
      </c>
    </row>
    <row r="66" spans="1:10" ht="36.75" customHeight="1">
      <c r="A66" s="181"/>
      <c r="B66" s="186" t="s">
        <v>89</v>
      </c>
      <c r="C66" s="187" t="s">
        <v>90</v>
      </c>
      <c r="D66" s="188"/>
      <c r="E66" s="188"/>
      <c r="F66" s="195" t="s">
        <v>24</v>
      </c>
      <c r="G66" s="196"/>
      <c r="H66" s="196"/>
      <c r="I66" s="196">
        <f>'SO01 A Pol'!G120+'SO01 B Pol'!G70</f>
        <v>0</v>
      </c>
      <c r="J66" s="192" t="str">
        <f>IF(I77=0,"",I66/I77*100)</f>
        <v/>
      </c>
    </row>
    <row r="67" spans="1:10" ht="36.75" customHeight="1">
      <c r="A67" s="181"/>
      <c r="B67" s="186" t="s">
        <v>91</v>
      </c>
      <c r="C67" s="187" t="s">
        <v>92</v>
      </c>
      <c r="D67" s="188"/>
      <c r="E67" s="188"/>
      <c r="F67" s="195" t="s">
        <v>24</v>
      </c>
      <c r="G67" s="196"/>
      <c r="H67" s="196"/>
      <c r="I67" s="196">
        <f>'SO01 A Pol'!G131</f>
        <v>0</v>
      </c>
      <c r="J67" s="192" t="str">
        <f>IF(I77=0,"",I67/I77*100)</f>
        <v/>
      </c>
    </row>
    <row r="68" spans="1:10" ht="36.75" customHeight="1">
      <c r="A68" s="181"/>
      <c r="B68" s="186" t="s">
        <v>93</v>
      </c>
      <c r="C68" s="187" t="s">
        <v>94</v>
      </c>
      <c r="D68" s="188"/>
      <c r="E68" s="188"/>
      <c r="F68" s="195" t="s">
        <v>24</v>
      </c>
      <c r="G68" s="196"/>
      <c r="H68" s="196"/>
      <c r="I68" s="196">
        <f>'SO01 A Pol'!G145+'SO01 B Pol'!G74+'SO01 C Pol'!G22</f>
        <v>0</v>
      </c>
      <c r="J68" s="192" t="str">
        <f>IF(I77=0,"",I68/I77*100)</f>
        <v/>
      </c>
    </row>
    <row r="69" spans="1:10" ht="36.75" customHeight="1">
      <c r="A69" s="181"/>
      <c r="B69" s="186" t="s">
        <v>95</v>
      </c>
      <c r="C69" s="187" t="s">
        <v>96</v>
      </c>
      <c r="D69" s="188"/>
      <c r="E69" s="188"/>
      <c r="F69" s="195" t="s">
        <v>25</v>
      </c>
      <c r="G69" s="196"/>
      <c r="H69" s="196"/>
      <c r="I69" s="196">
        <f>'SO01 B Pol'!G78</f>
        <v>0</v>
      </c>
      <c r="J69" s="192" t="str">
        <f>IF(I77=0,"",I69/I77*100)</f>
        <v/>
      </c>
    </row>
    <row r="70" spans="1:10" ht="36.75" customHeight="1">
      <c r="A70" s="181"/>
      <c r="B70" s="186" t="s">
        <v>97</v>
      </c>
      <c r="C70" s="187" t="s">
        <v>98</v>
      </c>
      <c r="D70" s="188"/>
      <c r="E70" s="188"/>
      <c r="F70" s="195" t="s">
        <v>25</v>
      </c>
      <c r="G70" s="196"/>
      <c r="H70" s="196"/>
      <c r="I70" s="196">
        <f>'SO01 B Pol'!G84</f>
        <v>0</v>
      </c>
      <c r="J70" s="192" t="str">
        <f>IF(I77=0,"",I70/I77*100)</f>
        <v/>
      </c>
    </row>
    <row r="71" spans="1:10" ht="36.75" customHeight="1">
      <c r="A71" s="181"/>
      <c r="B71" s="186" t="s">
        <v>99</v>
      </c>
      <c r="C71" s="187" t="s">
        <v>100</v>
      </c>
      <c r="D71" s="188"/>
      <c r="E71" s="188"/>
      <c r="F71" s="195" t="s">
        <v>25</v>
      </c>
      <c r="G71" s="196"/>
      <c r="H71" s="196"/>
      <c r="I71" s="196">
        <f>'SO01 C Pol'!G25</f>
        <v>0</v>
      </c>
      <c r="J71" s="192" t="str">
        <f>IF(I77=0,"",I71/I77*100)</f>
        <v/>
      </c>
    </row>
    <row r="72" spans="1:10" ht="36.75" customHeight="1">
      <c r="A72" s="181"/>
      <c r="B72" s="186" t="s">
        <v>101</v>
      </c>
      <c r="C72" s="187" t="s">
        <v>102</v>
      </c>
      <c r="D72" s="188"/>
      <c r="E72" s="188"/>
      <c r="F72" s="195" t="s">
        <v>25</v>
      </c>
      <c r="G72" s="196"/>
      <c r="H72" s="196"/>
      <c r="I72" s="196">
        <f>'SO01 C Pol'!G32</f>
        <v>0</v>
      </c>
      <c r="J72" s="192" t="str">
        <f>IF(I77=0,"",I72/I77*100)</f>
        <v/>
      </c>
    </row>
    <row r="73" spans="1:10" ht="36.75" customHeight="1">
      <c r="A73" s="181"/>
      <c r="B73" s="186" t="s">
        <v>103</v>
      </c>
      <c r="C73" s="187" t="s">
        <v>104</v>
      </c>
      <c r="D73" s="188"/>
      <c r="E73" s="188"/>
      <c r="F73" s="195" t="s">
        <v>25</v>
      </c>
      <c r="G73" s="196"/>
      <c r="H73" s="196"/>
      <c r="I73" s="196">
        <f>'SO01 A Pol'!G148+'SO01 VRN Pol'!G8</f>
        <v>0</v>
      </c>
      <c r="J73" s="192" t="str">
        <f>IF(I77=0,"",I73/I77*100)</f>
        <v/>
      </c>
    </row>
    <row r="74" spans="1:10" ht="36.75" customHeight="1">
      <c r="A74" s="181"/>
      <c r="B74" s="186" t="s">
        <v>105</v>
      </c>
      <c r="C74" s="187" t="s">
        <v>106</v>
      </c>
      <c r="D74" s="188"/>
      <c r="E74" s="188"/>
      <c r="F74" s="195" t="s">
        <v>26</v>
      </c>
      <c r="G74" s="196"/>
      <c r="H74" s="196"/>
      <c r="I74" s="196">
        <f>'SO01 B Pol'!G87</f>
        <v>0</v>
      </c>
      <c r="J74" s="192" t="str">
        <f>IF(I77=0,"",I74/I77*100)</f>
        <v/>
      </c>
    </row>
    <row r="75" spans="1:10" ht="36.75" customHeight="1">
      <c r="A75" s="181"/>
      <c r="B75" s="186" t="s">
        <v>107</v>
      </c>
      <c r="C75" s="187" t="s">
        <v>108</v>
      </c>
      <c r="D75" s="188"/>
      <c r="E75" s="188"/>
      <c r="F75" s="195" t="s">
        <v>26</v>
      </c>
      <c r="G75" s="196"/>
      <c r="H75" s="196"/>
      <c r="I75" s="196">
        <f>'SO01 B Pol'!G154</f>
        <v>0</v>
      </c>
      <c r="J75" s="192" t="str">
        <f>IF(I77=0,"",I75/I77*100)</f>
        <v/>
      </c>
    </row>
    <row r="76" spans="1:10" ht="36.75" customHeight="1">
      <c r="A76" s="181"/>
      <c r="B76" s="186" t="s">
        <v>109</v>
      </c>
      <c r="C76" s="187" t="s">
        <v>110</v>
      </c>
      <c r="D76" s="188"/>
      <c r="E76" s="188"/>
      <c r="F76" s="195" t="s">
        <v>111</v>
      </c>
      <c r="G76" s="196"/>
      <c r="H76" s="196"/>
      <c r="I76" s="196">
        <f>'SO01 A Pol'!G152+'SO01 B Pol'!G164</f>
        <v>0</v>
      </c>
      <c r="J76" s="192" t="str">
        <f>IF(I77=0,"",I76/I77*100)</f>
        <v/>
      </c>
    </row>
    <row r="77" spans="1:10" ht="25.5" customHeight="1">
      <c r="A77" s="182"/>
      <c r="B77" s="189" t="s">
        <v>1</v>
      </c>
      <c r="C77" s="190"/>
      <c r="D77" s="191"/>
      <c r="E77" s="191"/>
      <c r="F77" s="197"/>
      <c r="G77" s="198"/>
      <c r="H77" s="198"/>
      <c r="I77" s="198">
        <f>SUM(I59:I76)</f>
        <v>0</v>
      </c>
      <c r="J77" s="193">
        <f>SUM(J59:J76)</f>
        <v>0</v>
      </c>
    </row>
    <row r="78" spans="1:10">
      <c r="F78" s="135"/>
      <c r="G78" s="135"/>
      <c r="H78" s="135"/>
      <c r="I78" s="135"/>
      <c r="J78" s="194"/>
    </row>
    <row r="79" spans="1:10">
      <c r="F79" s="135"/>
      <c r="G79" s="135"/>
      <c r="H79" s="135"/>
      <c r="I79" s="135"/>
      <c r="J79" s="194"/>
    </row>
    <row r="80" spans="1:10">
      <c r="F80" s="135"/>
      <c r="G80" s="135"/>
      <c r="H80" s="135"/>
      <c r="I80" s="135"/>
      <c r="J80" s="194"/>
    </row>
  </sheetData>
  <sheetProtection password="82DD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C76:E76"/>
    <mergeCell ref="C71:E71"/>
    <mergeCell ref="C72:E72"/>
    <mergeCell ref="C73:E73"/>
    <mergeCell ref="C74:E74"/>
    <mergeCell ref="C75:E7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>
      <c r="A4" s="50" t="s">
        <v>9</v>
      </c>
      <c r="B4" s="49"/>
      <c r="C4" s="106"/>
      <c r="D4" s="106"/>
      <c r="E4" s="106"/>
      <c r="F4" s="106"/>
      <c r="G4" s="107"/>
    </row>
    <row r="5" spans="1:7">
      <c r="B5" s="4"/>
      <c r="C5" s="5"/>
      <c r="D5" s="6"/>
    </row>
  </sheetData>
  <sheetProtection password="82DD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>
      <c r="A1" s="200" t="s">
        <v>114</v>
      </c>
      <c r="B1" s="200"/>
      <c r="C1" s="200"/>
      <c r="D1" s="200"/>
      <c r="E1" s="200"/>
      <c r="F1" s="200"/>
      <c r="G1" s="200"/>
      <c r="AG1" t="s">
        <v>115</v>
      </c>
    </row>
    <row r="2" spans="1:60" ht="25.05" customHeight="1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116</v>
      </c>
    </row>
    <row r="3" spans="1:60" ht="25.05" customHeight="1">
      <c r="A3" s="201" t="s">
        <v>8</v>
      </c>
      <c r="B3" s="49" t="s">
        <v>53</v>
      </c>
      <c r="C3" s="204" t="s">
        <v>54</v>
      </c>
      <c r="D3" s="202"/>
      <c r="E3" s="202"/>
      <c r="F3" s="202"/>
      <c r="G3" s="203"/>
      <c r="AC3" s="179" t="s">
        <v>116</v>
      </c>
      <c r="AG3" t="s">
        <v>117</v>
      </c>
    </row>
    <row r="4" spans="1:60" ht="25.05" customHeight="1">
      <c r="A4" s="205" t="s">
        <v>9</v>
      </c>
      <c r="B4" s="206" t="s">
        <v>55</v>
      </c>
      <c r="C4" s="207" t="s">
        <v>56</v>
      </c>
      <c r="D4" s="208"/>
      <c r="E4" s="208"/>
      <c r="F4" s="208"/>
      <c r="G4" s="209"/>
      <c r="AG4" t="s">
        <v>118</v>
      </c>
    </row>
    <row r="5" spans="1:60">
      <c r="D5" s="10"/>
    </row>
    <row r="6" spans="1:60" ht="39.6">
      <c r="A6" s="211" t="s">
        <v>119</v>
      </c>
      <c r="B6" s="213" t="s">
        <v>120</v>
      </c>
      <c r="C6" s="213" t="s">
        <v>121</v>
      </c>
      <c r="D6" s="212" t="s">
        <v>122</v>
      </c>
      <c r="E6" s="211" t="s">
        <v>123</v>
      </c>
      <c r="F6" s="210" t="s">
        <v>124</v>
      </c>
      <c r="G6" s="211" t="s">
        <v>29</v>
      </c>
      <c r="H6" s="214" t="s">
        <v>30</v>
      </c>
      <c r="I6" s="214" t="s">
        <v>125</v>
      </c>
      <c r="J6" s="214" t="s">
        <v>31</v>
      </c>
      <c r="K6" s="214" t="s">
        <v>126</v>
      </c>
      <c r="L6" s="214" t="s">
        <v>127</v>
      </c>
      <c r="M6" s="214" t="s">
        <v>128</v>
      </c>
      <c r="N6" s="214" t="s">
        <v>129</v>
      </c>
      <c r="O6" s="214" t="s">
        <v>130</v>
      </c>
      <c r="P6" s="214" t="s">
        <v>131</v>
      </c>
      <c r="Q6" s="214" t="s">
        <v>132</v>
      </c>
      <c r="R6" s="214" t="s">
        <v>133</v>
      </c>
      <c r="S6" s="214" t="s">
        <v>134</v>
      </c>
      <c r="T6" s="214" t="s">
        <v>135</v>
      </c>
      <c r="U6" s="214" t="s">
        <v>136</v>
      </c>
      <c r="V6" s="214" t="s">
        <v>137</v>
      </c>
      <c r="W6" s="214" t="s">
        <v>138</v>
      </c>
      <c r="X6" s="214" t="s">
        <v>139</v>
      </c>
      <c r="Y6" s="214" t="s">
        <v>140</v>
      </c>
    </row>
    <row r="7" spans="1:60" hidden="1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>
      <c r="A8" s="231" t="s">
        <v>141</v>
      </c>
      <c r="B8" s="232" t="s">
        <v>76</v>
      </c>
      <c r="C8" s="256" t="s">
        <v>77</v>
      </c>
      <c r="D8" s="233"/>
      <c r="E8" s="234"/>
      <c r="F8" s="235"/>
      <c r="G8" s="235">
        <f>SUMIF(AG9:AG85,"&lt;&gt;NOR",G9:G85)</f>
        <v>0</v>
      </c>
      <c r="H8" s="235"/>
      <c r="I8" s="235">
        <f>SUM(I9:I85)</f>
        <v>0</v>
      </c>
      <c r="J8" s="235"/>
      <c r="K8" s="235">
        <f>SUM(K9:K85)</f>
        <v>0</v>
      </c>
      <c r="L8" s="235"/>
      <c r="M8" s="235">
        <f>SUM(M9:M85)</f>
        <v>0</v>
      </c>
      <c r="N8" s="234"/>
      <c r="O8" s="234">
        <f>SUM(O9:O85)</f>
        <v>0.03</v>
      </c>
      <c r="P8" s="234"/>
      <c r="Q8" s="234">
        <f>SUM(Q9:Q85)</f>
        <v>68.45</v>
      </c>
      <c r="R8" s="235"/>
      <c r="S8" s="235"/>
      <c r="T8" s="236"/>
      <c r="U8" s="230"/>
      <c r="V8" s="230">
        <f>SUM(V9:V85)</f>
        <v>471.56</v>
      </c>
      <c r="W8" s="230"/>
      <c r="X8" s="230"/>
      <c r="Y8" s="230"/>
      <c r="AG8" t="s">
        <v>142</v>
      </c>
    </row>
    <row r="9" spans="1:60" ht="20.399999999999999" outlineLevel="1">
      <c r="A9" s="238">
        <v>1</v>
      </c>
      <c r="B9" s="239" t="s">
        <v>143</v>
      </c>
      <c r="C9" s="257" t="s">
        <v>144</v>
      </c>
      <c r="D9" s="240" t="s">
        <v>145</v>
      </c>
      <c r="E9" s="241">
        <v>256.26724999999999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 t="s">
        <v>146</v>
      </c>
      <c r="S9" s="243" t="s">
        <v>147</v>
      </c>
      <c r="T9" s="244" t="s">
        <v>147</v>
      </c>
      <c r="U9" s="226">
        <v>0.16</v>
      </c>
      <c r="V9" s="226">
        <f>ROUND(E9*U9,2)</f>
        <v>41</v>
      </c>
      <c r="W9" s="226"/>
      <c r="X9" s="226" t="s">
        <v>148</v>
      </c>
      <c r="Y9" s="226" t="s">
        <v>149</v>
      </c>
      <c r="Z9" s="215"/>
      <c r="AA9" s="215"/>
      <c r="AB9" s="215"/>
      <c r="AC9" s="215"/>
      <c r="AD9" s="215"/>
      <c r="AE9" s="215"/>
      <c r="AF9" s="215"/>
      <c r="AG9" s="215" t="s">
        <v>150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>
      <c r="A10" s="222"/>
      <c r="B10" s="223"/>
      <c r="C10" s="258" t="s">
        <v>151</v>
      </c>
      <c r="D10" s="245"/>
      <c r="E10" s="245"/>
      <c r="F10" s="245"/>
      <c r="G10" s="245"/>
      <c r="H10" s="226"/>
      <c r="I10" s="226"/>
      <c r="J10" s="226"/>
      <c r="K10" s="226"/>
      <c r="L10" s="226"/>
      <c r="M10" s="226"/>
      <c r="N10" s="225"/>
      <c r="O10" s="225"/>
      <c r="P10" s="225"/>
      <c r="Q10" s="225"/>
      <c r="R10" s="226"/>
      <c r="S10" s="226"/>
      <c r="T10" s="226"/>
      <c r="U10" s="226"/>
      <c r="V10" s="226"/>
      <c r="W10" s="226"/>
      <c r="X10" s="226"/>
      <c r="Y10" s="226"/>
      <c r="Z10" s="215"/>
      <c r="AA10" s="215"/>
      <c r="AB10" s="215"/>
      <c r="AC10" s="215"/>
      <c r="AD10" s="215"/>
      <c r="AE10" s="215"/>
      <c r="AF10" s="215"/>
      <c r="AG10" s="215" t="s">
        <v>152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>
      <c r="A11" s="222"/>
      <c r="B11" s="223"/>
      <c r="C11" s="259" t="s">
        <v>153</v>
      </c>
      <c r="D11" s="228"/>
      <c r="E11" s="229">
        <v>256.26724999999999</v>
      </c>
      <c r="F11" s="226"/>
      <c r="G11" s="226"/>
      <c r="H11" s="226"/>
      <c r="I11" s="226"/>
      <c r="J11" s="226"/>
      <c r="K11" s="226"/>
      <c r="L11" s="226"/>
      <c r="M11" s="226"/>
      <c r="N11" s="225"/>
      <c r="O11" s="225"/>
      <c r="P11" s="225"/>
      <c r="Q11" s="225"/>
      <c r="R11" s="226"/>
      <c r="S11" s="226"/>
      <c r="T11" s="226"/>
      <c r="U11" s="226"/>
      <c r="V11" s="226"/>
      <c r="W11" s="226"/>
      <c r="X11" s="226"/>
      <c r="Y11" s="226"/>
      <c r="Z11" s="215"/>
      <c r="AA11" s="215"/>
      <c r="AB11" s="215"/>
      <c r="AC11" s="215"/>
      <c r="AD11" s="215"/>
      <c r="AE11" s="215"/>
      <c r="AF11" s="215"/>
      <c r="AG11" s="215" t="s">
        <v>154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ht="20.399999999999999" outlineLevel="1">
      <c r="A12" s="238">
        <v>2</v>
      </c>
      <c r="B12" s="239" t="s">
        <v>143</v>
      </c>
      <c r="C12" s="257" t="s">
        <v>144</v>
      </c>
      <c r="D12" s="240" t="s">
        <v>145</v>
      </c>
      <c r="E12" s="241">
        <v>480.85275000000001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0</v>
      </c>
      <c r="Q12" s="241">
        <f>ROUND(E12*P12,2)</f>
        <v>0</v>
      </c>
      <c r="R12" s="243" t="s">
        <v>146</v>
      </c>
      <c r="S12" s="243" t="s">
        <v>147</v>
      </c>
      <c r="T12" s="244" t="s">
        <v>147</v>
      </c>
      <c r="U12" s="226">
        <v>0.16</v>
      </c>
      <c r="V12" s="226">
        <f>ROUND(E12*U12,2)</f>
        <v>76.94</v>
      </c>
      <c r="W12" s="226"/>
      <c r="X12" s="226" t="s">
        <v>148</v>
      </c>
      <c r="Y12" s="226" t="s">
        <v>149</v>
      </c>
      <c r="Z12" s="215"/>
      <c r="AA12" s="215"/>
      <c r="AB12" s="215"/>
      <c r="AC12" s="215"/>
      <c r="AD12" s="215"/>
      <c r="AE12" s="215"/>
      <c r="AF12" s="215"/>
      <c r="AG12" s="215" t="s">
        <v>150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2">
      <c r="A13" s="222"/>
      <c r="B13" s="223"/>
      <c r="C13" s="258" t="s">
        <v>151</v>
      </c>
      <c r="D13" s="245"/>
      <c r="E13" s="245"/>
      <c r="F13" s="245"/>
      <c r="G13" s="245"/>
      <c r="H13" s="226"/>
      <c r="I13" s="226"/>
      <c r="J13" s="226"/>
      <c r="K13" s="226"/>
      <c r="L13" s="226"/>
      <c r="M13" s="226"/>
      <c r="N13" s="225"/>
      <c r="O13" s="225"/>
      <c r="P13" s="225"/>
      <c r="Q13" s="225"/>
      <c r="R13" s="226"/>
      <c r="S13" s="226"/>
      <c r="T13" s="226"/>
      <c r="U13" s="226"/>
      <c r="V13" s="226"/>
      <c r="W13" s="226"/>
      <c r="X13" s="226"/>
      <c r="Y13" s="226"/>
      <c r="Z13" s="215"/>
      <c r="AA13" s="215"/>
      <c r="AB13" s="215"/>
      <c r="AC13" s="215"/>
      <c r="AD13" s="215"/>
      <c r="AE13" s="215"/>
      <c r="AF13" s="215"/>
      <c r="AG13" s="215" t="s">
        <v>152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2">
      <c r="A14" s="222"/>
      <c r="B14" s="223"/>
      <c r="C14" s="259" t="s">
        <v>155</v>
      </c>
      <c r="D14" s="228"/>
      <c r="E14" s="229"/>
      <c r="F14" s="226"/>
      <c r="G14" s="226"/>
      <c r="H14" s="226"/>
      <c r="I14" s="226"/>
      <c r="J14" s="226"/>
      <c r="K14" s="226"/>
      <c r="L14" s="226"/>
      <c r="M14" s="226"/>
      <c r="N14" s="225"/>
      <c r="O14" s="225"/>
      <c r="P14" s="225"/>
      <c r="Q14" s="225"/>
      <c r="R14" s="226"/>
      <c r="S14" s="226"/>
      <c r="T14" s="226"/>
      <c r="U14" s="226"/>
      <c r="V14" s="226"/>
      <c r="W14" s="226"/>
      <c r="X14" s="226"/>
      <c r="Y14" s="226"/>
      <c r="Z14" s="215"/>
      <c r="AA14" s="215"/>
      <c r="AB14" s="215"/>
      <c r="AC14" s="215"/>
      <c r="AD14" s="215"/>
      <c r="AE14" s="215"/>
      <c r="AF14" s="215"/>
      <c r="AG14" s="215" t="s">
        <v>154</v>
      </c>
      <c r="AH14" s="215">
        <v>0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3">
      <c r="A15" s="222"/>
      <c r="B15" s="223"/>
      <c r="C15" s="259" t="s">
        <v>156</v>
      </c>
      <c r="D15" s="228"/>
      <c r="E15" s="229">
        <v>237.98</v>
      </c>
      <c r="F15" s="226"/>
      <c r="G15" s="226"/>
      <c r="H15" s="226"/>
      <c r="I15" s="226"/>
      <c r="J15" s="226"/>
      <c r="K15" s="226"/>
      <c r="L15" s="226"/>
      <c r="M15" s="226"/>
      <c r="N15" s="225"/>
      <c r="O15" s="225"/>
      <c r="P15" s="225"/>
      <c r="Q15" s="225"/>
      <c r="R15" s="226"/>
      <c r="S15" s="226"/>
      <c r="T15" s="226"/>
      <c r="U15" s="226"/>
      <c r="V15" s="226"/>
      <c r="W15" s="226"/>
      <c r="X15" s="226"/>
      <c r="Y15" s="226"/>
      <c r="Z15" s="215"/>
      <c r="AA15" s="215"/>
      <c r="AB15" s="215"/>
      <c r="AC15" s="215"/>
      <c r="AD15" s="215"/>
      <c r="AE15" s="215"/>
      <c r="AF15" s="215"/>
      <c r="AG15" s="215" t="s">
        <v>154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3">
      <c r="A16" s="222"/>
      <c r="B16" s="223"/>
      <c r="C16" s="259" t="s">
        <v>157</v>
      </c>
      <c r="D16" s="228"/>
      <c r="E16" s="229">
        <v>50.7</v>
      </c>
      <c r="F16" s="226"/>
      <c r="G16" s="226"/>
      <c r="H16" s="226"/>
      <c r="I16" s="226"/>
      <c r="J16" s="226"/>
      <c r="K16" s="226"/>
      <c r="L16" s="226"/>
      <c r="M16" s="226"/>
      <c r="N16" s="225"/>
      <c r="O16" s="225"/>
      <c r="P16" s="225"/>
      <c r="Q16" s="225"/>
      <c r="R16" s="226"/>
      <c r="S16" s="226"/>
      <c r="T16" s="226"/>
      <c r="U16" s="226"/>
      <c r="V16" s="226"/>
      <c r="W16" s="226"/>
      <c r="X16" s="226"/>
      <c r="Y16" s="226"/>
      <c r="Z16" s="215"/>
      <c r="AA16" s="215"/>
      <c r="AB16" s="215"/>
      <c r="AC16" s="215"/>
      <c r="AD16" s="215"/>
      <c r="AE16" s="215"/>
      <c r="AF16" s="215"/>
      <c r="AG16" s="215" t="s">
        <v>154</v>
      </c>
      <c r="AH16" s="215">
        <v>0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ht="20.399999999999999" outlineLevel="3">
      <c r="A17" s="222"/>
      <c r="B17" s="223"/>
      <c r="C17" s="259" t="s">
        <v>158</v>
      </c>
      <c r="D17" s="228"/>
      <c r="E17" s="229">
        <v>169.27500000000001</v>
      </c>
      <c r="F17" s="226"/>
      <c r="G17" s="226"/>
      <c r="H17" s="226"/>
      <c r="I17" s="226"/>
      <c r="J17" s="226"/>
      <c r="K17" s="226"/>
      <c r="L17" s="226"/>
      <c r="M17" s="226"/>
      <c r="N17" s="225"/>
      <c r="O17" s="225"/>
      <c r="P17" s="225"/>
      <c r="Q17" s="225"/>
      <c r="R17" s="226"/>
      <c r="S17" s="226"/>
      <c r="T17" s="226"/>
      <c r="U17" s="226"/>
      <c r="V17" s="226"/>
      <c r="W17" s="226"/>
      <c r="X17" s="226"/>
      <c r="Y17" s="226"/>
      <c r="Z17" s="215"/>
      <c r="AA17" s="215"/>
      <c r="AB17" s="215"/>
      <c r="AC17" s="215"/>
      <c r="AD17" s="215"/>
      <c r="AE17" s="215"/>
      <c r="AF17" s="215"/>
      <c r="AG17" s="215" t="s">
        <v>154</v>
      </c>
      <c r="AH17" s="215">
        <v>0</v>
      </c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3">
      <c r="A18" s="222"/>
      <c r="B18" s="223"/>
      <c r="C18" s="259" t="s">
        <v>159</v>
      </c>
      <c r="D18" s="228"/>
      <c r="E18" s="229">
        <v>22.897749999999998</v>
      </c>
      <c r="F18" s="226"/>
      <c r="G18" s="226"/>
      <c r="H18" s="226"/>
      <c r="I18" s="226"/>
      <c r="J18" s="226"/>
      <c r="K18" s="226"/>
      <c r="L18" s="226"/>
      <c r="M18" s="226"/>
      <c r="N18" s="225"/>
      <c r="O18" s="225"/>
      <c r="P18" s="225"/>
      <c r="Q18" s="225"/>
      <c r="R18" s="226"/>
      <c r="S18" s="226"/>
      <c r="T18" s="226"/>
      <c r="U18" s="226"/>
      <c r="V18" s="226"/>
      <c r="W18" s="226"/>
      <c r="X18" s="226"/>
      <c r="Y18" s="226"/>
      <c r="Z18" s="215"/>
      <c r="AA18" s="215"/>
      <c r="AB18" s="215"/>
      <c r="AC18" s="215"/>
      <c r="AD18" s="215"/>
      <c r="AE18" s="215"/>
      <c r="AF18" s="215"/>
      <c r="AG18" s="215" t="s">
        <v>154</v>
      </c>
      <c r="AH18" s="215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1">
      <c r="A19" s="238">
        <v>3</v>
      </c>
      <c r="B19" s="239" t="s">
        <v>160</v>
      </c>
      <c r="C19" s="257" t="s">
        <v>161</v>
      </c>
      <c r="D19" s="240" t="s">
        <v>162</v>
      </c>
      <c r="E19" s="241">
        <v>311.14999999999998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0.22</v>
      </c>
      <c r="Q19" s="241">
        <f>ROUND(E19*P19,2)</f>
        <v>68.45</v>
      </c>
      <c r="R19" s="243" t="s">
        <v>146</v>
      </c>
      <c r="S19" s="243" t="s">
        <v>147</v>
      </c>
      <c r="T19" s="244" t="s">
        <v>147</v>
      </c>
      <c r="U19" s="226">
        <v>0.14299999999999999</v>
      </c>
      <c r="V19" s="226">
        <f>ROUND(E19*U19,2)</f>
        <v>44.49</v>
      </c>
      <c r="W19" s="226"/>
      <c r="X19" s="226" t="s">
        <v>148</v>
      </c>
      <c r="Y19" s="226" t="s">
        <v>149</v>
      </c>
      <c r="Z19" s="215"/>
      <c r="AA19" s="215"/>
      <c r="AB19" s="215"/>
      <c r="AC19" s="215"/>
      <c r="AD19" s="215"/>
      <c r="AE19" s="215"/>
      <c r="AF19" s="215"/>
      <c r="AG19" s="215" t="s">
        <v>150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2">
      <c r="A20" s="222"/>
      <c r="B20" s="223"/>
      <c r="C20" s="258" t="s">
        <v>163</v>
      </c>
      <c r="D20" s="245"/>
      <c r="E20" s="245"/>
      <c r="F20" s="245"/>
      <c r="G20" s="245"/>
      <c r="H20" s="226"/>
      <c r="I20" s="226"/>
      <c r="J20" s="226"/>
      <c r="K20" s="226"/>
      <c r="L20" s="226"/>
      <c r="M20" s="226"/>
      <c r="N20" s="225"/>
      <c r="O20" s="225"/>
      <c r="P20" s="225"/>
      <c r="Q20" s="225"/>
      <c r="R20" s="226"/>
      <c r="S20" s="226"/>
      <c r="T20" s="226"/>
      <c r="U20" s="226"/>
      <c r="V20" s="226"/>
      <c r="W20" s="226"/>
      <c r="X20" s="226"/>
      <c r="Y20" s="226"/>
      <c r="Z20" s="215"/>
      <c r="AA20" s="215"/>
      <c r="AB20" s="215"/>
      <c r="AC20" s="215"/>
      <c r="AD20" s="215"/>
      <c r="AE20" s="215"/>
      <c r="AF20" s="215"/>
      <c r="AG20" s="215" t="s">
        <v>152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46" t="str">
        <f>C20</f>
        <v>s vybouráním lože, s přemístěním hmot na skládku na vzdálenost do 3 m nebo naložením na dopravní prostředek</v>
      </c>
      <c r="BB20" s="215"/>
      <c r="BC20" s="215"/>
      <c r="BD20" s="215"/>
      <c r="BE20" s="215"/>
      <c r="BF20" s="215"/>
      <c r="BG20" s="215"/>
      <c r="BH20" s="215"/>
    </row>
    <row r="21" spans="1:60" ht="20.399999999999999" outlineLevel="2">
      <c r="A21" s="222"/>
      <c r="B21" s="223"/>
      <c r="C21" s="259" t="s">
        <v>164</v>
      </c>
      <c r="D21" s="228"/>
      <c r="E21" s="229">
        <v>97</v>
      </c>
      <c r="F21" s="226"/>
      <c r="G21" s="226"/>
      <c r="H21" s="226"/>
      <c r="I21" s="226"/>
      <c r="J21" s="226"/>
      <c r="K21" s="226"/>
      <c r="L21" s="226"/>
      <c r="M21" s="226"/>
      <c r="N21" s="225"/>
      <c r="O21" s="225"/>
      <c r="P21" s="225"/>
      <c r="Q21" s="225"/>
      <c r="R21" s="226"/>
      <c r="S21" s="226"/>
      <c r="T21" s="226"/>
      <c r="U21" s="226"/>
      <c r="V21" s="226"/>
      <c r="W21" s="226"/>
      <c r="X21" s="226"/>
      <c r="Y21" s="226"/>
      <c r="Z21" s="215"/>
      <c r="AA21" s="215"/>
      <c r="AB21" s="215"/>
      <c r="AC21" s="215"/>
      <c r="AD21" s="215"/>
      <c r="AE21" s="215"/>
      <c r="AF21" s="215"/>
      <c r="AG21" s="215" t="s">
        <v>154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ht="20.399999999999999" outlineLevel="3">
      <c r="A22" s="222"/>
      <c r="B22" s="223"/>
      <c r="C22" s="259" t="s">
        <v>165</v>
      </c>
      <c r="D22" s="228"/>
      <c r="E22" s="229">
        <v>70.900000000000006</v>
      </c>
      <c r="F22" s="226"/>
      <c r="G22" s="226"/>
      <c r="H22" s="226"/>
      <c r="I22" s="226"/>
      <c r="J22" s="226"/>
      <c r="K22" s="226"/>
      <c r="L22" s="226"/>
      <c r="M22" s="226"/>
      <c r="N22" s="225"/>
      <c r="O22" s="225"/>
      <c r="P22" s="225"/>
      <c r="Q22" s="225"/>
      <c r="R22" s="226"/>
      <c r="S22" s="226"/>
      <c r="T22" s="226"/>
      <c r="U22" s="226"/>
      <c r="V22" s="226"/>
      <c r="W22" s="226"/>
      <c r="X22" s="226"/>
      <c r="Y22" s="226"/>
      <c r="Z22" s="215"/>
      <c r="AA22" s="215"/>
      <c r="AB22" s="215"/>
      <c r="AC22" s="215"/>
      <c r="AD22" s="215"/>
      <c r="AE22" s="215"/>
      <c r="AF22" s="215"/>
      <c r="AG22" s="215" t="s">
        <v>154</v>
      </c>
      <c r="AH22" s="215">
        <v>0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3">
      <c r="A23" s="222"/>
      <c r="B23" s="223"/>
      <c r="C23" s="259" t="s">
        <v>166</v>
      </c>
      <c r="D23" s="228"/>
      <c r="E23" s="229">
        <v>35.200000000000003</v>
      </c>
      <c r="F23" s="226"/>
      <c r="G23" s="226"/>
      <c r="H23" s="226"/>
      <c r="I23" s="226"/>
      <c r="J23" s="226"/>
      <c r="K23" s="226"/>
      <c r="L23" s="226"/>
      <c r="M23" s="226"/>
      <c r="N23" s="225"/>
      <c r="O23" s="225"/>
      <c r="P23" s="225"/>
      <c r="Q23" s="225"/>
      <c r="R23" s="226"/>
      <c r="S23" s="226"/>
      <c r="T23" s="226"/>
      <c r="U23" s="226"/>
      <c r="V23" s="226"/>
      <c r="W23" s="226"/>
      <c r="X23" s="226"/>
      <c r="Y23" s="226"/>
      <c r="Z23" s="215"/>
      <c r="AA23" s="215"/>
      <c r="AB23" s="215"/>
      <c r="AC23" s="215"/>
      <c r="AD23" s="215"/>
      <c r="AE23" s="215"/>
      <c r="AF23" s="215"/>
      <c r="AG23" s="215" t="s">
        <v>154</v>
      </c>
      <c r="AH23" s="215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ht="20.399999999999999" outlineLevel="3">
      <c r="A24" s="222"/>
      <c r="B24" s="223"/>
      <c r="C24" s="259" t="s">
        <v>167</v>
      </c>
      <c r="D24" s="228"/>
      <c r="E24" s="229">
        <v>108.05</v>
      </c>
      <c r="F24" s="226"/>
      <c r="G24" s="226"/>
      <c r="H24" s="226"/>
      <c r="I24" s="226"/>
      <c r="J24" s="226"/>
      <c r="K24" s="226"/>
      <c r="L24" s="226"/>
      <c r="M24" s="226"/>
      <c r="N24" s="225"/>
      <c r="O24" s="225"/>
      <c r="P24" s="225"/>
      <c r="Q24" s="225"/>
      <c r="R24" s="226"/>
      <c r="S24" s="226"/>
      <c r="T24" s="226"/>
      <c r="U24" s="226"/>
      <c r="V24" s="226"/>
      <c r="W24" s="226"/>
      <c r="X24" s="226"/>
      <c r="Y24" s="226"/>
      <c r="Z24" s="215"/>
      <c r="AA24" s="215"/>
      <c r="AB24" s="215"/>
      <c r="AC24" s="215"/>
      <c r="AD24" s="215"/>
      <c r="AE24" s="215"/>
      <c r="AF24" s="215"/>
      <c r="AG24" s="215" t="s">
        <v>154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1">
      <c r="A25" s="238">
        <v>4</v>
      </c>
      <c r="B25" s="239" t="s">
        <v>168</v>
      </c>
      <c r="C25" s="257" t="s">
        <v>169</v>
      </c>
      <c r="D25" s="240" t="s">
        <v>170</v>
      </c>
      <c r="E25" s="241">
        <v>231.93181999999999</v>
      </c>
      <c r="F25" s="242"/>
      <c r="G25" s="243">
        <f>ROUND(E25*F25,2)</f>
        <v>0</v>
      </c>
      <c r="H25" s="242"/>
      <c r="I25" s="243">
        <f>ROUND(E25*H25,2)</f>
        <v>0</v>
      </c>
      <c r="J25" s="242"/>
      <c r="K25" s="243">
        <f>ROUND(E25*J25,2)</f>
        <v>0</v>
      </c>
      <c r="L25" s="243">
        <v>21</v>
      </c>
      <c r="M25" s="243">
        <f>G25*(1+L25/100)</f>
        <v>0</v>
      </c>
      <c r="N25" s="241">
        <v>0</v>
      </c>
      <c r="O25" s="241">
        <f>ROUND(E25*N25,2)</f>
        <v>0</v>
      </c>
      <c r="P25" s="241">
        <v>0</v>
      </c>
      <c r="Q25" s="241">
        <f>ROUND(E25*P25,2)</f>
        <v>0</v>
      </c>
      <c r="R25" s="243" t="s">
        <v>171</v>
      </c>
      <c r="S25" s="243" t="s">
        <v>147</v>
      </c>
      <c r="T25" s="244" t="s">
        <v>147</v>
      </c>
      <c r="U25" s="226">
        <v>0.19</v>
      </c>
      <c r="V25" s="226">
        <f>ROUND(E25*U25,2)</f>
        <v>44.07</v>
      </c>
      <c r="W25" s="226"/>
      <c r="X25" s="226" t="s">
        <v>148</v>
      </c>
      <c r="Y25" s="226" t="s">
        <v>149</v>
      </c>
      <c r="Z25" s="215"/>
      <c r="AA25" s="215"/>
      <c r="AB25" s="215"/>
      <c r="AC25" s="215"/>
      <c r="AD25" s="215"/>
      <c r="AE25" s="215"/>
      <c r="AF25" s="215"/>
      <c r="AG25" s="215" t="s">
        <v>150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2">
      <c r="A26" s="222"/>
      <c r="B26" s="223"/>
      <c r="C26" s="258" t="s">
        <v>172</v>
      </c>
      <c r="D26" s="245"/>
      <c r="E26" s="245"/>
      <c r="F26" s="245"/>
      <c r="G26" s="245"/>
      <c r="H26" s="226"/>
      <c r="I26" s="226"/>
      <c r="J26" s="226"/>
      <c r="K26" s="226"/>
      <c r="L26" s="226"/>
      <c r="M26" s="226"/>
      <c r="N26" s="225"/>
      <c r="O26" s="225"/>
      <c r="P26" s="225"/>
      <c r="Q26" s="225"/>
      <c r="R26" s="226"/>
      <c r="S26" s="226"/>
      <c r="T26" s="226"/>
      <c r="U26" s="226"/>
      <c r="V26" s="226"/>
      <c r="W26" s="226"/>
      <c r="X26" s="226"/>
      <c r="Y26" s="226"/>
      <c r="Z26" s="215"/>
      <c r="AA26" s="215"/>
      <c r="AB26" s="215"/>
      <c r="AC26" s="215"/>
      <c r="AD26" s="215"/>
      <c r="AE26" s="215"/>
      <c r="AF26" s="215"/>
      <c r="AG26" s="215" t="s">
        <v>152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ht="30.6" outlineLevel="2">
      <c r="A27" s="222"/>
      <c r="B27" s="223"/>
      <c r="C27" s="259" t="s">
        <v>173</v>
      </c>
      <c r="D27" s="228"/>
      <c r="E27" s="229">
        <v>101.45981999999999</v>
      </c>
      <c r="F27" s="226"/>
      <c r="G27" s="226"/>
      <c r="H27" s="226"/>
      <c r="I27" s="226"/>
      <c r="J27" s="226"/>
      <c r="K27" s="226"/>
      <c r="L27" s="226"/>
      <c r="M27" s="226"/>
      <c r="N27" s="225"/>
      <c r="O27" s="225"/>
      <c r="P27" s="225"/>
      <c r="Q27" s="225"/>
      <c r="R27" s="226"/>
      <c r="S27" s="226"/>
      <c r="T27" s="226"/>
      <c r="U27" s="226"/>
      <c r="V27" s="226"/>
      <c r="W27" s="226"/>
      <c r="X27" s="226"/>
      <c r="Y27" s="226"/>
      <c r="Z27" s="215"/>
      <c r="AA27" s="215"/>
      <c r="AB27" s="215"/>
      <c r="AC27" s="215"/>
      <c r="AD27" s="215"/>
      <c r="AE27" s="215"/>
      <c r="AF27" s="215"/>
      <c r="AG27" s="215" t="s">
        <v>154</v>
      </c>
      <c r="AH27" s="215">
        <v>0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3">
      <c r="A28" s="222"/>
      <c r="B28" s="223"/>
      <c r="C28" s="259" t="s">
        <v>174</v>
      </c>
      <c r="D28" s="228"/>
      <c r="E28" s="229">
        <v>47.595999999999997</v>
      </c>
      <c r="F28" s="226"/>
      <c r="G28" s="226"/>
      <c r="H28" s="226"/>
      <c r="I28" s="226"/>
      <c r="J28" s="226"/>
      <c r="K28" s="226"/>
      <c r="L28" s="226"/>
      <c r="M28" s="226"/>
      <c r="N28" s="225"/>
      <c r="O28" s="225"/>
      <c r="P28" s="225"/>
      <c r="Q28" s="225"/>
      <c r="R28" s="226"/>
      <c r="S28" s="226"/>
      <c r="T28" s="226"/>
      <c r="U28" s="226"/>
      <c r="V28" s="226"/>
      <c r="W28" s="226"/>
      <c r="X28" s="226"/>
      <c r="Y28" s="226"/>
      <c r="Z28" s="215"/>
      <c r="AA28" s="215"/>
      <c r="AB28" s="215"/>
      <c r="AC28" s="215"/>
      <c r="AD28" s="215"/>
      <c r="AE28" s="215"/>
      <c r="AF28" s="215"/>
      <c r="AG28" s="215" t="s">
        <v>154</v>
      </c>
      <c r="AH28" s="215">
        <v>0</v>
      </c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3">
      <c r="A29" s="222"/>
      <c r="B29" s="223"/>
      <c r="C29" s="259" t="s">
        <v>175</v>
      </c>
      <c r="D29" s="228"/>
      <c r="E29" s="229">
        <v>10.14</v>
      </c>
      <c r="F29" s="226"/>
      <c r="G29" s="226"/>
      <c r="H29" s="226"/>
      <c r="I29" s="226"/>
      <c r="J29" s="226"/>
      <c r="K29" s="226"/>
      <c r="L29" s="226"/>
      <c r="M29" s="226"/>
      <c r="N29" s="225"/>
      <c r="O29" s="225"/>
      <c r="P29" s="225"/>
      <c r="Q29" s="225"/>
      <c r="R29" s="226"/>
      <c r="S29" s="226"/>
      <c r="T29" s="226"/>
      <c r="U29" s="226"/>
      <c r="V29" s="226"/>
      <c r="W29" s="226"/>
      <c r="X29" s="226"/>
      <c r="Y29" s="226"/>
      <c r="Z29" s="215"/>
      <c r="AA29" s="215"/>
      <c r="AB29" s="215"/>
      <c r="AC29" s="215"/>
      <c r="AD29" s="215"/>
      <c r="AE29" s="215"/>
      <c r="AF29" s="215"/>
      <c r="AG29" s="215" t="s">
        <v>154</v>
      </c>
      <c r="AH29" s="215">
        <v>0</v>
      </c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3">
      <c r="A30" s="222"/>
      <c r="B30" s="223"/>
      <c r="C30" s="259" t="s">
        <v>176</v>
      </c>
      <c r="D30" s="228"/>
      <c r="E30" s="229">
        <v>33.854999999999997</v>
      </c>
      <c r="F30" s="226"/>
      <c r="G30" s="226"/>
      <c r="H30" s="226"/>
      <c r="I30" s="226"/>
      <c r="J30" s="226"/>
      <c r="K30" s="226"/>
      <c r="L30" s="226"/>
      <c r="M30" s="226"/>
      <c r="N30" s="225"/>
      <c r="O30" s="225"/>
      <c r="P30" s="225"/>
      <c r="Q30" s="225"/>
      <c r="R30" s="226"/>
      <c r="S30" s="226"/>
      <c r="T30" s="226"/>
      <c r="U30" s="226"/>
      <c r="V30" s="226"/>
      <c r="W30" s="226"/>
      <c r="X30" s="226"/>
      <c r="Y30" s="226"/>
      <c r="Z30" s="215"/>
      <c r="AA30" s="215"/>
      <c r="AB30" s="215"/>
      <c r="AC30" s="215"/>
      <c r="AD30" s="215"/>
      <c r="AE30" s="215"/>
      <c r="AF30" s="215"/>
      <c r="AG30" s="215" t="s">
        <v>154</v>
      </c>
      <c r="AH30" s="215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ht="30.6" outlineLevel="3">
      <c r="A31" s="222"/>
      <c r="B31" s="223"/>
      <c r="C31" s="259" t="s">
        <v>177</v>
      </c>
      <c r="D31" s="228"/>
      <c r="E31" s="229">
        <v>58.443750000000001</v>
      </c>
      <c r="F31" s="226"/>
      <c r="G31" s="226"/>
      <c r="H31" s="226"/>
      <c r="I31" s="226"/>
      <c r="J31" s="226"/>
      <c r="K31" s="226"/>
      <c r="L31" s="226"/>
      <c r="M31" s="226"/>
      <c r="N31" s="225"/>
      <c r="O31" s="225"/>
      <c r="P31" s="225"/>
      <c r="Q31" s="225"/>
      <c r="R31" s="226"/>
      <c r="S31" s="226"/>
      <c r="T31" s="226"/>
      <c r="U31" s="226"/>
      <c r="V31" s="226"/>
      <c r="W31" s="226"/>
      <c r="X31" s="226"/>
      <c r="Y31" s="226"/>
      <c r="Z31" s="215"/>
      <c r="AA31" s="215"/>
      <c r="AB31" s="215"/>
      <c r="AC31" s="215"/>
      <c r="AD31" s="215"/>
      <c r="AE31" s="215"/>
      <c r="AF31" s="215"/>
      <c r="AG31" s="215" t="s">
        <v>154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3">
      <c r="A32" s="222"/>
      <c r="B32" s="223"/>
      <c r="C32" s="259" t="s">
        <v>178</v>
      </c>
      <c r="D32" s="228"/>
      <c r="E32" s="229">
        <v>-19.562750000000001</v>
      </c>
      <c r="F32" s="226"/>
      <c r="G32" s="226"/>
      <c r="H32" s="226"/>
      <c r="I32" s="226"/>
      <c r="J32" s="226"/>
      <c r="K32" s="226"/>
      <c r="L32" s="226"/>
      <c r="M32" s="226"/>
      <c r="N32" s="225"/>
      <c r="O32" s="225"/>
      <c r="P32" s="225"/>
      <c r="Q32" s="225"/>
      <c r="R32" s="226"/>
      <c r="S32" s="226"/>
      <c r="T32" s="226"/>
      <c r="U32" s="226"/>
      <c r="V32" s="226"/>
      <c r="W32" s="226"/>
      <c r="X32" s="226"/>
      <c r="Y32" s="226"/>
      <c r="Z32" s="215"/>
      <c r="AA32" s="215"/>
      <c r="AB32" s="215"/>
      <c r="AC32" s="215"/>
      <c r="AD32" s="215"/>
      <c r="AE32" s="215"/>
      <c r="AF32" s="215"/>
      <c r="AG32" s="215" t="s">
        <v>154</v>
      </c>
      <c r="AH32" s="215">
        <v>0</v>
      </c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1">
      <c r="A33" s="238">
        <v>5</v>
      </c>
      <c r="B33" s="239" t="s">
        <v>179</v>
      </c>
      <c r="C33" s="257" t="s">
        <v>180</v>
      </c>
      <c r="D33" s="240" t="s">
        <v>170</v>
      </c>
      <c r="E33" s="241">
        <v>231.93181999999999</v>
      </c>
      <c r="F33" s="242"/>
      <c r="G33" s="243">
        <f>ROUND(E33*F33,2)</f>
        <v>0</v>
      </c>
      <c r="H33" s="242"/>
      <c r="I33" s="243">
        <f>ROUND(E33*H33,2)</f>
        <v>0</v>
      </c>
      <c r="J33" s="242"/>
      <c r="K33" s="243">
        <f>ROUND(E33*J33,2)</f>
        <v>0</v>
      </c>
      <c r="L33" s="243">
        <v>21</v>
      </c>
      <c r="M33" s="243">
        <f>G33*(1+L33/100)</f>
        <v>0</v>
      </c>
      <c r="N33" s="241">
        <v>0</v>
      </c>
      <c r="O33" s="241">
        <f>ROUND(E33*N33,2)</f>
        <v>0</v>
      </c>
      <c r="P33" s="241">
        <v>0</v>
      </c>
      <c r="Q33" s="241">
        <f>ROUND(E33*P33,2)</f>
        <v>0</v>
      </c>
      <c r="R33" s="243" t="s">
        <v>171</v>
      </c>
      <c r="S33" s="243" t="s">
        <v>147</v>
      </c>
      <c r="T33" s="244" t="s">
        <v>147</v>
      </c>
      <c r="U33" s="226">
        <v>5.8000000000000003E-2</v>
      </c>
      <c r="V33" s="226">
        <f>ROUND(E33*U33,2)</f>
        <v>13.45</v>
      </c>
      <c r="W33" s="226"/>
      <c r="X33" s="226" t="s">
        <v>148</v>
      </c>
      <c r="Y33" s="226" t="s">
        <v>149</v>
      </c>
      <c r="Z33" s="215"/>
      <c r="AA33" s="215"/>
      <c r="AB33" s="215"/>
      <c r="AC33" s="215"/>
      <c r="AD33" s="215"/>
      <c r="AE33" s="215"/>
      <c r="AF33" s="215"/>
      <c r="AG33" s="215" t="s">
        <v>150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2">
      <c r="A34" s="222"/>
      <c r="B34" s="223"/>
      <c r="C34" s="258" t="s">
        <v>172</v>
      </c>
      <c r="D34" s="245"/>
      <c r="E34" s="245"/>
      <c r="F34" s="245"/>
      <c r="G34" s="245"/>
      <c r="H34" s="226"/>
      <c r="I34" s="226"/>
      <c r="J34" s="226"/>
      <c r="K34" s="226"/>
      <c r="L34" s="226"/>
      <c r="M34" s="226"/>
      <c r="N34" s="225"/>
      <c r="O34" s="225"/>
      <c r="P34" s="225"/>
      <c r="Q34" s="225"/>
      <c r="R34" s="226"/>
      <c r="S34" s="226"/>
      <c r="T34" s="226"/>
      <c r="U34" s="226"/>
      <c r="V34" s="226"/>
      <c r="W34" s="226"/>
      <c r="X34" s="226"/>
      <c r="Y34" s="226"/>
      <c r="Z34" s="215"/>
      <c r="AA34" s="215"/>
      <c r="AB34" s="215"/>
      <c r="AC34" s="215"/>
      <c r="AD34" s="215"/>
      <c r="AE34" s="215"/>
      <c r="AF34" s="215"/>
      <c r="AG34" s="215" t="s">
        <v>152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1">
      <c r="A35" s="238">
        <v>6</v>
      </c>
      <c r="B35" s="239" t="s">
        <v>181</v>
      </c>
      <c r="C35" s="257" t="s">
        <v>182</v>
      </c>
      <c r="D35" s="240" t="s">
        <v>170</v>
      </c>
      <c r="E35" s="241">
        <v>8.3520000000000003</v>
      </c>
      <c r="F35" s="242"/>
      <c r="G35" s="243">
        <f>ROUND(E35*F35,2)</f>
        <v>0</v>
      </c>
      <c r="H35" s="242"/>
      <c r="I35" s="243">
        <f>ROUND(E35*H35,2)</f>
        <v>0</v>
      </c>
      <c r="J35" s="242"/>
      <c r="K35" s="243">
        <f>ROUND(E35*J35,2)</f>
        <v>0</v>
      </c>
      <c r="L35" s="243">
        <v>21</v>
      </c>
      <c r="M35" s="243">
        <f>G35*(1+L35/100)</f>
        <v>0</v>
      </c>
      <c r="N35" s="241">
        <v>0</v>
      </c>
      <c r="O35" s="241">
        <f>ROUND(E35*N35,2)</f>
        <v>0</v>
      </c>
      <c r="P35" s="241">
        <v>0</v>
      </c>
      <c r="Q35" s="241">
        <f>ROUND(E35*P35,2)</f>
        <v>0</v>
      </c>
      <c r="R35" s="243" t="s">
        <v>171</v>
      </c>
      <c r="S35" s="243" t="s">
        <v>147</v>
      </c>
      <c r="T35" s="244" t="s">
        <v>147</v>
      </c>
      <c r="U35" s="226">
        <v>0.36499999999999999</v>
      </c>
      <c r="V35" s="226">
        <f>ROUND(E35*U35,2)</f>
        <v>3.05</v>
      </c>
      <c r="W35" s="226"/>
      <c r="X35" s="226" t="s">
        <v>148</v>
      </c>
      <c r="Y35" s="226" t="s">
        <v>149</v>
      </c>
      <c r="Z35" s="215"/>
      <c r="AA35" s="215"/>
      <c r="AB35" s="215"/>
      <c r="AC35" s="215"/>
      <c r="AD35" s="215"/>
      <c r="AE35" s="215"/>
      <c r="AF35" s="215"/>
      <c r="AG35" s="215" t="s">
        <v>150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ht="21" outlineLevel="2">
      <c r="A36" s="222"/>
      <c r="B36" s="223"/>
      <c r="C36" s="258" t="s">
        <v>183</v>
      </c>
      <c r="D36" s="245"/>
      <c r="E36" s="245"/>
      <c r="F36" s="245"/>
      <c r="G36" s="245"/>
      <c r="H36" s="226"/>
      <c r="I36" s="226"/>
      <c r="J36" s="226"/>
      <c r="K36" s="226"/>
      <c r="L36" s="226"/>
      <c r="M36" s="226"/>
      <c r="N36" s="225"/>
      <c r="O36" s="225"/>
      <c r="P36" s="225"/>
      <c r="Q36" s="225"/>
      <c r="R36" s="226"/>
      <c r="S36" s="226"/>
      <c r="T36" s="226"/>
      <c r="U36" s="226"/>
      <c r="V36" s="226"/>
      <c r="W36" s="226"/>
      <c r="X36" s="226"/>
      <c r="Y36" s="226"/>
      <c r="Z36" s="215"/>
      <c r="AA36" s="215"/>
      <c r="AB36" s="215"/>
      <c r="AC36" s="215"/>
      <c r="AD36" s="215"/>
      <c r="AE36" s="215"/>
      <c r="AF36" s="215"/>
      <c r="AG36" s="215" t="s">
        <v>152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46" t="str">
        <f>C36</f>
        <v>zapažených i nezapažených s urovnáním dna do předepsaného profilu a spádu, s přehozením výkopku na přilehlém terénu na vzdálenost do 3 m od podélné osy rýhy nebo s naložením výkopku na dopravní prostředek.</v>
      </c>
      <c r="BB36" s="215"/>
      <c r="BC36" s="215"/>
      <c r="BD36" s="215"/>
      <c r="BE36" s="215"/>
      <c r="BF36" s="215"/>
      <c r="BG36" s="215"/>
      <c r="BH36" s="215"/>
    </row>
    <row r="37" spans="1:60" ht="30.6" outlineLevel="2">
      <c r="A37" s="222"/>
      <c r="B37" s="223"/>
      <c r="C37" s="259" t="s">
        <v>184</v>
      </c>
      <c r="D37" s="228"/>
      <c r="E37" s="229">
        <v>8.3520000000000003</v>
      </c>
      <c r="F37" s="226"/>
      <c r="G37" s="226"/>
      <c r="H37" s="226"/>
      <c r="I37" s="226"/>
      <c r="J37" s="226"/>
      <c r="K37" s="226"/>
      <c r="L37" s="226"/>
      <c r="M37" s="226"/>
      <c r="N37" s="225"/>
      <c r="O37" s="225"/>
      <c r="P37" s="225"/>
      <c r="Q37" s="225"/>
      <c r="R37" s="226"/>
      <c r="S37" s="226"/>
      <c r="T37" s="226"/>
      <c r="U37" s="226"/>
      <c r="V37" s="226"/>
      <c r="W37" s="226"/>
      <c r="X37" s="226"/>
      <c r="Y37" s="226"/>
      <c r="Z37" s="215"/>
      <c r="AA37" s="215"/>
      <c r="AB37" s="215"/>
      <c r="AC37" s="215"/>
      <c r="AD37" s="215"/>
      <c r="AE37" s="215"/>
      <c r="AF37" s="215"/>
      <c r="AG37" s="215" t="s">
        <v>154</v>
      </c>
      <c r="AH37" s="215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1">
      <c r="A38" s="238">
        <v>7</v>
      </c>
      <c r="B38" s="239" t="s">
        <v>185</v>
      </c>
      <c r="C38" s="257" t="s">
        <v>186</v>
      </c>
      <c r="D38" s="240" t="s">
        <v>170</v>
      </c>
      <c r="E38" s="241">
        <v>8.3520000000000003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0</v>
      </c>
      <c r="O38" s="241">
        <f>ROUND(E38*N38,2)</f>
        <v>0</v>
      </c>
      <c r="P38" s="241">
        <v>0</v>
      </c>
      <c r="Q38" s="241">
        <f>ROUND(E38*P38,2)</f>
        <v>0</v>
      </c>
      <c r="R38" s="243" t="s">
        <v>171</v>
      </c>
      <c r="S38" s="243" t="s">
        <v>147</v>
      </c>
      <c r="T38" s="244" t="s">
        <v>147</v>
      </c>
      <c r="U38" s="226">
        <v>0.38979999999999998</v>
      </c>
      <c r="V38" s="226">
        <f>ROUND(E38*U38,2)</f>
        <v>3.26</v>
      </c>
      <c r="W38" s="226"/>
      <c r="X38" s="226" t="s">
        <v>148</v>
      </c>
      <c r="Y38" s="226" t="s">
        <v>149</v>
      </c>
      <c r="Z38" s="215"/>
      <c r="AA38" s="215"/>
      <c r="AB38" s="215"/>
      <c r="AC38" s="215"/>
      <c r="AD38" s="215"/>
      <c r="AE38" s="215"/>
      <c r="AF38" s="215"/>
      <c r="AG38" s="215" t="s">
        <v>150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ht="21" outlineLevel="2">
      <c r="A39" s="222"/>
      <c r="B39" s="223"/>
      <c r="C39" s="258" t="s">
        <v>183</v>
      </c>
      <c r="D39" s="245"/>
      <c r="E39" s="245"/>
      <c r="F39" s="245"/>
      <c r="G39" s="245"/>
      <c r="H39" s="226"/>
      <c r="I39" s="226"/>
      <c r="J39" s="226"/>
      <c r="K39" s="226"/>
      <c r="L39" s="226"/>
      <c r="M39" s="226"/>
      <c r="N39" s="225"/>
      <c r="O39" s="225"/>
      <c r="P39" s="225"/>
      <c r="Q39" s="225"/>
      <c r="R39" s="226"/>
      <c r="S39" s="226"/>
      <c r="T39" s="226"/>
      <c r="U39" s="226"/>
      <c r="V39" s="226"/>
      <c r="W39" s="226"/>
      <c r="X39" s="226"/>
      <c r="Y39" s="226"/>
      <c r="Z39" s="215"/>
      <c r="AA39" s="215"/>
      <c r="AB39" s="215"/>
      <c r="AC39" s="215"/>
      <c r="AD39" s="215"/>
      <c r="AE39" s="215"/>
      <c r="AF39" s="215"/>
      <c r="AG39" s="215" t="s">
        <v>152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46" t="str">
        <f>C39</f>
        <v>zapažených i nezapažených s urovnáním dna do předepsaného profilu a spádu, s přehozením výkopku na přilehlém terénu na vzdálenost do 3 m od podélné osy rýhy nebo s naložením výkopku na dopravní prostředek.</v>
      </c>
      <c r="BB39" s="215"/>
      <c r="BC39" s="215"/>
      <c r="BD39" s="215"/>
      <c r="BE39" s="215"/>
      <c r="BF39" s="215"/>
      <c r="BG39" s="215"/>
      <c r="BH39" s="215"/>
    </row>
    <row r="40" spans="1:60" outlineLevel="1">
      <c r="A40" s="238">
        <v>8</v>
      </c>
      <c r="B40" s="239" t="s">
        <v>187</v>
      </c>
      <c r="C40" s="257" t="s">
        <v>188</v>
      </c>
      <c r="D40" s="240" t="s">
        <v>170</v>
      </c>
      <c r="E40" s="241">
        <v>240.28381999999999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3" t="s">
        <v>171</v>
      </c>
      <c r="S40" s="243" t="s">
        <v>147</v>
      </c>
      <c r="T40" s="244" t="s">
        <v>147</v>
      </c>
      <c r="U40" s="226">
        <v>0.01</v>
      </c>
      <c r="V40" s="226">
        <f>ROUND(E40*U40,2)</f>
        <v>2.4</v>
      </c>
      <c r="W40" s="226"/>
      <c r="X40" s="226" t="s">
        <v>148</v>
      </c>
      <c r="Y40" s="226" t="s">
        <v>149</v>
      </c>
      <c r="Z40" s="215"/>
      <c r="AA40" s="215"/>
      <c r="AB40" s="215"/>
      <c r="AC40" s="215"/>
      <c r="AD40" s="215"/>
      <c r="AE40" s="215"/>
      <c r="AF40" s="215"/>
      <c r="AG40" s="215" t="s">
        <v>150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2">
      <c r="A41" s="222"/>
      <c r="B41" s="223"/>
      <c r="C41" s="258" t="s">
        <v>189</v>
      </c>
      <c r="D41" s="245"/>
      <c r="E41" s="245"/>
      <c r="F41" s="245"/>
      <c r="G41" s="245"/>
      <c r="H41" s="226"/>
      <c r="I41" s="226"/>
      <c r="J41" s="226"/>
      <c r="K41" s="226"/>
      <c r="L41" s="226"/>
      <c r="M41" s="226"/>
      <c r="N41" s="225"/>
      <c r="O41" s="225"/>
      <c r="P41" s="225"/>
      <c r="Q41" s="225"/>
      <c r="R41" s="226"/>
      <c r="S41" s="226"/>
      <c r="T41" s="226"/>
      <c r="U41" s="226"/>
      <c r="V41" s="226"/>
      <c r="W41" s="226"/>
      <c r="X41" s="226"/>
      <c r="Y41" s="226"/>
      <c r="Z41" s="215"/>
      <c r="AA41" s="215"/>
      <c r="AB41" s="215"/>
      <c r="AC41" s="215"/>
      <c r="AD41" s="215"/>
      <c r="AE41" s="215"/>
      <c r="AF41" s="215"/>
      <c r="AG41" s="215" t="s">
        <v>152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2">
      <c r="A42" s="222"/>
      <c r="B42" s="223"/>
      <c r="C42" s="259" t="s">
        <v>190</v>
      </c>
      <c r="D42" s="228"/>
      <c r="E42" s="229">
        <v>240.28381999999999</v>
      </c>
      <c r="F42" s="226"/>
      <c r="G42" s="226"/>
      <c r="H42" s="226"/>
      <c r="I42" s="226"/>
      <c r="J42" s="226"/>
      <c r="K42" s="226"/>
      <c r="L42" s="226"/>
      <c r="M42" s="226"/>
      <c r="N42" s="225"/>
      <c r="O42" s="225"/>
      <c r="P42" s="225"/>
      <c r="Q42" s="225"/>
      <c r="R42" s="226"/>
      <c r="S42" s="226"/>
      <c r="T42" s="226"/>
      <c r="U42" s="226"/>
      <c r="V42" s="226"/>
      <c r="W42" s="226"/>
      <c r="X42" s="226"/>
      <c r="Y42" s="226"/>
      <c r="Z42" s="215"/>
      <c r="AA42" s="215"/>
      <c r="AB42" s="215"/>
      <c r="AC42" s="215"/>
      <c r="AD42" s="215"/>
      <c r="AE42" s="215"/>
      <c r="AF42" s="215"/>
      <c r="AG42" s="215" t="s">
        <v>154</v>
      </c>
      <c r="AH42" s="215">
        <v>0</v>
      </c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>
      <c r="A43" s="238">
        <v>9</v>
      </c>
      <c r="B43" s="239" t="s">
        <v>191</v>
      </c>
      <c r="C43" s="257" t="s">
        <v>192</v>
      </c>
      <c r="D43" s="240" t="s">
        <v>170</v>
      </c>
      <c r="E43" s="241">
        <v>19.481249999999999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21</v>
      </c>
      <c r="M43" s="243">
        <f>G43*(1+L43/100)</f>
        <v>0</v>
      </c>
      <c r="N43" s="241">
        <v>0</v>
      </c>
      <c r="O43" s="241">
        <f>ROUND(E43*N43,2)</f>
        <v>0</v>
      </c>
      <c r="P43" s="241">
        <v>0</v>
      </c>
      <c r="Q43" s="241">
        <f>ROUND(E43*P43,2)</f>
        <v>0</v>
      </c>
      <c r="R43" s="243" t="s">
        <v>171</v>
      </c>
      <c r="S43" s="243" t="s">
        <v>147</v>
      </c>
      <c r="T43" s="244" t="s">
        <v>147</v>
      </c>
      <c r="U43" s="226">
        <v>0.66800000000000004</v>
      </c>
      <c r="V43" s="226">
        <f>ROUND(E43*U43,2)</f>
        <v>13.01</v>
      </c>
      <c r="W43" s="226"/>
      <c r="X43" s="226" t="s">
        <v>148</v>
      </c>
      <c r="Y43" s="226" t="s">
        <v>149</v>
      </c>
      <c r="Z43" s="215"/>
      <c r="AA43" s="215"/>
      <c r="AB43" s="215"/>
      <c r="AC43" s="215"/>
      <c r="AD43" s="215"/>
      <c r="AE43" s="215"/>
      <c r="AF43" s="215"/>
      <c r="AG43" s="215" t="s">
        <v>150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2">
      <c r="A44" s="222"/>
      <c r="B44" s="223"/>
      <c r="C44" s="258" t="s">
        <v>193</v>
      </c>
      <c r="D44" s="245"/>
      <c r="E44" s="245"/>
      <c r="F44" s="245"/>
      <c r="G44" s="245"/>
      <c r="H44" s="226"/>
      <c r="I44" s="226"/>
      <c r="J44" s="226"/>
      <c r="K44" s="226"/>
      <c r="L44" s="226"/>
      <c r="M44" s="226"/>
      <c r="N44" s="225"/>
      <c r="O44" s="225"/>
      <c r="P44" s="225"/>
      <c r="Q44" s="225"/>
      <c r="R44" s="226"/>
      <c r="S44" s="226"/>
      <c r="T44" s="226"/>
      <c r="U44" s="226"/>
      <c r="V44" s="226"/>
      <c r="W44" s="226"/>
      <c r="X44" s="226"/>
      <c r="Y44" s="226"/>
      <c r="Z44" s="215"/>
      <c r="AA44" s="215"/>
      <c r="AB44" s="215"/>
      <c r="AC44" s="215"/>
      <c r="AD44" s="215"/>
      <c r="AE44" s="215"/>
      <c r="AF44" s="215"/>
      <c r="AG44" s="215" t="s">
        <v>152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ht="30.6" outlineLevel="2">
      <c r="A45" s="222"/>
      <c r="B45" s="223"/>
      <c r="C45" s="259" t="s">
        <v>194</v>
      </c>
      <c r="D45" s="228"/>
      <c r="E45" s="229">
        <v>19.481249999999999</v>
      </c>
      <c r="F45" s="226"/>
      <c r="G45" s="226"/>
      <c r="H45" s="226"/>
      <c r="I45" s="226"/>
      <c r="J45" s="226"/>
      <c r="K45" s="226"/>
      <c r="L45" s="226"/>
      <c r="M45" s="226"/>
      <c r="N45" s="225"/>
      <c r="O45" s="225"/>
      <c r="P45" s="225"/>
      <c r="Q45" s="225"/>
      <c r="R45" s="226"/>
      <c r="S45" s="226"/>
      <c r="T45" s="226"/>
      <c r="U45" s="226"/>
      <c r="V45" s="226"/>
      <c r="W45" s="226"/>
      <c r="X45" s="226"/>
      <c r="Y45" s="226"/>
      <c r="Z45" s="215"/>
      <c r="AA45" s="215"/>
      <c r="AB45" s="215"/>
      <c r="AC45" s="215"/>
      <c r="AD45" s="215"/>
      <c r="AE45" s="215"/>
      <c r="AF45" s="215"/>
      <c r="AG45" s="215" t="s">
        <v>154</v>
      </c>
      <c r="AH45" s="215">
        <v>0</v>
      </c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ht="20.399999999999999" outlineLevel="1">
      <c r="A46" s="238">
        <v>10</v>
      </c>
      <c r="B46" s="239" t="s">
        <v>195</v>
      </c>
      <c r="C46" s="257" t="s">
        <v>196</v>
      </c>
      <c r="D46" s="240" t="s">
        <v>170</v>
      </c>
      <c r="E46" s="241">
        <v>38.962499999999999</v>
      </c>
      <c r="F46" s="242"/>
      <c r="G46" s="243">
        <f>ROUND(E46*F46,2)</f>
        <v>0</v>
      </c>
      <c r="H46" s="242"/>
      <c r="I46" s="243">
        <f>ROUND(E46*H46,2)</f>
        <v>0</v>
      </c>
      <c r="J46" s="242"/>
      <c r="K46" s="243">
        <f>ROUND(E46*J46,2)</f>
        <v>0</v>
      </c>
      <c r="L46" s="243">
        <v>21</v>
      </c>
      <c r="M46" s="243">
        <f>G46*(1+L46/100)</f>
        <v>0</v>
      </c>
      <c r="N46" s="241">
        <v>0</v>
      </c>
      <c r="O46" s="241">
        <f>ROUND(E46*N46,2)</f>
        <v>0</v>
      </c>
      <c r="P46" s="241">
        <v>0</v>
      </c>
      <c r="Q46" s="241">
        <f>ROUND(E46*P46,2)</f>
        <v>0</v>
      </c>
      <c r="R46" s="243" t="s">
        <v>171</v>
      </c>
      <c r="S46" s="243" t="s">
        <v>147</v>
      </c>
      <c r="T46" s="244" t="s">
        <v>147</v>
      </c>
      <c r="U46" s="226">
        <v>0.59099999999999997</v>
      </c>
      <c r="V46" s="226">
        <f>ROUND(E46*U46,2)</f>
        <v>23.03</v>
      </c>
      <c r="W46" s="226"/>
      <c r="X46" s="226" t="s">
        <v>148</v>
      </c>
      <c r="Y46" s="226" t="s">
        <v>149</v>
      </c>
      <c r="Z46" s="215"/>
      <c r="AA46" s="215"/>
      <c r="AB46" s="215"/>
      <c r="AC46" s="215"/>
      <c r="AD46" s="215"/>
      <c r="AE46" s="215"/>
      <c r="AF46" s="215"/>
      <c r="AG46" s="215" t="s">
        <v>150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2">
      <c r="A47" s="222"/>
      <c r="B47" s="223"/>
      <c r="C47" s="258" t="s">
        <v>193</v>
      </c>
      <c r="D47" s="245"/>
      <c r="E47" s="245"/>
      <c r="F47" s="245"/>
      <c r="G47" s="245"/>
      <c r="H47" s="226"/>
      <c r="I47" s="226"/>
      <c r="J47" s="226"/>
      <c r="K47" s="226"/>
      <c r="L47" s="226"/>
      <c r="M47" s="226"/>
      <c r="N47" s="225"/>
      <c r="O47" s="225"/>
      <c r="P47" s="225"/>
      <c r="Q47" s="225"/>
      <c r="R47" s="226"/>
      <c r="S47" s="226"/>
      <c r="T47" s="226"/>
      <c r="U47" s="226"/>
      <c r="V47" s="226"/>
      <c r="W47" s="226"/>
      <c r="X47" s="226"/>
      <c r="Y47" s="226"/>
      <c r="Z47" s="215"/>
      <c r="AA47" s="215"/>
      <c r="AB47" s="215"/>
      <c r="AC47" s="215"/>
      <c r="AD47" s="215"/>
      <c r="AE47" s="215"/>
      <c r="AF47" s="215"/>
      <c r="AG47" s="215" t="s">
        <v>152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2">
      <c r="A48" s="222"/>
      <c r="B48" s="223"/>
      <c r="C48" s="259" t="s">
        <v>197</v>
      </c>
      <c r="D48" s="228"/>
      <c r="E48" s="229">
        <v>38.962499999999999</v>
      </c>
      <c r="F48" s="226"/>
      <c r="G48" s="226"/>
      <c r="H48" s="226"/>
      <c r="I48" s="226"/>
      <c r="J48" s="226"/>
      <c r="K48" s="226"/>
      <c r="L48" s="226"/>
      <c r="M48" s="226"/>
      <c r="N48" s="225"/>
      <c r="O48" s="225"/>
      <c r="P48" s="225"/>
      <c r="Q48" s="225"/>
      <c r="R48" s="226"/>
      <c r="S48" s="226"/>
      <c r="T48" s="226"/>
      <c r="U48" s="226"/>
      <c r="V48" s="226"/>
      <c r="W48" s="226"/>
      <c r="X48" s="226"/>
      <c r="Y48" s="226"/>
      <c r="Z48" s="215"/>
      <c r="AA48" s="215"/>
      <c r="AB48" s="215"/>
      <c r="AC48" s="215"/>
      <c r="AD48" s="215"/>
      <c r="AE48" s="215"/>
      <c r="AF48" s="215"/>
      <c r="AG48" s="215" t="s">
        <v>154</v>
      </c>
      <c r="AH48" s="215">
        <v>0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ht="20.399999999999999" outlineLevel="1">
      <c r="A49" s="238">
        <v>11</v>
      </c>
      <c r="B49" s="239" t="s">
        <v>198</v>
      </c>
      <c r="C49" s="257" t="s">
        <v>199</v>
      </c>
      <c r="D49" s="240" t="s">
        <v>170</v>
      </c>
      <c r="E49" s="241">
        <v>19.481249999999999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21</v>
      </c>
      <c r="M49" s="243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3" t="s">
        <v>171</v>
      </c>
      <c r="S49" s="243" t="s">
        <v>147</v>
      </c>
      <c r="T49" s="244" t="s">
        <v>147</v>
      </c>
      <c r="U49" s="226">
        <v>0.65200000000000002</v>
      </c>
      <c r="V49" s="226">
        <f>ROUND(E49*U49,2)</f>
        <v>12.7</v>
      </c>
      <c r="W49" s="226"/>
      <c r="X49" s="226" t="s">
        <v>148</v>
      </c>
      <c r="Y49" s="226" t="s">
        <v>149</v>
      </c>
      <c r="Z49" s="215"/>
      <c r="AA49" s="215"/>
      <c r="AB49" s="215"/>
      <c r="AC49" s="215"/>
      <c r="AD49" s="215"/>
      <c r="AE49" s="215"/>
      <c r="AF49" s="215"/>
      <c r="AG49" s="215" t="s">
        <v>150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ht="30.6" outlineLevel="2">
      <c r="A50" s="222"/>
      <c r="B50" s="223"/>
      <c r="C50" s="259" t="s">
        <v>194</v>
      </c>
      <c r="D50" s="228"/>
      <c r="E50" s="229">
        <v>19.481249999999999</v>
      </c>
      <c r="F50" s="226"/>
      <c r="G50" s="226"/>
      <c r="H50" s="226"/>
      <c r="I50" s="226"/>
      <c r="J50" s="226"/>
      <c r="K50" s="226"/>
      <c r="L50" s="226"/>
      <c r="M50" s="226"/>
      <c r="N50" s="225"/>
      <c r="O50" s="225"/>
      <c r="P50" s="225"/>
      <c r="Q50" s="225"/>
      <c r="R50" s="226"/>
      <c r="S50" s="226"/>
      <c r="T50" s="226"/>
      <c r="U50" s="226"/>
      <c r="V50" s="226"/>
      <c r="W50" s="226"/>
      <c r="X50" s="226"/>
      <c r="Y50" s="226"/>
      <c r="Z50" s="215"/>
      <c r="AA50" s="215"/>
      <c r="AB50" s="215"/>
      <c r="AC50" s="215"/>
      <c r="AD50" s="215"/>
      <c r="AE50" s="215"/>
      <c r="AF50" s="215"/>
      <c r="AG50" s="215" t="s">
        <v>154</v>
      </c>
      <c r="AH50" s="215">
        <v>0</v>
      </c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1">
      <c r="A51" s="238">
        <v>12</v>
      </c>
      <c r="B51" s="239" t="s">
        <v>200</v>
      </c>
      <c r="C51" s="257" t="s">
        <v>201</v>
      </c>
      <c r="D51" s="240" t="s">
        <v>145</v>
      </c>
      <c r="E51" s="241">
        <v>483.65199999999999</v>
      </c>
      <c r="F51" s="242"/>
      <c r="G51" s="243">
        <f>ROUND(E51*F51,2)</f>
        <v>0</v>
      </c>
      <c r="H51" s="242"/>
      <c r="I51" s="243">
        <f>ROUND(E51*H51,2)</f>
        <v>0</v>
      </c>
      <c r="J51" s="242"/>
      <c r="K51" s="243">
        <f>ROUND(E51*J51,2)</f>
        <v>0</v>
      </c>
      <c r="L51" s="243">
        <v>21</v>
      </c>
      <c r="M51" s="243">
        <f>G51*(1+L51/100)</f>
        <v>0</v>
      </c>
      <c r="N51" s="241">
        <v>0</v>
      </c>
      <c r="O51" s="241">
        <f>ROUND(E51*N51,2)</f>
        <v>0</v>
      </c>
      <c r="P51" s="241">
        <v>0</v>
      </c>
      <c r="Q51" s="241">
        <f>ROUND(E51*P51,2)</f>
        <v>0</v>
      </c>
      <c r="R51" s="243" t="s">
        <v>202</v>
      </c>
      <c r="S51" s="243" t="s">
        <v>147</v>
      </c>
      <c r="T51" s="244" t="s">
        <v>147</v>
      </c>
      <c r="U51" s="226">
        <v>0.06</v>
      </c>
      <c r="V51" s="226">
        <f>ROUND(E51*U51,2)</f>
        <v>29.02</v>
      </c>
      <c r="W51" s="226"/>
      <c r="X51" s="226" t="s">
        <v>148</v>
      </c>
      <c r="Y51" s="226" t="s">
        <v>149</v>
      </c>
      <c r="Z51" s="215"/>
      <c r="AA51" s="215"/>
      <c r="AB51" s="215"/>
      <c r="AC51" s="215"/>
      <c r="AD51" s="215"/>
      <c r="AE51" s="215"/>
      <c r="AF51" s="215"/>
      <c r="AG51" s="215" t="s">
        <v>150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2">
      <c r="A52" s="222"/>
      <c r="B52" s="223"/>
      <c r="C52" s="258" t="s">
        <v>203</v>
      </c>
      <c r="D52" s="245"/>
      <c r="E52" s="245"/>
      <c r="F52" s="245"/>
      <c r="G52" s="245"/>
      <c r="H52" s="226"/>
      <c r="I52" s="226"/>
      <c r="J52" s="226"/>
      <c r="K52" s="226"/>
      <c r="L52" s="226"/>
      <c r="M52" s="226"/>
      <c r="N52" s="225"/>
      <c r="O52" s="225"/>
      <c r="P52" s="225"/>
      <c r="Q52" s="225"/>
      <c r="R52" s="226"/>
      <c r="S52" s="226"/>
      <c r="T52" s="226"/>
      <c r="U52" s="226"/>
      <c r="V52" s="226"/>
      <c r="W52" s="226"/>
      <c r="X52" s="226"/>
      <c r="Y52" s="226"/>
      <c r="Z52" s="215"/>
      <c r="AA52" s="215"/>
      <c r="AB52" s="215"/>
      <c r="AC52" s="215"/>
      <c r="AD52" s="215"/>
      <c r="AE52" s="215"/>
      <c r="AF52" s="215"/>
      <c r="AG52" s="215" t="s">
        <v>152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ht="30.6" outlineLevel="2">
      <c r="A53" s="222"/>
      <c r="B53" s="223"/>
      <c r="C53" s="259" t="s">
        <v>204</v>
      </c>
      <c r="D53" s="228"/>
      <c r="E53" s="229">
        <v>483.65199999999999</v>
      </c>
      <c r="F53" s="226"/>
      <c r="G53" s="226"/>
      <c r="H53" s="226"/>
      <c r="I53" s="226"/>
      <c r="J53" s="226"/>
      <c r="K53" s="226"/>
      <c r="L53" s="226"/>
      <c r="M53" s="226"/>
      <c r="N53" s="225"/>
      <c r="O53" s="225"/>
      <c r="P53" s="225"/>
      <c r="Q53" s="225"/>
      <c r="R53" s="226"/>
      <c r="S53" s="226"/>
      <c r="T53" s="226"/>
      <c r="U53" s="226"/>
      <c r="V53" s="226"/>
      <c r="W53" s="226"/>
      <c r="X53" s="226"/>
      <c r="Y53" s="226"/>
      <c r="Z53" s="215"/>
      <c r="AA53" s="215"/>
      <c r="AB53" s="215"/>
      <c r="AC53" s="215"/>
      <c r="AD53" s="215"/>
      <c r="AE53" s="215"/>
      <c r="AF53" s="215"/>
      <c r="AG53" s="215" t="s">
        <v>154</v>
      </c>
      <c r="AH53" s="215">
        <v>0</v>
      </c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1">
      <c r="A54" s="238">
        <v>13</v>
      </c>
      <c r="B54" s="239" t="s">
        <v>205</v>
      </c>
      <c r="C54" s="257" t="s">
        <v>206</v>
      </c>
      <c r="D54" s="240" t="s">
        <v>145</v>
      </c>
      <c r="E54" s="241">
        <v>384.16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0</v>
      </c>
      <c r="O54" s="241">
        <f>ROUND(E54*N54,2)</f>
        <v>0</v>
      </c>
      <c r="P54" s="241">
        <v>0</v>
      </c>
      <c r="Q54" s="241">
        <f>ROUND(E54*P54,2)</f>
        <v>0</v>
      </c>
      <c r="R54" s="243" t="s">
        <v>202</v>
      </c>
      <c r="S54" s="243" t="s">
        <v>147</v>
      </c>
      <c r="T54" s="244" t="s">
        <v>147</v>
      </c>
      <c r="U54" s="226">
        <v>0.23699999999999999</v>
      </c>
      <c r="V54" s="226">
        <f>ROUND(E54*U54,2)</f>
        <v>91.05</v>
      </c>
      <c r="W54" s="226"/>
      <c r="X54" s="226" t="s">
        <v>148</v>
      </c>
      <c r="Y54" s="226" t="s">
        <v>149</v>
      </c>
      <c r="Z54" s="215"/>
      <c r="AA54" s="215"/>
      <c r="AB54" s="215"/>
      <c r="AC54" s="215"/>
      <c r="AD54" s="215"/>
      <c r="AE54" s="215"/>
      <c r="AF54" s="215"/>
      <c r="AG54" s="215" t="s">
        <v>150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2">
      <c r="A55" s="222"/>
      <c r="B55" s="223"/>
      <c r="C55" s="258" t="s">
        <v>203</v>
      </c>
      <c r="D55" s="245"/>
      <c r="E55" s="245"/>
      <c r="F55" s="245"/>
      <c r="G55" s="245"/>
      <c r="H55" s="226"/>
      <c r="I55" s="226"/>
      <c r="J55" s="226"/>
      <c r="K55" s="226"/>
      <c r="L55" s="226"/>
      <c r="M55" s="226"/>
      <c r="N55" s="225"/>
      <c r="O55" s="225"/>
      <c r="P55" s="225"/>
      <c r="Q55" s="225"/>
      <c r="R55" s="226"/>
      <c r="S55" s="226"/>
      <c r="T55" s="226"/>
      <c r="U55" s="226"/>
      <c r="V55" s="226"/>
      <c r="W55" s="226"/>
      <c r="X55" s="226"/>
      <c r="Y55" s="226"/>
      <c r="Z55" s="215"/>
      <c r="AA55" s="215"/>
      <c r="AB55" s="215"/>
      <c r="AC55" s="215"/>
      <c r="AD55" s="215"/>
      <c r="AE55" s="215"/>
      <c r="AF55" s="215"/>
      <c r="AG55" s="215" t="s">
        <v>152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2">
      <c r="A56" s="222"/>
      <c r="B56" s="223"/>
      <c r="C56" s="259" t="s">
        <v>207</v>
      </c>
      <c r="D56" s="228"/>
      <c r="E56" s="229">
        <v>384.16</v>
      </c>
      <c r="F56" s="226"/>
      <c r="G56" s="226"/>
      <c r="H56" s="226"/>
      <c r="I56" s="226"/>
      <c r="J56" s="226"/>
      <c r="K56" s="226"/>
      <c r="L56" s="226"/>
      <c r="M56" s="226"/>
      <c r="N56" s="225"/>
      <c r="O56" s="225"/>
      <c r="P56" s="225"/>
      <c r="Q56" s="225"/>
      <c r="R56" s="226"/>
      <c r="S56" s="226"/>
      <c r="T56" s="226"/>
      <c r="U56" s="226"/>
      <c r="V56" s="226"/>
      <c r="W56" s="226"/>
      <c r="X56" s="226"/>
      <c r="Y56" s="226"/>
      <c r="Z56" s="215"/>
      <c r="AA56" s="215"/>
      <c r="AB56" s="215"/>
      <c r="AC56" s="215"/>
      <c r="AD56" s="215"/>
      <c r="AE56" s="215"/>
      <c r="AF56" s="215"/>
      <c r="AG56" s="215" t="s">
        <v>154</v>
      </c>
      <c r="AH56" s="215">
        <v>0</v>
      </c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>
      <c r="A57" s="238">
        <v>14</v>
      </c>
      <c r="B57" s="239" t="s">
        <v>208</v>
      </c>
      <c r="C57" s="257" t="s">
        <v>209</v>
      </c>
      <c r="D57" s="240" t="s">
        <v>145</v>
      </c>
      <c r="E57" s="241">
        <v>1049.17875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21</v>
      </c>
      <c r="M57" s="243">
        <f>G57*(1+L57/100)</f>
        <v>0</v>
      </c>
      <c r="N57" s="241">
        <v>0</v>
      </c>
      <c r="O57" s="241">
        <f>ROUND(E57*N57,2)</f>
        <v>0</v>
      </c>
      <c r="P57" s="241">
        <v>0</v>
      </c>
      <c r="Q57" s="241">
        <f>ROUND(E57*P57,2)</f>
        <v>0</v>
      </c>
      <c r="R57" s="243" t="s">
        <v>171</v>
      </c>
      <c r="S57" s="243" t="s">
        <v>147</v>
      </c>
      <c r="T57" s="244" t="s">
        <v>147</v>
      </c>
      <c r="U57" s="226">
        <v>0.02</v>
      </c>
      <c r="V57" s="226">
        <f>ROUND(E57*U57,2)</f>
        <v>20.98</v>
      </c>
      <c r="W57" s="226"/>
      <c r="X57" s="226" t="s">
        <v>148</v>
      </c>
      <c r="Y57" s="226" t="s">
        <v>149</v>
      </c>
      <c r="Z57" s="215"/>
      <c r="AA57" s="215"/>
      <c r="AB57" s="215"/>
      <c r="AC57" s="215"/>
      <c r="AD57" s="215"/>
      <c r="AE57" s="215"/>
      <c r="AF57" s="215"/>
      <c r="AG57" s="215" t="s">
        <v>150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>
      <c r="A58" s="222"/>
      <c r="B58" s="223"/>
      <c r="C58" s="258" t="s">
        <v>210</v>
      </c>
      <c r="D58" s="245"/>
      <c r="E58" s="245"/>
      <c r="F58" s="245"/>
      <c r="G58" s="245"/>
      <c r="H58" s="226"/>
      <c r="I58" s="226"/>
      <c r="J58" s="226"/>
      <c r="K58" s="226"/>
      <c r="L58" s="226"/>
      <c r="M58" s="226"/>
      <c r="N58" s="225"/>
      <c r="O58" s="225"/>
      <c r="P58" s="225"/>
      <c r="Q58" s="225"/>
      <c r="R58" s="226"/>
      <c r="S58" s="226"/>
      <c r="T58" s="226"/>
      <c r="U58" s="226"/>
      <c r="V58" s="226"/>
      <c r="W58" s="226"/>
      <c r="X58" s="226"/>
      <c r="Y58" s="226"/>
      <c r="Z58" s="215"/>
      <c r="AA58" s="215"/>
      <c r="AB58" s="215"/>
      <c r="AC58" s="215"/>
      <c r="AD58" s="215"/>
      <c r="AE58" s="215"/>
      <c r="AF58" s="215"/>
      <c r="AG58" s="215" t="s">
        <v>152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2">
      <c r="A59" s="222"/>
      <c r="B59" s="223"/>
      <c r="C59" s="259" t="s">
        <v>156</v>
      </c>
      <c r="D59" s="228"/>
      <c r="E59" s="229">
        <v>237.98</v>
      </c>
      <c r="F59" s="226"/>
      <c r="G59" s="226"/>
      <c r="H59" s="226"/>
      <c r="I59" s="226"/>
      <c r="J59" s="226"/>
      <c r="K59" s="226"/>
      <c r="L59" s="226"/>
      <c r="M59" s="226"/>
      <c r="N59" s="225"/>
      <c r="O59" s="225"/>
      <c r="P59" s="225"/>
      <c r="Q59" s="225"/>
      <c r="R59" s="226"/>
      <c r="S59" s="226"/>
      <c r="T59" s="226"/>
      <c r="U59" s="226"/>
      <c r="V59" s="226"/>
      <c r="W59" s="226"/>
      <c r="X59" s="226"/>
      <c r="Y59" s="226"/>
      <c r="Z59" s="215"/>
      <c r="AA59" s="215"/>
      <c r="AB59" s="215"/>
      <c r="AC59" s="215"/>
      <c r="AD59" s="215"/>
      <c r="AE59" s="215"/>
      <c r="AF59" s="215"/>
      <c r="AG59" s="215" t="s">
        <v>154</v>
      </c>
      <c r="AH59" s="215">
        <v>0</v>
      </c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3">
      <c r="A60" s="222"/>
      <c r="B60" s="223"/>
      <c r="C60" s="259" t="s">
        <v>157</v>
      </c>
      <c r="D60" s="228"/>
      <c r="E60" s="229">
        <v>50.7</v>
      </c>
      <c r="F60" s="226"/>
      <c r="G60" s="226"/>
      <c r="H60" s="226"/>
      <c r="I60" s="226"/>
      <c r="J60" s="226"/>
      <c r="K60" s="226"/>
      <c r="L60" s="226"/>
      <c r="M60" s="226"/>
      <c r="N60" s="225"/>
      <c r="O60" s="225"/>
      <c r="P60" s="225"/>
      <c r="Q60" s="225"/>
      <c r="R60" s="226"/>
      <c r="S60" s="226"/>
      <c r="T60" s="226"/>
      <c r="U60" s="226"/>
      <c r="V60" s="226"/>
      <c r="W60" s="226"/>
      <c r="X60" s="226"/>
      <c r="Y60" s="226"/>
      <c r="Z60" s="215"/>
      <c r="AA60" s="215"/>
      <c r="AB60" s="215"/>
      <c r="AC60" s="215"/>
      <c r="AD60" s="215"/>
      <c r="AE60" s="215"/>
      <c r="AF60" s="215"/>
      <c r="AG60" s="215" t="s">
        <v>154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ht="20.399999999999999" outlineLevel="3">
      <c r="A61" s="222"/>
      <c r="B61" s="223"/>
      <c r="C61" s="259" t="s">
        <v>158</v>
      </c>
      <c r="D61" s="228"/>
      <c r="E61" s="229">
        <v>169.27500000000001</v>
      </c>
      <c r="F61" s="226"/>
      <c r="G61" s="226"/>
      <c r="H61" s="226"/>
      <c r="I61" s="226"/>
      <c r="J61" s="226"/>
      <c r="K61" s="226"/>
      <c r="L61" s="226"/>
      <c r="M61" s="226"/>
      <c r="N61" s="225"/>
      <c r="O61" s="225"/>
      <c r="P61" s="225"/>
      <c r="Q61" s="225"/>
      <c r="R61" s="226"/>
      <c r="S61" s="226"/>
      <c r="T61" s="226"/>
      <c r="U61" s="226"/>
      <c r="V61" s="226"/>
      <c r="W61" s="226"/>
      <c r="X61" s="226"/>
      <c r="Y61" s="226"/>
      <c r="Z61" s="215"/>
      <c r="AA61" s="215"/>
      <c r="AB61" s="215"/>
      <c r="AC61" s="215"/>
      <c r="AD61" s="215"/>
      <c r="AE61" s="215"/>
      <c r="AF61" s="215"/>
      <c r="AG61" s="215" t="s">
        <v>154</v>
      </c>
      <c r="AH61" s="215">
        <v>0</v>
      </c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ht="20.399999999999999" outlineLevel="3">
      <c r="A62" s="222"/>
      <c r="B62" s="223"/>
      <c r="C62" s="259" t="s">
        <v>211</v>
      </c>
      <c r="D62" s="228"/>
      <c r="E62" s="229">
        <v>156.0256</v>
      </c>
      <c r="F62" s="226"/>
      <c r="G62" s="226"/>
      <c r="H62" s="226"/>
      <c r="I62" s="226"/>
      <c r="J62" s="226"/>
      <c r="K62" s="226"/>
      <c r="L62" s="226"/>
      <c r="M62" s="226"/>
      <c r="N62" s="225"/>
      <c r="O62" s="225"/>
      <c r="P62" s="225"/>
      <c r="Q62" s="225"/>
      <c r="R62" s="226"/>
      <c r="S62" s="226"/>
      <c r="T62" s="226"/>
      <c r="U62" s="226"/>
      <c r="V62" s="226"/>
      <c r="W62" s="226"/>
      <c r="X62" s="226"/>
      <c r="Y62" s="226"/>
      <c r="Z62" s="215"/>
      <c r="AA62" s="215"/>
      <c r="AB62" s="215"/>
      <c r="AC62" s="215"/>
      <c r="AD62" s="215"/>
      <c r="AE62" s="215"/>
      <c r="AF62" s="215"/>
      <c r="AG62" s="215" t="s">
        <v>154</v>
      </c>
      <c r="AH62" s="215">
        <v>0</v>
      </c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ht="30.6" outlineLevel="3">
      <c r="A63" s="222"/>
      <c r="B63" s="223"/>
      <c r="C63" s="259" t="s">
        <v>212</v>
      </c>
      <c r="D63" s="228"/>
      <c r="E63" s="229">
        <v>338.19940000000003</v>
      </c>
      <c r="F63" s="226"/>
      <c r="G63" s="226"/>
      <c r="H63" s="226"/>
      <c r="I63" s="226"/>
      <c r="J63" s="226"/>
      <c r="K63" s="226"/>
      <c r="L63" s="226"/>
      <c r="M63" s="226"/>
      <c r="N63" s="225"/>
      <c r="O63" s="225"/>
      <c r="P63" s="225"/>
      <c r="Q63" s="225"/>
      <c r="R63" s="226"/>
      <c r="S63" s="226"/>
      <c r="T63" s="226"/>
      <c r="U63" s="226"/>
      <c r="V63" s="226"/>
      <c r="W63" s="226"/>
      <c r="X63" s="226"/>
      <c r="Y63" s="226"/>
      <c r="Z63" s="215"/>
      <c r="AA63" s="215"/>
      <c r="AB63" s="215"/>
      <c r="AC63" s="215"/>
      <c r="AD63" s="215"/>
      <c r="AE63" s="215"/>
      <c r="AF63" s="215"/>
      <c r="AG63" s="215" t="s">
        <v>154</v>
      </c>
      <c r="AH63" s="215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ht="30.6" outlineLevel="3">
      <c r="A64" s="222"/>
      <c r="B64" s="223"/>
      <c r="C64" s="259" t="s">
        <v>213</v>
      </c>
      <c r="D64" s="228"/>
      <c r="E64" s="229">
        <v>194.8125</v>
      </c>
      <c r="F64" s="226"/>
      <c r="G64" s="226"/>
      <c r="H64" s="226"/>
      <c r="I64" s="226"/>
      <c r="J64" s="226"/>
      <c r="K64" s="226"/>
      <c r="L64" s="226"/>
      <c r="M64" s="226"/>
      <c r="N64" s="225"/>
      <c r="O64" s="225"/>
      <c r="P64" s="225"/>
      <c r="Q64" s="225"/>
      <c r="R64" s="226"/>
      <c r="S64" s="226"/>
      <c r="T64" s="226"/>
      <c r="U64" s="226"/>
      <c r="V64" s="226"/>
      <c r="W64" s="226"/>
      <c r="X64" s="226"/>
      <c r="Y64" s="226"/>
      <c r="Z64" s="215"/>
      <c r="AA64" s="215"/>
      <c r="AB64" s="215"/>
      <c r="AC64" s="215"/>
      <c r="AD64" s="215"/>
      <c r="AE64" s="215"/>
      <c r="AF64" s="215"/>
      <c r="AG64" s="215" t="s">
        <v>154</v>
      </c>
      <c r="AH64" s="215">
        <v>0</v>
      </c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3">
      <c r="A65" s="222"/>
      <c r="B65" s="223"/>
      <c r="C65" s="259" t="s">
        <v>214</v>
      </c>
      <c r="D65" s="228"/>
      <c r="E65" s="229">
        <v>-97.813749999999999</v>
      </c>
      <c r="F65" s="226"/>
      <c r="G65" s="226"/>
      <c r="H65" s="226"/>
      <c r="I65" s="226"/>
      <c r="J65" s="226"/>
      <c r="K65" s="226"/>
      <c r="L65" s="226"/>
      <c r="M65" s="226"/>
      <c r="N65" s="225"/>
      <c r="O65" s="225"/>
      <c r="P65" s="225"/>
      <c r="Q65" s="225"/>
      <c r="R65" s="226"/>
      <c r="S65" s="226"/>
      <c r="T65" s="226"/>
      <c r="U65" s="226"/>
      <c r="V65" s="226"/>
      <c r="W65" s="226"/>
      <c r="X65" s="226"/>
      <c r="Y65" s="226"/>
      <c r="Z65" s="215"/>
      <c r="AA65" s="215"/>
      <c r="AB65" s="215"/>
      <c r="AC65" s="215"/>
      <c r="AD65" s="215"/>
      <c r="AE65" s="215"/>
      <c r="AF65" s="215"/>
      <c r="AG65" s="215" t="s">
        <v>154</v>
      </c>
      <c r="AH65" s="215">
        <v>0</v>
      </c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1">
      <c r="A66" s="238">
        <v>15</v>
      </c>
      <c r="B66" s="239" t="s">
        <v>215</v>
      </c>
      <c r="C66" s="257" t="s">
        <v>216</v>
      </c>
      <c r="D66" s="240" t="s">
        <v>145</v>
      </c>
      <c r="E66" s="241">
        <v>194.8125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21</v>
      </c>
      <c r="M66" s="243">
        <f>G66*(1+L66/100)</f>
        <v>0</v>
      </c>
      <c r="N66" s="241">
        <v>0</v>
      </c>
      <c r="O66" s="241">
        <f>ROUND(E66*N66,2)</f>
        <v>0</v>
      </c>
      <c r="P66" s="241">
        <v>0</v>
      </c>
      <c r="Q66" s="241">
        <f>ROUND(E66*P66,2)</f>
        <v>0</v>
      </c>
      <c r="R66" s="243" t="s">
        <v>171</v>
      </c>
      <c r="S66" s="243" t="s">
        <v>147</v>
      </c>
      <c r="T66" s="244" t="s">
        <v>147</v>
      </c>
      <c r="U66" s="226">
        <v>0.13</v>
      </c>
      <c r="V66" s="226">
        <f>ROUND(E66*U66,2)</f>
        <v>25.33</v>
      </c>
      <c r="W66" s="226"/>
      <c r="X66" s="226" t="s">
        <v>148</v>
      </c>
      <c r="Y66" s="226" t="s">
        <v>149</v>
      </c>
      <c r="Z66" s="215"/>
      <c r="AA66" s="215"/>
      <c r="AB66" s="215"/>
      <c r="AC66" s="215"/>
      <c r="AD66" s="215"/>
      <c r="AE66" s="215"/>
      <c r="AF66" s="215"/>
      <c r="AG66" s="215" t="s">
        <v>150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2">
      <c r="A67" s="222"/>
      <c r="B67" s="223"/>
      <c r="C67" s="258" t="s">
        <v>217</v>
      </c>
      <c r="D67" s="245"/>
      <c r="E67" s="245"/>
      <c r="F67" s="245"/>
      <c r="G67" s="245"/>
      <c r="H67" s="226"/>
      <c r="I67" s="226"/>
      <c r="J67" s="226"/>
      <c r="K67" s="226"/>
      <c r="L67" s="226"/>
      <c r="M67" s="226"/>
      <c r="N67" s="225"/>
      <c r="O67" s="225"/>
      <c r="P67" s="225"/>
      <c r="Q67" s="225"/>
      <c r="R67" s="226"/>
      <c r="S67" s="226"/>
      <c r="T67" s="226"/>
      <c r="U67" s="226"/>
      <c r="V67" s="226"/>
      <c r="W67" s="226"/>
      <c r="X67" s="226"/>
      <c r="Y67" s="226"/>
      <c r="Z67" s="215"/>
      <c r="AA67" s="215"/>
      <c r="AB67" s="215"/>
      <c r="AC67" s="215"/>
      <c r="AD67" s="215"/>
      <c r="AE67" s="215"/>
      <c r="AF67" s="215"/>
      <c r="AG67" s="215" t="s">
        <v>152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46" t="str">
        <f>C67</f>
        <v>s případným nutným přemístěním hromad nebo dočasných skládek na místo potřeby ze vzdálenosti do 30 m, v rovině nebo ve svahu do 1 : 5,</v>
      </c>
      <c r="BB67" s="215"/>
      <c r="BC67" s="215"/>
      <c r="BD67" s="215"/>
      <c r="BE67" s="215"/>
      <c r="BF67" s="215"/>
      <c r="BG67" s="215"/>
      <c r="BH67" s="215"/>
    </row>
    <row r="68" spans="1:60" ht="30.6" outlineLevel="2">
      <c r="A68" s="222"/>
      <c r="B68" s="223"/>
      <c r="C68" s="259" t="s">
        <v>213</v>
      </c>
      <c r="D68" s="228"/>
      <c r="E68" s="229">
        <v>194.8125</v>
      </c>
      <c r="F68" s="226"/>
      <c r="G68" s="226"/>
      <c r="H68" s="226"/>
      <c r="I68" s="226"/>
      <c r="J68" s="226"/>
      <c r="K68" s="226"/>
      <c r="L68" s="226"/>
      <c r="M68" s="226"/>
      <c r="N68" s="225"/>
      <c r="O68" s="225"/>
      <c r="P68" s="225"/>
      <c r="Q68" s="225"/>
      <c r="R68" s="226"/>
      <c r="S68" s="226"/>
      <c r="T68" s="226"/>
      <c r="U68" s="226"/>
      <c r="V68" s="226"/>
      <c r="W68" s="226"/>
      <c r="X68" s="226"/>
      <c r="Y68" s="226"/>
      <c r="Z68" s="215"/>
      <c r="AA68" s="215"/>
      <c r="AB68" s="215"/>
      <c r="AC68" s="215"/>
      <c r="AD68" s="215"/>
      <c r="AE68" s="215"/>
      <c r="AF68" s="215"/>
      <c r="AG68" s="215" t="s">
        <v>154</v>
      </c>
      <c r="AH68" s="215">
        <v>0</v>
      </c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1">
      <c r="A69" s="238">
        <v>16</v>
      </c>
      <c r="B69" s="239" t="s">
        <v>218</v>
      </c>
      <c r="C69" s="257" t="s">
        <v>219</v>
      </c>
      <c r="D69" s="240" t="s">
        <v>145</v>
      </c>
      <c r="E69" s="241">
        <v>867.81200000000001</v>
      </c>
      <c r="F69" s="242"/>
      <c r="G69" s="243">
        <f>ROUND(E69*F69,2)</f>
        <v>0</v>
      </c>
      <c r="H69" s="242"/>
      <c r="I69" s="243">
        <f>ROUND(E69*H69,2)</f>
        <v>0</v>
      </c>
      <c r="J69" s="242"/>
      <c r="K69" s="243">
        <f>ROUND(E69*J69,2)</f>
        <v>0</v>
      </c>
      <c r="L69" s="243">
        <v>21</v>
      </c>
      <c r="M69" s="243">
        <f>G69*(1+L69/100)</f>
        <v>0</v>
      </c>
      <c r="N69" s="241">
        <v>0</v>
      </c>
      <c r="O69" s="241">
        <f>ROUND(E69*N69,2)</f>
        <v>0</v>
      </c>
      <c r="P69" s="241">
        <v>0</v>
      </c>
      <c r="Q69" s="241">
        <f>ROUND(E69*P69,2)</f>
        <v>0</v>
      </c>
      <c r="R69" s="243" t="s">
        <v>202</v>
      </c>
      <c r="S69" s="243" t="s">
        <v>147</v>
      </c>
      <c r="T69" s="244" t="s">
        <v>147</v>
      </c>
      <c r="U69" s="226">
        <v>0.02</v>
      </c>
      <c r="V69" s="226">
        <f>ROUND(E69*U69,2)</f>
        <v>17.36</v>
      </c>
      <c r="W69" s="226"/>
      <c r="X69" s="226" t="s">
        <v>148</v>
      </c>
      <c r="Y69" s="226" t="s">
        <v>149</v>
      </c>
      <c r="Z69" s="215"/>
      <c r="AA69" s="215"/>
      <c r="AB69" s="215"/>
      <c r="AC69" s="215"/>
      <c r="AD69" s="215"/>
      <c r="AE69" s="215"/>
      <c r="AF69" s="215"/>
      <c r="AG69" s="215" t="s">
        <v>150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ht="30.6" outlineLevel="2">
      <c r="A70" s="222"/>
      <c r="B70" s="223"/>
      <c r="C70" s="259" t="s">
        <v>204</v>
      </c>
      <c r="D70" s="228"/>
      <c r="E70" s="229">
        <v>483.65199999999999</v>
      </c>
      <c r="F70" s="226"/>
      <c r="G70" s="226"/>
      <c r="H70" s="226"/>
      <c r="I70" s="226"/>
      <c r="J70" s="226"/>
      <c r="K70" s="226"/>
      <c r="L70" s="226"/>
      <c r="M70" s="226"/>
      <c r="N70" s="225"/>
      <c r="O70" s="225"/>
      <c r="P70" s="225"/>
      <c r="Q70" s="225"/>
      <c r="R70" s="226"/>
      <c r="S70" s="226"/>
      <c r="T70" s="226"/>
      <c r="U70" s="226"/>
      <c r="V70" s="226"/>
      <c r="W70" s="226"/>
      <c r="X70" s="226"/>
      <c r="Y70" s="226"/>
      <c r="Z70" s="215"/>
      <c r="AA70" s="215"/>
      <c r="AB70" s="215"/>
      <c r="AC70" s="215"/>
      <c r="AD70" s="215"/>
      <c r="AE70" s="215"/>
      <c r="AF70" s="215"/>
      <c r="AG70" s="215" t="s">
        <v>154</v>
      </c>
      <c r="AH70" s="215">
        <v>0</v>
      </c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3">
      <c r="A71" s="222"/>
      <c r="B71" s="223"/>
      <c r="C71" s="259" t="s">
        <v>207</v>
      </c>
      <c r="D71" s="228"/>
      <c r="E71" s="229">
        <v>384.16</v>
      </c>
      <c r="F71" s="226"/>
      <c r="G71" s="226"/>
      <c r="H71" s="226"/>
      <c r="I71" s="226"/>
      <c r="J71" s="226"/>
      <c r="K71" s="226"/>
      <c r="L71" s="226"/>
      <c r="M71" s="226"/>
      <c r="N71" s="225"/>
      <c r="O71" s="225"/>
      <c r="P71" s="225"/>
      <c r="Q71" s="225"/>
      <c r="R71" s="226"/>
      <c r="S71" s="226"/>
      <c r="T71" s="226"/>
      <c r="U71" s="226"/>
      <c r="V71" s="226"/>
      <c r="W71" s="226"/>
      <c r="X71" s="226"/>
      <c r="Y71" s="226"/>
      <c r="Z71" s="215"/>
      <c r="AA71" s="215"/>
      <c r="AB71" s="215"/>
      <c r="AC71" s="215"/>
      <c r="AD71" s="215"/>
      <c r="AE71" s="215"/>
      <c r="AF71" s="215"/>
      <c r="AG71" s="215" t="s">
        <v>154</v>
      </c>
      <c r="AH71" s="215">
        <v>0</v>
      </c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>
      <c r="A72" s="238">
        <v>17</v>
      </c>
      <c r="B72" s="239" t="s">
        <v>220</v>
      </c>
      <c r="C72" s="257" t="s">
        <v>221</v>
      </c>
      <c r="D72" s="240" t="s">
        <v>145</v>
      </c>
      <c r="E72" s="241">
        <v>867.81200000000001</v>
      </c>
      <c r="F72" s="242"/>
      <c r="G72" s="243">
        <f>ROUND(E72*F72,2)</f>
        <v>0</v>
      </c>
      <c r="H72" s="242"/>
      <c r="I72" s="243">
        <f>ROUND(E72*H72,2)</f>
        <v>0</v>
      </c>
      <c r="J72" s="242"/>
      <c r="K72" s="243">
        <f>ROUND(E72*J72,2)</f>
        <v>0</v>
      </c>
      <c r="L72" s="243">
        <v>21</v>
      </c>
      <c r="M72" s="243">
        <f>G72*(1+L72/100)</f>
        <v>0</v>
      </c>
      <c r="N72" s="241">
        <v>0</v>
      </c>
      <c r="O72" s="241">
        <f>ROUND(E72*N72,2)</f>
        <v>0</v>
      </c>
      <c r="P72" s="241">
        <v>0</v>
      </c>
      <c r="Q72" s="241">
        <f>ROUND(E72*P72,2)</f>
        <v>0</v>
      </c>
      <c r="R72" s="243" t="s">
        <v>202</v>
      </c>
      <c r="S72" s="243" t="s">
        <v>147</v>
      </c>
      <c r="T72" s="244" t="s">
        <v>147</v>
      </c>
      <c r="U72" s="226">
        <v>0.01</v>
      </c>
      <c r="V72" s="226">
        <f>ROUND(E72*U72,2)</f>
        <v>8.68</v>
      </c>
      <c r="W72" s="226"/>
      <c r="X72" s="226" t="s">
        <v>148</v>
      </c>
      <c r="Y72" s="226" t="s">
        <v>149</v>
      </c>
      <c r="Z72" s="215"/>
      <c r="AA72" s="215"/>
      <c r="AB72" s="215"/>
      <c r="AC72" s="215"/>
      <c r="AD72" s="215"/>
      <c r="AE72" s="215"/>
      <c r="AF72" s="215"/>
      <c r="AG72" s="215" t="s">
        <v>150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2">
      <c r="A73" s="222"/>
      <c r="B73" s="223"/>
      <c r="C73" s="258" t="s">
        <v>222</v>
      </c>
      <c r="D73" s="245"/>
      <c r="E73" s="245"/>
      <c r="F73" s="245"/>
      <c r="G73" s="245"/>
      <c r="H73" s="226"/>
      <c r="I73" s="226"/>
      <c r="J73" s="226"/>
      <c r="K73" s="226"/>
      <c r="L73" s="226"/>
      <c r="M73" s="226"/>
      <c r="N73" s="225"/>
      <c r="O73" s="225"/>
      <c r="P73" s="225"/>
      <c r="Q73" s="225"/>
      <c r="R73" s="226"/>
      <c r="S73" s="226"/>
      <c r="T73" s="226"/>
      <c r="U73" s="226"/>
      <c r="V73" s="226"/>
      <c r="W73" s="226"/>
      <c r="X73" s="226"/>
      <c r="Y73" s="226"/>
      <c r="Z73" s="215"/>
      <c r="AA73" s="215"/>
      <c r="AB73" s="215"/>
      <c r="AC73" s="215"/>
      <c r="AD73" s="215"/>
      <c r="AE73" s="215"/>
      <c r="AF73" s="215"/>
      <c r="AG73" s="215" t="s">
        <v>152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46" t="str">
        <f>C73</f>
        <v>bez ohledu na způsob založení, tj. pokosení se shrabáním, naložením shrabků na dopravní prostředek s odvezením do 20 km a se složením,</v>
      </c>
      <c r="BB73" s="215"/>
      <c r="BC73" s="215"/>
      <c r="BD73" s="215"/>
      <c r="BE73" s="215"/>
      <c r="BF73" s="215"/>
      <c r="BG73" s="215"/>
      <c r="BH73" s="215"/>
    </row>
    <row r="74" spans="1:60" ht="30.6" outlineLevel="2">
      <c r="A74" s="222"/>
      <c r="B74" s="223"/>
      <c r="C74" s="259" t="s">
        <v>204</v>
      </c>
      <c r="D74" s="228"/>
      <c r="E74" s="229">
        <v>483.65199999999999</v>
      </c>
      <c r="F74" s="226"/>
      <c r="G74" s="226"/>
      <c r="H74" s="226"/>
      <c r="I74" s="226"/>
      <c r="J74" s="226"/>
      <c r="K74" s="226"/>
      <c r="L74" s="226"/>
      <c r="M74" s="226"/>
      <c r="N74" s="225"/>
      <c r="O74" s="225"/>
      <c r="P74" s="225"/>
      <c r="Q74" s="225"/>
      <c r="R74" s="226"/>
      <c r="S74" s="226"/>
      <c r="T74" s="226"/>
      <c r="U74" s="226"/>
      <c r="V74" s="226"/>
      <c r="W74" s="226"/>
      <c r="X74" s="226"/>
      <c r="Y74" s="226"/>
      <c r="Z74" s="215"/>
      <c r="AA74" s="215"/>
      <c r="AB74" s="215"/>
      <c r="AC74" s="215"/>
      <c r="AD74" s="215"/>
      <c r="AE74" s="215"/>
      <c r="AF74" s="215"/>
      <c r="AG74" s="215" t="s">
        <v>154</v>
      </c>
      <c r="AH74" s="215">
        <v>0</v>
      </c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3">
      <c r="A75" s="222"/>
      <c r="B75" s="223"/>
      <c r="C75" s="259" t="s">
        <v>207</v>
      </c>
      <c r="D75" s="228"/>
      <c r="E75" s="229">
        <v>384.16</v>
      </c>
      <c r="F75" s="226"/>
      <c r="G75" s="226"/>
      <c r="H75" s="226"/>
      <c r="I75" s="226"/>
      <c r="J75" s="226"/>
      <c r="K75" s="226"/>
      <c r="L75" s="226"/>
      <c r="M75" s="226"/>
      <c r="N75" s="225"/>
      <c r="O75" s="225"/>
      <c r="P75" s="225"/>
      <c r="Q75" s="225"/>
      <c r="R75" s="226"/>
      <c r="S75" s="226"/>
      <c r="T75" s="226"/>
      <c r="U75" s="226"/>
      <c r="V75" s="226"/>
      <c r="W75" s="226"/>
      <c r="X75" s="226"/>
      <c r="Y75" s="226"/>
      <c r="Z75" s="215"/>
      <c r="AA75" s="215"/>
      <c r="AB75" s="215"/>
      <c r="AC75" s="215"/>
      <c r="AD75" s="215"/>
      <c r="AE75" s="215"/>
      <c r="AF75" s="215"/>
      <c r="AG75" s="215" t="s">
        <v>154</v>
      </c>
      <c r="AH75" s="215">
        <v>0</v>
      </c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1">
      <c r="A76" s="238">
        <v>18</v>
      </c>
      <c r="B76" s="239" t="s">
        <v>223</v>
      </c>
      <c r="C76" s="257" t="s">
        <v>224</v>
      </c>
      <c r="D76" s="240" t="s">
        <v>145</v>
      </c>
      <c r="E76" s="241">
        <v>867.81200000000001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21</v>
      </c>
      <c r="M76" s="243">
        <f>G76*(1+L76/100)</f>
        <v>0</v>
      </c>
      <c r="N76" s="241">
        <v>0</v>
      </c>
      <c r="O76" s="241">
        <f>ROUND(E76*N76,2)</f>
        <v>0</v>
      </c>
      <c r="P76" s="241">
        <v>0</v>
      </c>
      <c r="Q76" s="241">
        <f>ROUND(E76*P76,2)</f>
        <v>0</v>
      </c>
      <c r="R76" s="243" t="s">
        <v>202</v>
      </c>
      <c r="S76" s="243" t="s">
        <v>147</v>
      </c>
      <c r="T76" s="244" t="s">
        <v>147</v>
      </c>
      <c r="U76" s="226">
        <v>2E-3</v>
      </c>
      <c r="V76" s="226">
        <f>ROUND(E76*U76,2)</f>
        <v>1.74</v>
      </c>
      <c r="W76" s="226"/>
      <c r="X76" s="226" t="s">
        <v>148</v>
      </c>
      <c r="Y76" s="226" t="s">
        <v>149</v>
      </c>
      <c r="Z76" s="215"/>
      <c r="AA76" s="215"/>
      <c r="AB76" s="215"/>
      <c r="AC76" s="215"/>
      <c r="AD76" s="215"/>
      <c r="AE76" s="215"/>
      <c r="AF76" s="215"/>
      <c r="AG76" s="215" t="s">
        <v>150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ht="30.6" outlineLevel="2">
      <c r="A77" s="222"/>
      <c r="B77" s="223"/>
      <c r="C77" s="259" t="s">
        <v>204</v>
      </c>
      <c r="D77" s="228"/>
      <c r="E77" s="229">
        <v>483.65199999999999</v>
      </c>
      <c r="F77" s="226"/>
      <c r="G77" s="226"/>
      <c r="H77" s="226"/>
      <c r="I77" s="226"/>
      <c r="J77" s="226"/>
      <c r="K77" s="226"/>
      <c r="L77" s="226"/>
      <c r="M77" s="226"/>
      <c r="N77" s="225"/>
      <c r="O77" s="225"/>
      <c r="P77" s="225"/>
      <c r="Q77" s="225"/>
      <c r="R77" s="226"/>
      <c r="S77" s="226"/>
      <c r="T77" s="226"/>
      <c r="U77" s="226"/>
      <c r="V77" s="226"/>
      <c r="W77" s="226"/>
      <c r="X77" s="226"/>
      <c r="Y77" s="226"/>
      <c r="Z77" s="215"/>
      <c r="AA77" s="215"/>
      <c r="AB77" s="215"/>
      <c r="AC77" s="215"/>
      <c r="AD77" s="215"/>
      <c r="AE77" s="215"/>
      <c r="AF77" s="215"/>
      <c r="AG77" s="215" t="s">
        <v>154</v>
      </c>
      <c r="AH77" s="215">
        <v>0</v>
      </c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3">
      <c r="A78" s="222"/>
      <c r="B78" s="223"/>
      <c r="C78" s="259" t="s">
        <v>207</v>
      </c>
      <c r="D78" s="228"/>
      <c r="E78" s="229">
        <v>384.16</v>
      </c>
      <c r="F78" s="226"/>
      <c r="G78" s="226"/>
      <c r="H78" s="226"/>
      <c r="I78" s="226"/>
      <c r="J78" s="226"/>
      <c r="K78" s="226"/>
      <c r="L78" s="226"/>
      <c r="M78" s="226"/>
      <c r="N78" s="225"/>
      <c r="O78" s="225"/>
      <c r="P78" s="225"/>
      <c r="Q78" s="225"/>
      <c r="R78" s="226"/>
      <c r="S78" s="226"/>
      <c r="T78" s="226"/>
      <c r="U78" s="226"/>
      <c r="V78" s="226"/>
      <c r="W78" s="226"/>
      <c r="X78" s="226"/>
      <c r="Y78" s="226"/>
      <c r="Z78" s="215"/>
      <c r="AA78" s="215"/>
      <c r="AB78" s="215"/>
      <c r="AC78" s="215"/>
      <c r="AD78" s="215"/>
      <c r="AE78" s="215"/>
      <c r="AF78" s="215"/>
      <c r="AG78" s="215" t="s">
        <v>154</v>
      </c>
      <c r="AH78" s="215">
        <v>0</v>
      </c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1">
      <c r="A79" s="247">
        <v>19</v>
      </c>
      <c r="B79" s="248" t="s">
        <v>225</v>
      </c>
      <c r="C79" s="260" t="s">
        <v>226</v>
      </c>
      <c r="D79" s="249" t="s">
        <v>170</v>
      </c>
      <c r="E79" s="250">
        <v>240.28381999999999</v>
      </c>
      <c r="F79" s="251"/>
      <c r="G79" s="252">
        <f>ROUND(E79*F79,2)</f>
        <v>0</v>
      </c>
      <c r="H79" s="251"/>
      <c r="I79" s="252">
        <f>ROUND(E79*H79,2)</f>
        <v>0</v>
      </c>
      <c r="J79" s="251"/>
      <c r="K79" s="252">
        <f>ROUND(E79*J79,2)</f>
        <v>0</v>
      </c>
      <c r="L79" s="252">
        <v>21</v>
      </c>
      <c r="M79" s="252">
        <f>G79*(1+L79/100)</f>
        <v>0</v>
      </c>
      <c r="N79" s="250">
        <v>0</v>
      </c>
      <c r="O79" s="250">
        <f>ROUND(E79*N79,2)</f>
        <v>0</v>
      </c>
      <c r="P79" s="250">
        <v>0</v>
      </c>
      <c r="Q79" s="250">
        <f>ROUND(E79*P79,2)</f>
        <v>0</v>
      </c>
      <c r="R79" s="252" t="s">
        <v>171</v>
      </c>
      <c r="S79" s="252" t="s">
        <v>147</v>
      </c>
      <c r="T79" s="253" t="s">
        <v>147</v>
      </c>
      <c r="U79" s="226">
        <v>0</v>
      </c>
      <c r="V79" s="226">
        <f>ROUND(E79*U79,2)</f>
        <v>0</v>
      </c>
      <c r="W79" s="226"/>
      <c r="X79" s="226" t="s">
        <v>148</v>
      </c>
      <c r="Y79" s="226" t="s">
        <v>149</v>
      </c>
      <c r="Z79" s="215"/>
      <c r="AA79" s="215"/>
      <c r="AB79" s="215"/>
      <c r="AC79" s="215"/>
      <c r="AD79" s="215"/>
      <c r="AE79" s="215"/>
      <c r="AF79" s="215"/>
      <c r="AG79" s="215" t="s">
        <v>150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>
      <c r="A80" s="238">
        <v>20</v>
      </c>
      <c r="B80" s="239" t="s">
        <v>227</v>
      </c>
      <c r="C80" s="257" t="s">
        <v>228</v>
      </c>
      <c r="D80" s="240" t="s">
        <v>145</v>
      </c>
      <c r="E80" s="241">
        <v>194.8125</v>
      </c>
      <c r="F80" s="242"/>
      <c r="G80" s="243">
        <f>ROUND(E80*F80,2)</f>
        <v>0</v>
      </c>
      <c r="H80" s="242"/>
      <c r="I80" s="243">
        <f>ROUND(E80*H80,2)</f>
        <v>0</v>
      </c>
      <c r="J80" s="242"/>
      <c r="K80" s="243">
        <f>ROUND(E80*J80,2)</f>
        <v>0</v>
      </c>
      <c r="L80" s="243">
        <v>21</v>
      </c>
      <c r="M80" s="243">
        <f>G80*(1+L80/100)</f>
        <v>0</v>
      </c>
      <c r="N80" s="241">
        <v>0</v>
      </c>
      <c r="O80" s="241">
        <f>ROUND(E80*N80,2)</f>
        <v>0</v>
      </c>
      <c r="P80" s="241">
        <v>0</v>
      </c>
      <c r="Q80" s="241">
        <f>ROUND(E80*P80,2)</f>
        <v>0</v>
      </c>
      <c r="R80" s="243"/>
      <c r="S80" s="243" t="s">
        <v>229</v>
      </c>
      <c r="T80" s="244" t="s">
        <v>230</v>
      </c>
      <c r="U80" s="226">
        <v>0</v>
      </c>
      <c r="V80" s="226">
        <f>ROUND(E80*U80,2)</f>
        <v>0</v>
      </c>
      <c r="W80" s="226"/>
      <c r="X80" s="226" t="s">
        <v>148</v>
      </c>
      <c r="Y80" s="226" t="s">
        <v>149</v>
      </c>
      <c r="Z80" s="215"/>
      <c r="AA80" s="215"/>
      <c r="AB80" s="215"/>
      <c r="AC80" s="215"/>
      <c r="AD80" s="215"/>
      <c r="AE80" s="215"/>
      <c r="AF80" s="215"/>
      <c r="AG80" s="215" t="s">
        <v>150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ht="30.6" outlineLevel="2">
      <c r="A81" s="222"/>
      <c r="B81" s="223"/>
      <c r="C81" s="259" t="s">
        <v>213</v>
      </c>
      <c r="D81" s="228"/>
      <c r="E81" s="229">
        <v>194.8125</v>
      </c>
      <c r="F81" s="226"/>
      <c r="G81" s="226"/>
      <c r="H81" s="226"/>
      <c r="I81" s="226"/>
      <c r="J81" s="226"/>
      <c r="K81" s="226"/>
      <c r="L81" s="226"/>
      <c r="M81" s="226"/>
      <c r="N81" s="225"/>
      <c r="O81" s="225"/>
      <c r="P81" s="225"/>
      <c r="Q81" s="225"/>
      <c r="R81" s="226"/>
      <c r="S81" s="226"/>
      <c r="T81" s="226"/>
      <c r="U81" s="226"/>
      <c r="V81" s="226"/>
      <c r="W81" s="226"/>
      <c r="X81" s="226"/>
      <c r="Y81" s="226"/>
      <c r="Z81" s="215"/>
      <c r="AA81" s="215"/>
      <c r="AB81" s="215"/>
      <c r="AC81" s="215"/>
      <c r="AD81" s="215"/>
      <c r="AE81" s="215"/>
      <c r="AF81" s="215"/>
      <c r="AG81" s="215" t="s">
        <v>154</v>
      </c>
      <c r="AH81" s="215">
        <v>0</v>
      </c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1">
      <c r="A82" s="247">
        <v>21</v>
      </c>
      <c r="B82" s="248" t="s">
        <v>231</v>
      </c>
      <c r="C82" s="260" t="s">
        <v>232</v>
      </c>
      <c r="D82" s="249" t="s">
        <v>233</v>
      </c>
      <c r="E82" s="250">
        <v>10</v>
      </c>
      <c r="F82" s="251"/>
      <c r="G82" s="252">
        <f>ROUND(E82*F82,2)</f>
        <v>0</v>
      </c>
      <c r="H82" s="251"/>
      <c r="I82" s="252">
        <f>ROUND(E82*H82,2)</f>
        <v>0</v>
      </c>
      <c r="J82" s="251"/>
      <c r="K82" s="252">
        <f>ROUND(E82*J82,2)</f>
        <v>0</v>
      </c>
      <c r="L82" s="252">
        <v>21</v>
      </c>
      <c r="M82" s="252">
        <f>G82*(1+L82/100)</f>
        <v>0</v>
      </c>
      <c r="N82" s="250">
        <v>0</v>
      </c>
      <c r="O82" s="250">
        <f>ROUND(E82*N82,2)</f>
        <v>0</v>
      </c>
      <c r="P82" s="250">
        <v>0</v>
      </c>
      <c r="Q82" s="250">
        <f>ROUND(E82*P82,2)</f>
        <v>0</v>
      </c>
      <c r="R82" s="252"/>
      <c r="S82" s="252" t="s">
        <v>229</v>
      </c>
      <c r="T82" s="253" t="s">
        <v>230</v>
      </c>
      <c r="U82" s="226">
        <v>0</v>
      </c>
      <c r="V82" s="226">
        <f>ROUND(E82*U82,2)</f>
        <v>0</v>
      </c>
      <c r="W82" s="226"/>
      <c r="X82" s="226" t="s">
        <v>148</v>
      </c>
      <c r="Y82" s="226" t="s">
        <v>149</v>
      </c>
      <c r="Z82" s="215"/>
      <c r="AA82" s="215"/>
      <c r="AB82" s="215"/>
      <c r="AC82" s="215"/>
      <c r="AD82" s="215"/>
      <c r="AE82" s="215"/>
      <c r="AF82" s="215"/>
      <c r="AG82" s="215" t="s">
        <v>150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1">
      <c r="A83" s="247">
        <v>22</v>
      </c>
      <c r="B83" s="248" t="s">
        <v>234</v>
      </c>
      <c r="C83" s="260" t="s">
        <v>235</v>
      </c>
      <c r="D83" s="249" t="s">
        <v>233</v>
      </c>
      <c r="E83" s="250">
        <v>18</v>
      </c>
      <c r="F83" s="251"/>
      <c r="G83" s="252">
        <f>ROUND(E83*F83,2)</f>
        <v>0</v>
      </c>
      <c r="H83" s="251"/>
      <c r="I83" s="252">
        <f>ROUND(E83*H83,2)</f>
        <v>0</v>
      </c>
      <c r="J83" s="251"/>
      <c r="K83" s="252">
        <f>ROUND(E83*J83,2)</f>
        <v>0</v>
      </c>
      <c r="L83" s="252">
        <v>21</v>
      </c>
      <c r="M83" s="252">
        <f>G83*(1+L83/100)</f>
        <v>0</v>
      </c>
      <c r="N83" s="250">
        <v>0</v>
      </c>
      <c r="O83" s="250">
        <f>ROUND(E83*N83,2)</f>
        <v>0</v>
      </c>
      <c r="P83" s="250">
        <v>0</v>
      </c>
      <c r="Q83" s="250">
        <f>ROUND(E83*P83,2)</f>
        <v>0</v>
      </c>
      <c r="R83" s="252"/>
      <c r="S83" s="252" t="s">
        <v>229</v>
      </c>
      <c r="T83" s="253" t="s">
        <v>230</v>
      </c>
      <c r="U83" s="226">
        <v>0</v>
      </c>
      <c r="V83" s="226">
        <f>ROUND(E83*U83,2)</f>
        <v>0</v>
      </c>
      <c r="W83" s="226"/>
      <c r="X83" s="226" t="s">
        <v>148</v>
      </c>
      <c r="Y83" s="226" t="s">
        <v>149</v>
      </c>
      <c r="Z83" s="215"/>
      <c r="AA83" s="215"/>
      <c r="AB83" s="215"/>
      <c r="AC83" s="215"/>
      <c r="AD83" s="215"/>
      <c r="AE83" s="215"/>
      <c r="AF83" s="215"/>
      <c r="AG83" s="215" t="s">
        <v>150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>
      <c r="A84" s="247">
        <v>23</v>
      </c>
      <c r="B84" s="248" t="s">
        <v>236</v>
      </c>
      <c r="C84" s="260" t="s">
        <v>237</v>
      </c>
      <c r="D84" s="249" t="s">
        <v>238</v>
      </c>
      <c r="E84" s="250">
        <v>30</v>
      </c>
      <c r="F84" s="251"/>
      <c r="G84" s="252">
        <f>ROUND(E84*F84,2)</f>
        <v>0</v>
      </c>
      <c r="H84" s="251"/>
      <c r="I84" s="252">
        <f>ROUND(E84*H84,2)</f>
        <v>0</v>
      </c>
      <c r="J84" s="251"/>
      <c r="K84" s="252">
        <f>ROUND(E84*J84,2)</f>
        <v>0</v>
      </c>
      <c r="L84" s="252">
        <v>21</v>
      </c>
      <c r="M84" s="252">
        <f>G84*(1+L84/100)</f>
        <v>0</v>
      </c>
      <c r="N84" s="250">
        <v>1E-3</v>
      </c>
      <c r="O84" s="250">
        <f>ROUND(E84*N84,2)</f>
        <v>0.03</v>
      </c>
      <c r="P84" s="250">
        <v>0</v>
      </c>
      <c r="Q84" s="250">
        <f>ROUND(E84*P84,2)</f>
        <v>0</v>
      </c>
      <c r="R84" s="252" t="s">
        <v>239</v>
      </c>
      <c r="S84" s="252" t="s">
        <v>147</v>
      </c>
      <c r="T84" s="253" t="s">
        <v>147</v>
      </c>
      <c r="U84" s="226">
        <v>0</v>
      </c>
      <c r="V84" s="226">
        <f>ROUND(E84*U84,2)</f>
        <v>0</v>
      </c>
      <c r="W84" s="226"/>
      <c r="X84" s="226" t="s">
        <v>240</v>
      </c>
      <c r="Y84" s="226" t="s">
        <v>149</v>
      </c>
      <c r="Z84" s="215"/>
      <c r="AA84" s="215"/>
      <c r="AB84" s="215"/>
      <c r="AC84" s="215"/>
      <c r="AD84" s="215"/>
      <c r="AE84" s="215"/>
      <c r="AF84" s="215"/>
      <c r="AG84" s="215" t="s">
        <v>241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>
      <c r="A85" s="247">
        <v>24</v>
      </c>
      <c r="B85" s="248" t="s">
        <v>242</v>
      </c>
      <c r="C85" s="260" t="s">
        <v>243</v>
      </c>
      <c r="D85" s="249" t="s">
        <v>170</v>
      </c>
      <c r="E85" s="250">
        <v>19.481249999999999</v>
      </c>
      <c r="F85" s="251"/>
      <c r="G85" s="252">
        <f>ROUND(E85*F85,2)</f>
        <v>0</v>
      </c>
      <c r="H85" s="251"/>
      <c r="I85" s="252">
        <f>ROUND(E85*H85,2)</f>
        <v>0</v>
      </c>
      <c r="J85" s="251"/>
      <c r="K85" s="252">
        <f>ROUND(E85*J85,2)</f>
        <v>0</v>
      </c>
      <c r="L85" s="252">
        <v>21</v>
      </c>
      <c r="M85" s="252">
        <f>G85*(1+L85/100)</f>
        <v>0</v>
      </c>
      <c r="N85" s="250">
        <v>0</v>
      </c>
      <c r="O85" s="250">
        <f>ROUND(E85*N85,2)</f>
        <v>0</v>
      </c>
      <c r="P85" s="250">
        <v>0</v>
      </c>
      <c r="Q85" s="250">
        <f>ROUND(E85*P85,2)</f>
        <v>0</v>
      </c>
      <c r="R85" s="252"/>
      <c r="S85" s="252" t="s">
        <v>229</v>
      </c>
      <c r="T85" s="253" t="s">
        <v>230</v>
      </c>
      <c r="U85" s="226">
        <v>0</v>
      </c>
      <c r="V85" s="226">
        <f>ROUND(E85*U85,2)</f>
        <v>0</v>
      </c>
      <c r="W85" s="226"/>
      <c r="X85" s="226" t="s">
        <v>240</v>
      </c>
      <c r="Y85" s="226" t="s">
        <v>149</v>
      </c>
      <c r="Z85" s="215"/>
      <c r="AA85" s="215"/>
      <c r="AB85" s="215"/>
      <c r="AC85" s="215"/>
      <c r="AD85" s="215"/>
      <c r="AE85" s="215"/>
      <c r="AF85" s="215"/>
      <c r="AG85" s="215" t="s">
        <v>241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>
      <c r="A86" s="231" t="s">
        <v>141</v>
      </c>
      <c r="B86" s="232" t="s">
        <v>78</v>
      </c>
      <c r="C86" s="256" t="s">
        <v>79</v>
      </c>
      <c r="D86" s="233"/>
      <c r="E86" s="234"/>
      <c r="F86" s="235"/>
      <c r="G86" s="235">
        <f>SUMIF(AG87:AG98,"&lt;&gt;NOR",G87:G98)</f>
        <v>0</v>
      </c>
      <c r="H86" s="235"/>
      <c r="I86" s="235">
        <f>SUM(I87:I98)</f>
        <v>0</v>
      </c>
      <c r="J86" s="235"/>
      <c r="K86" s="235">
        <f>SUM(K87:K98)</f>
        <v>0</v>
      </c>
      <c r="L86" s="235"/>
      <c r="M86" s="235">
        <f>SUM(M87:M98)</f>
        <v>0</v>
      </c>
      <c r="N86" s="234"/>
      <c r="O86" s="234">
        <f>SUM(O87:O98)</f>
        <v>24.080000000000002</v>
      </c>
      <c r="P86" s="234"/>
      <c r="Q86" s="234">
        <f>SUM(Q87:Q98)</f>
        <v>0</v>
      </c>
      <c r="R86" s="235"/>
      <c r="S86" s="235"/>
      <c r="T86" s="236"/>
      <c r="U86" s="230"/>
      <c r="V86" s="230">
        <f>SUM(V87:V98)</f>
        <v>114.26000000000002</v>
      </c>
      <c r="W86" s="230"/>
      <c r="X86" s="230"/>
      <c r="Y86" s="230"/>
      <c r="AG86" t="s">
        <v>142</v>
      </c>
    </row>
    <row r="87" spans="1:60" outlineLevel="1">
      <c r="A87" s="238">
        <v>25</v>
      </c>
      <c r="B87" s="239" t="s">
        <v>244</v>
      </c>
      <c r="C87" s="257" t="s">
        <v>245</v>
      </c>
      <c r="D87" s="240" t="s">
        <v>170</v>
      </c>
      <c r="E87" s="241">
        <v>8.3520000000000003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21</v>
      </c>
      <c r="M87" s="243">
        <f>G87*(1+L87/100)</f>
        <v>0</v>
      </c>
      <c r="N87" s="241">
        <v>2.5249999999999999</v>
      </c>
      <c r="O87" s="241">
        <f>ROUND(E87*N87,2)</f>
        <v>21.09</v>
      </c>
      <c r="P87" s="241">
        <v>0</v>
      </c>
      <c r="Q87" s="241">
        <f>ROUND(E87*P87,2)</f>
        <v>0</v>
      </c>
      <c r="R87" s="243" t="s">
        <v>246</v>
      </c>
      <c r="S87" s="243" t="s">
        <v>147</v>
      </c>
      <c r="T87" s="244" t="s">
        <v>147</v>
      </c>
      <c r="U87" s="226">
        <v>0.47699999999999998</v>
      </c>
      <c r="V87" s="226">
        <f>ROUND(E87*U87,2)</f>
        <v>3.98</v>
      </c>
      <c r="W87" s="226"/>
      <c r="X87" s="226" t="s">
        <v>148</v>
      </c>
      <c r="Y87" s="226" t="s">
        <v>149</v>
      </c>
      <c r="Z87" s="215"/>
      <c r="AA87" s="215"/>
      <c r="AB87" s="215"/>
      <c r="AC87" s="215"/>
      <c r="AD87" s="215"/>
      <c r="AE87" s="215"/>
      <c r="AF87" s="215"/>
      <c r="AG87" s="215" t="s">
        <v>150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ht="30.6" outlineLevel="2">
      <c r="A88" s="222"/>
      <c r="B88" s="223"/>
      <c r="C88" s="259" t="s">
        <v>184</v>
      </c>
      <c r="D88" s="228"/>
      <c r="E88" s="229">
        <v>8.3520000000000003</v>
      </c>
      <c r="F88" s="226"/>
      <c r="G88" s="226"/>
      <c r="H88" s="226"/>
      <c r="I88" s="226"/>
      <c r="J88" s="226"/>
      <c r="K88" s="226"/>
      <c r="L88" s="226"/>
      <c r="M88" s="226"/>
      <c r="N88" s="225"/>
      <c r="O88" s="225"/>
      <c r="P88" s="225"/>
      <c r="Q88" s="225"/>
      <c r="R88" s="226"/>
      <c r="S88" s="226"/>
      <c r="T88" s="226"/>
      <c r="U88" s="226"/>
      <c r="V88" s="226"/>
      <c r="W88" s="226"/>
      <c r="X88" s="226"/>
      <c r="Y88" s="226"/>
      <c r="Z88" s="215"/>
      <c r="AA88" s="215"/>
      <c r="AB88" s="215"/>
      <c r="AC88" s="215"/>
      <c r="AD88" s="215"/>
      <c r="AE88" s="215"/>
      <c r="AF88" s="215"/>
      <c r="AG88" s="215" t="s">
        <v>154</v>
      </c>
      <c r="AH88" s="215">
        <v>0</v>
      </c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>
      <c r="A89" s="238">
        <v>26</v>
      </c>
      <c r="B89" s="239" t="s">
        <v>247</v>
      </c>
      <c r="C89" s="257" t="s">
        <v>248</v>
      </c>
      <c r="D89" s="240" t="s">
        <v>145</v>
      </c>
      <c r="E89" s="241">
        <v>74.239999999999995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21</v>
      </c>
      <c r="M89" s="243">
        <f>G89*(1+L89/100)</f>
        <v>0</v>
      </c>
      <c r="N89" s="241">
        <v>3.9190000000000003E-2</v>
      </c>
      <c r="O89" s="241">
        <f>ROUND(E89*N89,2)</f>
        <v>2.91</v>
      </c>
      <c r="P89" s="241">
        <v>0</v>
      </c>
      <c r="Q89" s="241">
        <f>ROUND(E89*P89,2)</f>
        <v>0</v>
      </c>
      <c r="R89" s="243" t="s">
        <v>246</v>
      </c>
      <c r="S89" s="243" t="s">
        <v>147</v>
      </c>
      <c r="T89" s="244" t="s">
        <v>147</v>
      </c>
      <c r="U89" s="226">
        <v>1.05</v>
      </c>
      <c r="V89" s="226">
        <f>ROUND(E89*U89,2)</f>
        <v>77.95</v>
      </c>
      <c r="W89" s="226"/>
      <c r="X89" s="226" t="s">
        <v>148</v>
      </c>
      <c r="Y89" s="226" t="s">
        <v>149</v>
      </c>
      <c r="Z89" s="215"/>
      <c r="AA89" s="215"/>
      <c r="AB89" s="215"/>
      <c r="AC89" s="215"/>
      <c r="AD89" s="215"/>
      <c r="AE89" s="215"/>
      <c r="AF89" s="215"/>
      <c r="AG89" s="215" t="s">
        <v>150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ht="21" outlineLevel="2">
      <c r="A90" s="222"/>
      <c r="B90" s="223"/>
      <c r="C90" s="258" t="s">
        <v>249</v>
      </c>
      <c r="D90" s="245"/>
      <c r="E90" s="245"/>
      <c r="F90" s="245"/>
      <c r="G90" s="245"/>
      <c r="H90" s="226"/>
      <c r="I90" s="226"/>
      <c r="J90" s="226"/>
      <c r="K90" s="226"/>
      <c r="L90" s="226"/>
      <c r="M90" s="226"/>
      <c r="N90" s="225"/>
      <c r="O90" s="225"/>
      <c r="P90" s="225"/>
      <c r="Q90" s="225"/>
      <c r="R90" s="226"/>
      <c r="S90" s="226"/>
      <c r="T90" s="226"/>
      <c r="U90" s="226"/>
      <c r="V90" s="226"/>
      <c r="W90" s="226"/>
      <c r="X90" s="226"/>
      <c r="Y90" s="226"/>
      <c r="Z90" s="215"/>
      <c r="AA90" s="215"/>
      <c r="AB90" s="215"/>
      <c r="AC90" s="215"/>
      <c r="AD90" s="215"/>
      <c r="AE90" s="215"/>
      <c r="AF90" s="215"/>
      <c r="AG90" s="215" t="s">
        <v>152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46" t="str">
        <f>C90</f>
        <v>bednění svislé nebo šikmé (odkloněné), půdorysně přímé nebo zalomené, stěn základových patek ve volných nebo zapažených jámách, rýhách, šachtách, včetně případných vzpěr,</v>
      </c>
      <c r="BB90" s="215"/>
      <c r="BC90" s="215"/>
      <c r="BD90" s="215"/>
      <c r="BE90" s="215"/>
      <c r="BF90" s="215"/>
      <c r="BG90" s="215"/>
      <c r="BH90" s="215"/>
    </row>
    <row r="91" spans="1:60" ht="30.6" outlineLevel="2">
      <c r="A91" s="222"/>
      <c r="B91" s="223"/>
      <c r="C91" s="259" t="s">
        <v>250</v>
      </c>
      <c r="D91" s="228"/>
      <c r="E91" s="229">
        <v>74.239999999999995</v>
      </c>
      <c r="F91" s="226"/>
      <c r="G91" s="226"/>
      <c r="H91" s="226"/>
      <c r="I91" s="226"/>
      <c r="J91" s="226"/>
      <c r="K91" s="226"/>
      <c r="L91" s="226"/>
      <c r="M91" s="226"/>
      <c r="N91" s="225"/>
      <c r="O91" s="225"/>
      <c r="P91" s="225"/>
      <c r="Q91" s="225"/>
      <c r="R91" s="226"/>
      <c r="S91" s="226"/>
      <c r="T91" s="226"/>
      <c r="U91" s="226"/>
      <c r="V91" s="226"/>
      <c r="W91" s="226"/>
      <c r="X91" s="226"/>
      <c r="Y91" s="226"/>
      <c r="Z91" s="215"/>
      <c r="AA91" s="215"/>
      <c r="AB91" s="215"/>
      <c r="AC91" s="215"/>
      <c r="AD91" s="215"/>
      <c r="AE91" s="215"/>
      <c r="AF91" s="215"/>
      <c r="AG91" s="215" t="s">
        <v>154</v>
      </c>
      <c r="AH91" s="215">
        <v>0</v>
      </c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>
      <c r="A92" s="238">
        <v>27</v>
      </c>
      <c r="B92" s="239" t="s">
        <v>251</v>
      </c>
      <c r="C92" s="257" t="s">
        <v>252</v>
      </c>
      <c r="D92" s="240" t="s">
        <v>145</v>
      </c>
      <c r="E92" s="241">
        <v>74.239999999999995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21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 t="s">
        <v>246</v>
      </c>
      <c r="S92" s="243" t="s">
        <v>147</v>
      </c>
      <c r="T92" s="244" t="s">
        <v>147</v>
      </c>
      <c r="U92" s="226">
        <v>0.32</v>
      </c>
      <c r="V92" s="226">
        <f>ROUND(E92*U92,2)</f>
        <v>23.76</v>
      </c>
      <c r="W92" s="226"/>
      <c r="X92" s="226" t="s">
        <v>148</v>
      </c>
      <c r="Y92" s="226" t="s">
        <v>149</v>
      </c>
      <c r="Z92" s="215"/>
      <c r="AA92" s="215"/>
      <c r="AB92" s="215"/>
      <c r="AC92" s="215"/>
      <c r="AD92" s="215"/>
      <c r="AE92" s="215"/>
      <c r="AF92" s="215"/>
      <c r="AG92" s="215" t="s">
        <v>150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ht="21" outlineLevel="2">
      <c r="A93" s="222"/>
      <c r="B93" s="223"/>
      <c r="C93" s="258" t="s">
        <v>249</v>
      </c>
      <c r="D93" s="245"/>
      <c r="E93" s="245"/>
      <c r="F93" s="245"/>
      <c r="G93" s="245"/>
      <c r="H93" s="226"/>
      <c r="I93" s="226"/>
      <c r="J93" s="226"/>
      <c r="K93" s="226"/>
      <c r="L93" s="226"/>
      <c r="M93" s="226"/>
      <c r="N93" s="225"/>
      <c r="O93" s="225"/>
      <c r="P93" s="225"/>
      <c r="Q93" s="225"/>
      <c r="R93" s="226"/>
      <c r="S93" s="226"/>
      <c r="T93" s="226"/>
      <c r="U93" s="226"/>
      <c r="V93" s="226"/>
      <c r="W93" s="226"/>
      <c r="X93" s="226"/>
      <c r="Y93" s="226"/>
      <c r="Z93" s="215"/>
      <c r="AA93" s="215"/>
      <c r="AB93" s="215"/>
      <c r="AC93" s="215"/>
      <c r="AD93" s="215"/>
      <c r="AE93" s="215"/>
      <c r="AF93" s="215"/>
      <c r="AG93" s="215" t="s">
        <v>152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46" t="str">
        <f>C93</f>
        <v>bednění svislé nebo šikmé (odkloněné), půdorysně přímé nebo zalomené, stěn základových patek ve volných nebo zapažených jámách, rýhách, šachtách, včetně případných vzpěr,</v>
      </c>
      <c r="BB93" s="215"/>
      <c r="BC93" s="215"/>
      <c r="BD93" s="215"/>
      <c r="BE93" s="215"/>
      <c r="BF93" s="215"/>
      <c r="BG93" s="215"/>
      <c r="BH93" s="215"/>
    </row>
    <row r="94" spans="1:60" outlineLevel="2">
      <c r="A94" s="222"/>
      <c r="B94" s="223"/>
      <c r="C94" s="261" t="s">
        <v>253</v>
      </c>
      <c r="D94" s="254"/>
      <c r="E94" s="254"/>
      <c r="F94" s="254"/>
      <c r="G94" s="254"/>
      <c r="H94" s="226"/>
      <c r="I94" s="226"/>
      <c r="J94" s="226"/>
      <c r="K94" s="226"/>
      <c r="L94" s="226"/>
      <c r="M94" s="226"/>
      <c r="N94" s="225"/>
      <c r="O94" s="225"/>
      <c r="P94" s="225"/>
      <c r="Q94" s="225"/>
      <c r="R94" s="226"/>
      <c r="S94" s="226"/>
      <c r="T94" s="226"/>
      <c r="U94" s="226"/>
      <c r="V94" s="226"/>
      <c r="W94" s="226"/>
      <c r="X94" s="226"/>
      <c r="Y94" s="226"/>
      <c r="Z94" s="215"/>
      <c r="AA94" s="215"/>
      <c r="AB94" s="215"/>
      <c r="AC94" s="215"/>
      <c r="AD94" s="215"/>
      <c r="AE94" s="215"/>
      <c r="AF94" s="215"/>
      <c r="AG94" s="215" t="s">
        <v>254</v>
      </c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1">
      <c r="A95" s="238">
        <v>28</v>
      </c>
      <c r="B95" s="239" t="s">
        <v>255</v>
      </c>
      <c r="C95" s="257" t="s">
        <v>256</v>
      </c>
      <c r="D95" s="240" t="s">
        <v>145</v>
      </c>
      <c r="E95" s="241">
        <v>194.8125</v>
      </c>
      <c r="F95" s="242"/>
      <c r="G95" s="243">
        <f>ROUND(E95*F95,2)</f>
        <v>0</v>
      </c>
      <c r="H95" s="242"/>
      <c r="I95" s="243">
        <f>ROUND(E95*H95,2)</f>
        <v>0</v>
      </c>
      <c r="J95" s="242"/>
      <c r="K95" s="243">
        <f>ROUND(E95*J95,2)</f>
        <v>0</v>
      </c>
      <c r="L95" s="243">
        <v>21</v>
      </c>
      <c r="M95" s="243">
        <f>G95*(1+L95/100)</f>
        <v>0</v>
      </c>
      <c r="N95" s="241">
        <v>3.0000000000000001E-5</v>
      </c>
      <c r="O95" s="241">
        <f>ROUND(E95*N95,2)</f>
        <v>0.01</v>
      </c>
      <c r="P95" s="241">
        <v>0</v>
      </c>
      <c r="Q95" s="241">
        <f>ROUND(E95*P95,2)</f>
        <v>0</v>
      </c>
      <c r="R95" s="243" t="s">
        <v>257</v>
      </c>
      <c r="S95" s="243" t="s">
        <v>147</v>
      </c>
      <c r="T95" s="244" t="s">
        <v>147</v>
      </c>
      <c r="U95" s="226">
        <v>4.3999999999999997E-2</v>
      </c>
      <c r="V95" s="226">
        <f>ROUND(E95*U95,2)</f>
        <v>8.57</v>
      </c>
      <c r="W95" s="226"/>
      <c r="X95" s="226" t="s">
        <v>148</v>
      </c>
      <c r="Y95" s="226" t="s">
        <v>149</v>
      </c>
      <c r="Z95" s="215"/>
      <c r="AA95" s="215"/>
      <c r="AB95" s="215"/>
      <c r="AC95" s="215"/>
      <c r="AD95" s="215"/>
      <c r="AE95" s="215"/>
      <c r="AF95" s="215"/>
      <c r="AG95" s="215" t="s">
        <v>150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ht="30.6" outlineLevel="2">
      <c r="A96" s="222"/>
      <c r="B96" s="223"/>
      <c r="C96" s="259" t="s">
        <v>213</v>
      </c>
      <c r="D96" s="228"/>
      <c r="E96" s="229">
        <v>194.8125</v>
      </c>
      <c r="F96" s="226"/>
      <c r="G96" s="226"/>
      <c r="H96" s="226"/>
      <c r="I96" s="226"/>
      <c r="J96" s="226"/>
      <c r="K96" s="226"/>
      <c r="L96" s="226"/>
      <c r="M96" s="226"/>
      <c r="N96" s="225"/>
      <c r="O96" s="225"/>
      <c r="P96" s="225"/>
      <c r="Q96" s="225"/>
      <c r="R96" s="226"/>
      <c r="S96" s="226"/>
      <c r="T96" s="226"/>
      <c r="U96" s="226"/>
      <c r="V96" s="226"/>
      <c r="W96" s="226"/>
      <c r="X96" s="226"/>
      <c r="Y96" s="226"/>
      <c r="Z96" s="215"/>
      <c r="AA96" s="215"/>
      <c r="AB96" s="215"/>
      <c r="AC96" s="215"/>
      <c r="AD96" s="215"/>
      <c r="AE96" s="215"/>
      <c r="AF96" s="215"/>
      <c r="AG96" s="215" t="s">
        <v>154</v>
      </c>
      <c r="AH96" s="215">
        <v>0</v>
      </c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1">
      <c r="A97" s="238">
        <v>29</v>
      </c>
      <c r="B97" s="239" t="s">
        <v>258</v>
      </c>
      <c r="C97" s="257" t="s">
        <v>259</v>
      </c>
      <c r="D97" s="240" t="s">
        <v>145</v>
      </c>
      <c r="E97" s="241">
        <v>233.77500000000001</v>
      </c>
      <c r="F97" s="242"/>
      <c r="G97" s="243">
        <f>ROUND(E97*F97,2)</f>
        <v>0</v>
      </c>
      <c r="H97" s="242"/>
      <c r="I97" s="243">
        <f>ROUND(E97*H97,2)</f>
        <v>0</v>
      </c>
      <c r="J97" s="242"/>
      <c r="K97" s="243">
        <f>ROUND(E97*J97,2)</f>
        <v>0</v>
      </c>
      <c r="L97" s="243">
        <v>21</v>
      </c>
      <c r="M97" s="243">
        <f>G97*(1+L97/100)</f>
        <v>0</v>
      </c>
      <c r="N97" s="241">
        <v>2.9999999999999997E-4</v>
      </c>
      <c r="O97" s="241">
        <f>ROUND(E97*N97,2)</f>
        <v>7.0000000000000007E-2</v>
      </c>
      <c r="P97" s="241">
        <v>0</v>
      </c>
      <c r="Q97" s="241">
        <f>ROUND(E97*P97,2)</f>
        <v>0</v>
      </c>
      <c r="R97" s="243"/>
      <c r="S97" s="243" t="s">
        <v>229</v>
      </c>
      <c r="T97" s="244" t="s">
        <v>147</v>
      </c>
      <c r="U97" s="226">
        <v>0</v>
      </c>
      <c r="V97" s="226">
        <f>ROUND(E97*U97,2)</f>
        <v>0</v>
      </c>
      <c r="W97" s="226"/>
      <c r="X97" s="226" t="s">
        <v>240</v>
      </c>
      <c r="Y97" s="226" t="s">
        <v>149</v>
      </c>
      <c r="Z97" s="215"/>
      <c r="AA97" s="215"/>
      <c r="AB97" s="215"/>
      <c r="AC97" s="215"/>
      <c r="AD97" s="215"/>
      <c r="AE97" s="215"/>
      <c r="AF97" s="215"/>
      <c r="AG97" s="215" t="s">
        <v>241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2">
      <c r="A98" s="222"/>
      <c r="B98" s="223"/>
      <c r="C98" s="259" t="s">
        <v>260</v>
      </c>
      <c r="D98" s="228"/>
      <c r="E98" s="229">
        <v>233.77500000000001</v>
      </c>
      <c r="F98" s="226"/>
      <c r="G98" s="226"/>
      <c r="H98" s="226"/>
      <c r="I98" s="226"/>
      <c r="J98" s="226"/>
      <c r="K98" s="226"/>
      <c r="L98" s="226"/>
      <c r="M98" s="226"/>
      <c r="N98" s="225"/>
      <c r="O98" s="225"/>
      <c r="P98" s="225"/>
      <c r="Q98" s="225"/>
      <c r="R98" s="226"/>
      <c r="S98" s="226"/>
      <c r="T98" s="226"/>
      <c r="U98" s="226"/>
      <c r="V98" s="226"/>
      <c r="W98" s="226"/>
      <c r="X98" s="226"/>
      <c r="Y98" s="226"/>
      <c r="Z98" s="215"/>
      <c r="AA98" s="215"/>
      <c r="AB98" s="215"/>
      <c r="AC98" s="215"/>
      <c r="AD98" s="215"/>
      <c r="AE98" s="215"/>
      <c r="AF98" s="215"/>
      <c r="AG98" s="215" t="s">
        <v>154</v>
      </c>
      <c r="AH98" s="215">
        <v>0</v>
      </c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>
      <c r="A99" s="231" t="s">
        <v>141</v>
      </c>
      <c r="B99" s="232" t="s">
        <v>82</v>
      </c>
      <c r="C99" s="256" t="s">
        <v>83</v>
      </c>
      <c r="D99" s="233"/>
      <c r="E99" s="234"/>
      <c r="F99" s="235"/>
      <c r="G99" s="235">
        <f>SUMIF(AG100:AG103,"&lt;&gt;NOR",G100:G103)</f>
        <v>0</v>
      </c>
      <c r="H99" s="235"/>
      <c r="I99" s="235">
        <f>SUM(I100:I103)</f>
        <v>0</v>
      </c>
      <c r="J99" s="235"/>
      <c r="K99" s="235">
        <f>SUM(K100:K103)</f>
        <v>0</v>
      </c>
      <c r="L99" s="235"/>
      <c r="M99" s="235">
        <f>SUM(M100:M103)</f>
        <v>0</v>
      </c>
      <c r="N99" s="234"/>
      <c r="O99" s="234">
        <f>SUM(O100:O103)</f>
        <v>81.33</v>
      </c>
      <c r="P99" s="234"/>
      <c r="Q99" s="234">
        <f>SUM(Q100:Q103)</f>
        <v>0</v>
      </c>
      <c r="R99" s="235"/>
      <c r="S99" s="235"/>
      <c r="T99" s="236"/>
      <c r="U99" s="230"/>
      <c r="V99" s="230">
        <f>SUM(V100:V103)</f>
        <v>5.84</v>
      </c>
      <c r="W99" s="230"/>
      <c r="X99" s="230"/>
      <c r="Y99" s="230"/>
      <c r="AG99" t="s">
        <v>142</v>
      </c>
    </row>
    <row r="100" spans="1:60" outlineLevel="1">
      <c r="A100" s="238">
        <v>30</v>
      </c>
      <c r="B100" s="239" t="s">
        <v>261</v>
      </c>
      <c r="C100" s="257" t="s">
        <v>262</v>
      </c>
      <c r="D100" s="240" t="s">
        <v>170</v>
      </c>
      <c r="E100" s="241">
        <v>38.962499999999999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21</v>
      </c>
      <c r="M100" s="243">
        <f>G100*(1+L100/100)</f>
        <v>0</v>
      </c>
      <c r="N100" s="241">
        <v>2.0874999999999999</v>
      </c>
      <c r="O100" s="241">
        <f>ROUND(E100*N100,2)</f>
        <v>81.33</v>
      </c>
      <c r="P100" s="241">
        <v>0</v>
      </c>
      <c r="Q100" s="241">
        <f>ROUND(E100*P100,2)</f>
        <v>0</v>
      </c>
      <c r="R100" s="243" t="s">
        <v>263</v>
      </c>
      <c r="S100" s="243" t="s">
        <v>147</v>
      </c>
      <c r="T100" s="244" t="s">
        <v>147</v>
      </c>
      <c r="U100" s="226">
        <v>0.15</v>
      </c>
      <c r="V100" s="226">
        <f>ROUND(E100*U100,2)</f>
        <v>5.84</v>
      </c>
      <c r="W100" s="226"/>
      <c r="X100" s="226" t="s">
        <v>148</v>
      </c>
      <c r="Y100" s="226" t="s">
        <v>149</v>
      </c>
      <c r="Z100" s="215"/>
      <c r="AA100" s="215"/>
      <c r="AB100" s="215"/>
      <c r="AC100" s="215"/>
      <c r="AD100" s="215"/>
      <c r="AE100" s="215"/>
      <c r="AF100" s="215"/>
      <c r="AG100" s="215" t="s">
        <v>150</v>
      </c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2">
      <c r="A101" s="222"/>
      <c r="B101" s="223"/>
      <c r="C101" s="258" t="s">
        <v>264</v>
      </c>
      <c r="D101" s="245"/>
      <c r="E101" s="245"/>
      <c r="F101" s="245"/>
      <c r="G101" s="245"/>
      <c r="H101" s="226"/>
      <c r="I101" s="226"/>
      <c r="J101" s="226"/>
      <c r="K101" s="226"/>
      <c r="L101" s="226"/>
      <c r="M101" s="226"/>
      <c r="N101" s="225"/>
      <c r="O101" s="225"/>
      <c r="P101" s="225"/>
      <c r="Q101" s="225"/>
      <c r="R101" s="226"/>
      <c r="S101" s="226"/>
      <c r="T101" s="226"/>
      <c r="U101" s="226"/>
      <c r="V101" s="226"/>
      <c r="W101" s="226"/>
      <c r="X101" s="226"/>
      <c r="Y101" s="226"/>
      <c r="Z101" s="215"/>
      <c r="AA101" s="215"/>
      <c r="AB101" s="215"/>
      <c r="AC101" s="215"/>
      <c r="AD101" s="215"/>
      <c r="AE101" s="215"/>
      <c r="AF101" s="215"/>
      <c r="AG101" s="215" t="s">
        <v>152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2">
      <c r="A102" s="222"/>
      <c r="B102" s="223"/>
      <c r="C102" s="261" t="s">
        <v>265</v>
      </c>
      <c r="D102" s="254"/>
      <c r="E102" s="254"/>
      <c r="F102" s="254"/>
      <c r="G102" s="254"/>
      <c r="H102" s="226"/>
      <c r="I102" s="226"/>
      <c r="J102" s="226"/>
      <c r="K102" s="226"/>
      <c r="L102" s="226"/>
      <c r="M102" s="226"/>
      <c r="N102" s="225"/>
      <c r="O102" s="225"/>
      <c r="P102" s="225"/>
      <c r="Q102" s="225"/>
      <c r="R102" s="226"/>
      <c r="S102" s="226"/>
      <c r="T102" s="226"/>
      <c r="U102" s="226"/>
      <c r="V102" s="226"/>
      <c r="W102" s="226"/>
      <c r="X102" s="226"/>
      <c r="Y102" s="226"/>
      <c r="Z102" s="215"/>
      <c r="AA102" s="215"/>
      <c r="AB102" s="215"/>
      <c r="AC102" s="215"/>
      <c r="AD102" s="215"/>
      <c r="AE102" s="215"/>
      <c r="AF102" s="215"/>
      <c r="AG102" s="215" t="s">
        <v>254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ht="30.6" outlineLevel="2">
      <c r="A103" s="222"/>
      <c r="B103" s="223"/>
      <c r="C103" s="259" t="s">
        <v>266</v>
      </c>
      <c r="D103" s="228"/>
      <c r="E103" s="229">
        <v>38.962499999999999</v>
      </c>
      <c r="F103" s="226"/>
      <c r="G103" s="226"/>
      <c r="H103" s="226"/>
      <c r="I103" s="226"/>
      <c r="J103" s="226"/>
      <c r="K103" s="226"/>
      <c r="L103" s="226"/>
      <c r="M103" s="226"/>
      <c r="N103" s="225"/>
      <c r="O103" s="225"/>
      <c r="P103" s="225"/>
      <c r="Q103" s="225"/>
      <c r="R103" s="226"/>
      <c r="S103" s="226"/>
      <c r="T103" s="226"/>
      <c r="U103" s="226"/>
      <c r="V103" s="226"/>
      <c r="W103" s="226"/>
      <c r="X103" s="226"/>
      <c r="Y103" s="226"/>
      <c r="Z103" s="215"/>
      <c r="AA103" s="215"/>
      <c r="AB103" s="215"/>
      <c r="AC103" s="215"/>
      <c r="AD103" s="215"/>
      <c r="AE103" s="215"/>
      <c r="AF103" s="215"/>
      <c r="AG103" s="215" t="s">
        <v>154</v>
      </c>
      <c r="AH103" s="215">
        <v>0</v>
      </c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>
      <c r="A104" s="231" t="s">
        <v>141</v>
      </c>
      <c r="B104" s="232" t="s">
        <v>84</v>
      </c>
      <c r="C104" s="256" t="s">
        <v>81</v>
      </c>
      <c r="D104" s="233"/>
      <c r="E104" s="234"/>
      <c r="F104" s="235"/>
      <c r="G104" s="235">
        <f>SUMIF(AG105:AG116,"&lt;&gt;NOR",G105:G116)</f>
        <v>0</v>
      </c>
      <c r="H104" s="235"/>
      <c r="I104" s="235">
        <f>SUM(I105:I116)</f>
        <v>0</v>
      </c>
      <c r="J104" s="235"/>
      <c r="K104" s="235">
        <f>SUM(K105:K116)</f>
        <v>0</v>
      </c>
      <c r="L104" s="235"/>
      <c r="M104" s="235">
        <f>SUM(M105:M116)</f>
        <v>0</v>
      </c>
      <c r="N104" s="234"/>
      <c r="O104" s="234">
        <f>SUM(O105:O116)</f>
        <v>347.17</v>
      </c>
      <c r="P104" s="234"/>
      <c r="Q104" s="234">
        <f>SUM(Q105:Q116)</f>
        <v>0</v>
      </c>
      <c r="R104" s="235"/>
      <c r="S104" s="235"/>
      <c r="T104" s="236"/>
      <c r="U104" s="230"/>
      <c r="V104" s="230">
        <f>SUM(V105:V116)</f>
        <v>157.79999999999998</v>
      </c>
      <c r="W104" s="230"/>
      <c r="X104" s="230"/>
      <c r="Y104" s="230"/>
      <c r="AG104" t="s">
        <v>142</v>
      </c>
    </row>
    <row r="105" spans="1:60" ht="20.399999999999999" outlineLevel="1">
      <c r="A105" s="238">
        <v>31</v>
      </c>
      <c r="B105" s="239" t="s">
        <v>267</v>
      </c>
      <c r="C105" s="257" t="s">
        <v>268</v>
      </c>
      <c r="D105" s="240" t="s">
        <v>145</v>
      </c>
      <c r="E105" s="241">
        <v>698.34064999999998</v>
      </c>
      <c r="F105" s="242"/>
      <c r="G105" s="243">
        <f>ROUND(E105*F105,2)</f>
        <v>0</v>
      </c>
      <c r="H105" s="242"/>
      <c r="I105" s="243">
        <f>ROUND(E105*H105,2)</f>
        <v>0</v>
      </c>
      <c r="J105" s="242"/>
      <c r="K105" s="243">
        <f>ROUND(E105*J105,2)</f>
        <v>0</v>
      </c>
      <c r="L105" s="243">
        <v>21</v>
      </c>
      <c r="M105" s="243">
        <f>G105*(1+L105/100)</f>
        <v>0</v>
      </c>
      <c r="N105" s="241">
        <v>0.46</v>
      </c>
      <c r="O105" s="241">
        <f>ROUND(E105*N105,2)</f>
        <v>321.24</v>
      </c>
      <c r="P105" s="241">
        <v>0</v>
      </c>
      <c r="Q105" s="241">
        <f>ROUND(E105*P105,2)</f>
        <v>0</v>
      </c>
      <c r="R105" s="243" t="s">
        <v>146</v>
      </c>
      <c r="S105" s="243" t="s">
        <v>147</v>
      </c>
      <c r="T105" s="244" t="s">
        <v>147</v>
      </c>
      <c r="U105" s="226">
        <v>0.03</v>
      </c>
      <c r="V105" s="226">
        <f>ROUND(E105*U105,2)</f>
        <v>20.95</v>
      </c>
      <c r="W105" s="226"/>
      <c r="X105" s="226" t="s">
        <v>148</v>
      </c>
      <c r="Y105" s="226" t="s">
        <v>149</v>
      </c>
      <c r="Z105" s="215"/>
      <c r="AA105" s="215"/>
      <c r="AB105" s="215"/>
      <c r="AC105" s="215"/>
      <c r="AD105" s="215"/>
      <c r="AE105" s="215"/>
      <c r="AF105" s="215"/>
      <c r="AG105" s="215" t="s">
        <v>150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2">
      <c r="A106" s="222"/>
      <c r="B106" s="223"/>
      <c r="C106" s="259" t="s">
        <v>156</v>
      </c>
      <c r="D106" s="228"/>
      <c r="E106" s="229">
        <v>237.98</v>
      </c>
      <c r="F106" s="226"/>
      <c r="G106" s="226"/>
      <c r="H106" s="226"/>
      <c r="I106" s="226"/>
      <c r="J106" s="226"/>
      <c r="K106" s="226"/>
      <c r="L106" s="226"/>
      <c r="M106" s="226"/>
      <c r="N106" s="225"/>
      <c r="O106" s="225"/>
      <c r="P106" s="225"/>
      <c r="Q106" s="225"/>
      <c r="R106" s="226"/>
      <c r="S106" s="226"/>
      <c r="T106" s="226"/>
      <c r="U106" s="226"/>
      <c r="V106" s="226"/>
      <c r="W106" s="226"/>
      <c r="X106" s="226"/>
      <c r="Y106" s="226"/>
      <c r="Z106" s="215"/>
      <c r="AA106" s="215"/>
      <c r="AB106" s="215"/>
      <c r="AC106" s="215"/>
      <c r="AD106" s="215"/>
      <c r="AE106" s="215"/>
      <c r="AF106" s="215"/>
      <c r="AG106" s="215" t="s">
        <v>154</v>
      </c>
      <c r="AH106" s="215">
        <v>0</v>
      </c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3">
      <c r="A107" s="222"/>
      <c r="B107" s="223"/>
      <c r="C107" s="259" t="s">
        <v>157</v>
      </c>
      <c r="D107" s="228"/>
      <c r="E107" s="229">
        <v>50.7</v>
      </c>
      <c r="F107" s="226"/>
      <c r="G107" s="226"/>
      <c r="H107" s="226"/>
      <c r="I107" s="226"/>
      <c r="J107" s="226"/>
      <c r="K107" s="226"/>
      <c r="L107" s="226"/>
      <c r="M107" s="226"/>
      <c r="N107" s="225"/>
      <c r="O107" s="225"/>
      <c r="P107" s="225"/>
      <c r="Q107" s="225"/>
      <c r="R107" s="226"/>
      <c r="S107" s="226"/>
      <c r="T107" s="226"/>
      <c r="U107" s="226"/>
      <c r="V107" s="226"/>
      <c r="W107" s="226"/>
      <c r="X107" s="226"/>
      <c r="Y107" s="226"/>
      <c r="Z107" s="215"/>
      <c r="AA107" s="215"/>
      <c r="AB107" s="215"/>
      <c r="AC107" s="215"/>
      <c r="AD107" s="215"/>
      <c r="AE107" s="215"/>
      <c r="AF107" s="215"/>
      <c r="AG107" s="215" t="s">
        <v>154</v>
      </c>
      <c r="AH107" s="215">
        <v>0</v>
      </c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ht="20.399999999999999" outlineLevel="3">
      <c r="A108" s="222"/>
      <c r="B108" s="223"/>
      <c r="C108" s="259" t="s">
        <v>158</v>
      </c>
      <c r="D108" s="228"/>
      <c r="E108" s="229">
        <v>169.27500000000001</v>
      </c>
      <c r="F108" s="226"/>
      <c r="G108" s="226"/>
      <c r="H108" s="226"/>
      <c r="I108" s="226"/>
      <c r="J108" s="226"/>
      <c r="K108" s="226"/>
      <c r="L108" s="226"/>
      <c r="M108" s="226"/>
      <c r="N108" s="225"/>
      <c r="O108" s="225"/>
      <c r="P108" s="225"/>
      <c r="Q108" s="225"/>
      <c r="R108" s="226"/>
      <c r="S108" s="226"/>
      <c r="T108" s="226"/>
      <c r="U108" s="226"/>
      <c r="V108" s="226"/>
      <c r="W108" s="226"/>
      <c r="X108" s="226"/>
      <c r="Y108" s="226"/>
      <c r="Z108" s="215"/>
      <c r="AA108" s="215"/>
      <c r="AB108" s="215"/>
      <c r="AC108" s="215"/>
      <c r="AD108" s="215"/>
      <c r="AE108" s="215"/>
      <c r="AF108" s="215"/>
      <c r="AG108" s="215" t="s">
        <v>154</v>
      </c>
      <c r="AH108" s="215">
        <v>0</v>
      </c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ht="30.6" outlineLevel="3">
      <c r="A109" s="222"/>
      <c r="B109" s="223"/>
      <c r="C109" s="259" t="s">
        <v>212</v>
      </c>
      <c r="D109" s="228"/>
      <c r="E109" s="229">
        <v>338.19940000000003</v>
      </c>
      <c r="F109" s="226"/>
      <c r="G109" s="226"/>
      <c r="H109" s="226"/>
      <c r="I109" s="226"/>
      <c r="J109" s="226"/>
      <c r="K109" s="226"/>
      <c r="L109" s="226"/>
      <c r="M109" s="226"/>
      <c r="N109" s="225"/>
      <c r="O109" s="225"/>
      <c r="P109" s="225"/>
      <c r="Q109" s="225"/>
      <c r="R109" s="226"/>
      <c r="S109" s="226"/>
      <c r="T109" s="226"/>
      <c r="U109" s="226"/>
      <c r="V109" s="226"/>
      <c r="W109" s="226"/>
      <c r="X109" s="226"/>
      <c r="Y109" s="226"/>
      <c r="Z109" s="215"/>
      <c r="AA109" s="215"/>
      <c r="AB109" s="215"/>
      <c r="AC109" s="215"/>
      <c r="AD109" s="215"/>
      <c r="AE109" s="215"/>
      <c r="AF109" s="215"/>
      <c r="AG109" s="215" t="s">
        <v>154</v>
      </c>
      <c r="AH109" s="215">
        <v>0</v>
      </c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3">
      <c r="A110" s="222"/>
      <c r="B110" s="223"/>
      <c r="C110" s="259" t="s">
        <v>214</v>
      </c>
      <c r="D110" s="228"/>
      <c r="E110" s="229">
        <v>-97.813749999999999</v>
      </c>
      <c r="F110" s="226"/>
      <c r="G110" s="226"/>
      <c r="H110" s="226"/>
      <c r="I110" s="226"/>
      <c r="J110" s="226"/>
      <c r="K110" s="226"/>
      <c r="L110" s="226"/>
      <c r="M110" s="226"/>
      <c r="N110" s="225"/>
      <c r="O110" s="225"/>
      <c r="P110" s="225"/>
      <c r="Q110" s="225"/>
      <c r="R110" s="226"/>
      <c r="S110" s="226"/>
      <c r="T110" s="226"/>
      <c r="U110" s="226"/>
      <c r="V110" s="226"/>
      <c r="W110" s="226"/>
      <c r="X110" s="226"/>
      <c r="Y110" s="226"/>
      <c r="Z110" s="215"/>
      <c r="AA110" s="215"/>
      <c r="AB110" s="215"/>
      <c r="AC110" s="215"/>
      <c r="AD110" s="215"/>
      <c r="AE110" s="215"/>
      <c r="AF110" s="215"/>
      <c r="AG110" s="215" t="s">
        <v>154</v>
      </c>
      <c r="AH110" s="215">
        <v>0</v>
      </c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1">
      <c r="A111" s="238">
        <v>32</v>
      </c>
      <c r="B111" s="239" t="s">
        <v>269</v>
      </c>
      <c r="C111" s="257" t="s">
        <v>270</v>
      </c>
      <c r="D111" s="240" t="s">
        <v>145</v>
      </c>
      <c r="E111" s="241">
        <v>360.14125000000001</v>
      </c>
      <c r="F111" s="242"/>
      <c r="G111" s="243">
        <f>ROUND(E111*F111,2)</f>
        <v>0</v>
      </c>
      <c r="H111" s="242"/>
      <c r="I111" s="243">
        <f>ROUND(E111*H111,2)</f>
        <v>0</v>
      </c>
      <c r="J111" s="242"/>
      <c r="K111" s="243">
        <f>ROUND(E111*J111,2)</f>
        <v>0</v>
      </c>
      <c r="L111" s="243">
        <v>21</v>
      </c>
      <c r="M111" s="243">
        <f>G111*(1+L111/100)</f>
        <v>0</v>
      </c>
      <c r="N111" s="241">
        <v>7.1999999999999995E-2</v>
      </c>
      <c r="O111" s="241">
        <f>ROUND(E111*N111,2)</f>
        <v>25.93</v>
      </c>
      <c r="P111" s="241">
        <v>0</v>
      </c>
      <c r="Q111" s="241">
        <f>ROUND(E111*P111,2)</f>
        <v>0</v>
      </c>
      <c r="R111" s="243" t="s">
        <v>146</v>
      </c>
      <c r="S111" s="243" t="s">
        <v>147</v>
      </c>
      <c r="T111" s="244" t="s">
        <v>147</v>
      </c>
      <c r="U111" s="226">
        <v>0.38</v>
      </c>
      <c r="V111" s="226">
        <f>ROUND(E111*U111,2)</f>
        <v>136.85</v>
      </c>
      <c r="W111" s="226"/>
      <c r="X111" s="226" t="s">
        <v>148</v>
      </c>
      <c r="Y111" s="226" t="s">
        <v>149</v>
      </c>
      <c r="Z111" s="215"/>
      <c r="AA111" s="215"/>
      <c r="AB111" s="215"/>
      <c r="AC111" s="215"/>
      <c r="AD111" s="215"/>
      <c r="AE111" s="215"/>
      <c r="AF111" s="215"/>
      <c r="AG111" s="215" t="s">
        <v>150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ht="21" outlineLevel="2">
      <c r="A112" s="222"/>
      <c r="B112" s="223"/>
      <c r="C112" s="258" t="s">
        <v>271</v>
      </c>
      <c r="D112" s="245"/>
      <c r="E112" s="245"/>
      <c r="F112" s="245"/>
      <c r="G112" s="245"/>
      <c r="H112" s="226"/>
      <c r="I112" s="226"/>
      <c r="J112" s="226"/>
      <c r="K112" s="226"/>
      <c r="L112" s="226"/>
      <c r="M112" s="226"/>
      <c r="N112" s="225"/>
      <c r="O112" s="225"/>
      <c r="P112" s="225"/>
      <c r="Q112" s="225"/>
      <c r="R112" s="226"/>
      <c r="S112" s="226"/>
      <c r="T112" s="226"/>
      <c r="U112" s="226"/>
      <c r="V112" s="226"/>
      <c r="W112" s="226"/>
      <c r="X112" s="226"/>
      <c r="Y112" s="226"/>
      <c r="Z112" s="215"/>
      <c r="AA112" s="215"/>
      <c r="AB112" s="215"/>
      <c r="AC112" s="215"/>
      <c r="AD112" s="215"/>
      <c r="AE112" s="215"/>
      <c r="AF112" s="215"/>
      <c r="AG112" s="215" t="s">
        <v>152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46" t="str">
        <f>C112</f>
        <v>komunikací pro pěší, z dlaždic betonových a teracových, do velikosti dlaždic 0,25 m2, s provedením lože do tl. 30 mm, s vyplněním spár a se smetením přebytečného materiálu na vzdálenost do 3 m</v>
      </c>
      <c r="BB112" s="215"/>
      <c r="BC112" s="215"/>
      <c r="BD112" s="215"/>
      <c r="BE112" s="215"/>
      <c r="BF112" s="215"/>
      <c r="BG112" s="215"/>
      <c r="BH112" s="215"/>
    </row>
    <row r="113" spans="1:60" outlineLevel="2">
      <c r="A113" s="222"/>
      <c r="B113" s="223"/>
      <c r="C113" s="259" t="s">
        <v>156</v>
      </c>
      <c r="D113" s="228"/>
      <c r="E113" s="229">
        <v>237.98</v>
      </c>
      <c r="F113" s="226"/>
      <c r="G113" s="226"/>
      <c r="H113" s="226"/>
      <c r="I113" s="226"/>
      <c r="J113" s="226"/>
      <c r="K113" s="226"/>
      <c r="L113" s="226"/>
      <c r="M113" s="226"/>
      <c r="N113" s="225"/>
      <c r="O113" s="225"/>
      <c r="P113" s="225"/>
      <c r="Q113" s="225"/>
      <c r="R113" s="226"/>
      <c r="S113" s="226"/>
      <c r="T113" s="226"/>
      <c r="U113" s="226"/>
      <c r="V113" s="226"/>
      <c r="W113" s="226"/>
      <c r="X113" s="226"/>
      <c r="Y113" s="226"/>
      <c r="Z113" s="215"/>
      <c r="AA113" s="215"/>
      <c r="AB113" s="215"/>
      <c r="AC113" s="215"/>
      <c r="AD113" s="215"/>
      <c r="AE113" s="215"/>
      <c r="AF113" s="215"/>
      <c r="AG113" s="215" t="s">
        <v>154</v>
      </c>
      <c r="AH113" s="215">
        <v>0</v>
      </c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3">
      <c r="A114" s="222"/>
      <c r="B114" s="223"/>
      <c r="C114" s="259" t="s">
        <v>157</v>
      </c>
      <c r="D114" s="228"/>
      <c r="E114" s="229">
        <v>50.7</v>
      </c>
      <c r="F114" s="226"/>
      <c r="G114" s="226"/>
      <c r="H114" s="226"/>
      <c r="I114" s="226"/>
      <c r="J114" s="226"/>
      <c r="K114" s="226"/>
      <c r="L114" s="226"/>
      <c r="M114" s="226"/>
      <c r="N114" s="225"/>
      <c r="O114" s="225"/>
      <c r="P114" s="225"/>
      <c r="Q114" s="225"/>
      <c r="R114" s="226"/>
      <c r="S114" s="226"/>
      <c r="T114" s="226"/>
      <c r="U114" s="226"/>
      <c r="V114" s="226"/>
      <c r="W114" s="226"/>
      <c r="X114" s="226"/>
      <c r="Y114" s="226"/>
      <c r="Z114" s="215"/>
      <c r="AA114" s="215"/>
      <c r="AB114" s="215"/>
      <c r="AC114" s="215"/>
      <c r="AD114" s="215"/>
      <c r="AE114" s="215"/>
      <c r="AF114" s="215"/>
      <c r="AG114" s="215" t="s">
        <v>154</v>
      </c>
      <c r="AH114" s="215">
        <v>0</v>
      </c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ht="20.399999999999999" outlineLevel="3">
      <c r="A115" s="222"/>
      <c r="B115" s="223"/>
      <c r="C115" s="259" t="s">
        <v>158</v>
      </c>
      <c r="D115" s="228"/>
      <c r="E115" s="229">
        <v>169.27500000000001</v>
      </c>
      <c r="F115" s="226"/>
      <c r="G115" s="226"/>
      <c r="H115" s="226"/>
      <c r="I115" s="226"/>
      <c r="J115" s="226"/>
      <c r="K115" s="226"/>
      <c r="L115" s="226"/>
      <c r="M115" s="226"/>
      <c r="N115" s="225"/>
      <c r="O115" s="225"/>
      <c r="P115" s="225"/>
      <c r="Q115" s="225"/>
      <c r="R115" s="226"/>
      <c r="S115" s="226"/>
      <c r="T115" s="226"/>
      <c r="U115" s="226"/>
      <c r="V115" s="226"/>
      <c r="W115" s="226"/>
      <c r="X115" s="226"/>
      <c r="Y115" s="226"/>
      <c r="Z115" s="215"/>
      <c r="AA115" s="215"/>
      <c r="AB115" s="215"/>
      <c r="AC115" s="215"/>
      <c r="AD115" s="215"/>
      <c r="AE115" s="215"/>
      <c r="AF115" s="215"/>
      <c r="AG115" s="215" t="s">
        <v>154</v>
      </c>
      <c r="AH115" s="215">
        <v>0</v>
      </c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3">
      <c r="A116" s="222"/>
      <c r="B116" s="223"/>
      <c r="C116" s="259" t="s">
        <v>214</v>
      </c>
      <c r="D116" s="228"/>
      <c r="E116" s="229">
        <v>-97.813749999999999</v>
      </c>
      <c r="F116" s="226"/>
      <c r="G116" s="226"/>
      <c r="H116" s="226"/>
      <c r="I116" s="226"/>
      <c r="J116" s="226"/>
      <c r="K116" s="226"/>
      <c r="L116" s="226"/>
      <c r="M116" s="226"/>
      <c r="N116" s="225"/>
      <c r="O116" s="225"/>
      <c r="P116" s="225"/>
      <c r="Q116" s="225"/>
      <c r="R116" s="226"/>
      <c r="S116" s="226"/>
      <c r="T116" s="226"/>
      <c r="U116" s="226"/>
      <c r="V116" s="226"/>
      <c r="W116" s="226"/>
      <c r="X116" s="226"/>
      <c r="Y116" s="226"/>
      <c r="Z116" s="215"/>
      <c r="AA116" s="215"/>
      <c r="AB116" s="215"/>
      <c r="AC116" s="215"/>
      <c r="AD116" s="215"/>
      <c r="AE116" s="215"/>
      <c r="AF116" s="215"/>
      <c r="AG116" s="215" t="s">
        <v>154</v>
      </c>
      <c r="AH116" s="215">
        <v>0</v>
      </c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>
      <c r="A117" s="231" t="s">
        <v>141</v>
      </c>
      <c r="B117" s="232" t="s">
        <v>85</v>
      </c>
      <c r="C117" s="256" t="s">
        <v>86</v>
      </c>
      <c r="D117" s="233"/>
      <c r="E117" s="234"/>
      <c r="F117" s="235"/>
      <c r="G117" s="235">
        <f>SUMIF(AG118:AG119,"&lt;&gt;NOR",G118:G119)</f>
        <v>0</v>
      </c>
      <c r="H117" s="235"/>
      <c r="I117" s="235">
        <f>SUM(I118:I119)</f>
        <v>0</v>
      </c>
      <c r="J117" s="235"/>
      <c r="K117" s="235">
        <f>SUM(K118:K119)</f>
        <v>0</v>
      </c>
      <c r="L117" s="235"/>
      <c r="M117" s="235">
        <f>SUM(M118:M119)</f>
        <v>0</v>
      </c>
      <c r="N117" s="234"/>
      <c r="O117" s="234">
        <f>SUM(O118:O119)</f>
        <v>0</v>
      </c>
      <c r="P117" s="234"/>
      <c r="Q117" s="234">
        <f>SUM(Q118:Q119)</f>
        <v>0</v>
      </c>
      <c r="R117" s="235"/>
      <c r="S117" s="235"/>
      <c r="T117" s="236"/>
      <c r="U117" s="230"/>
      <c r="V117" s="230">
        <f>SUM(V118:V119)</f>
        <v>0</v>
      </c>
      <c r="W117" s="230"/>
      <c r="X117" s="230"/>
      <c r="Y117" s="230"/>
      <c r="AG117" t="s">
        <v>142</v>
      </c>
    </row>
    <row r="118" spans="1:60" outlineLevel="1">
      <c r="A118" s="238">
        <v>33</v>
      </c>
      <c r="B118" s="239" t="s">
        <v>272</v>
      </c>
      <c r="C118" s="257" t="s">
        <v>273</v>
      </c>
      <c r="D118" s="240" t="s">
        <v>145</v>
      </c>
      <c r="E118" s="241">
        <v>338.19940000000003</v>
      </c>
      <c r="F118" s="242"/>
      <c r="G118" s="243">
        <f>ROUND(E118*F118,2)</f>
        <v>0</v>
      </c>
      <c r="H118" s="242"/>
      <c r="I118" s="243">
        <f>ROUND(E118*H118,2)</f>
        <v>0</v>
      </c>
      <c r="J118" s="242"/>
      <c r="K118" s="243">
        <f>ROUND(E118*J118,2)</f>
        <v>0</v>
      </c>
      <c r="L118" s="243">
        <v>21</v>
      </c>
      <c r="M118" s="243">
        <f>G118*(1+L118/100)</f>
        <v>0</v>
      </c>
      <c r="N118" s="241">
        <v>0</v>
      </c>
      <c r="O118" s="241">
        <f>ROUND(E118*N118,2)</f>
        <v>0</v>
      </c>
      <c r="P118" s="241">
        <v>0</v>
      </c>
      <c r="Q118" s="241">
        <f>ROUND(E118*P118,2)</f>
        <v>0</v>
      </c>
      <c r="R118" s="243"/>
      <c r="S118" s="243" t="s">
        <v>229</v>
      </c>
      <c r="T118" s="244" t="s">
        <v>230</v>
      </c>
      <c r="U118" s="226">
        <v>0</v>
      </c>
      <c r="V118" s="226">
        <f>ROUND(E118*U118,2)</f>
        <v>0</v>
      </c>
      <c r="W118" s="226"/>
      <c r="X118" s="226" t="s">
        <v>148</v>
      </c>
      <c r="Y118" s="226" t="s">
        <v>149</v>
      </c>
      <c r="Z118" s="215"/>
      <c r="AA118" s="215"/>
      <c r="AB118" s="215"/>
      <c r="AC118" s="215"/>
      <c r="AD118" s="215"/>
      <c r="AE118" s="215"/>
      <c r="AF118" s="215"/>
      <c r="AG118" s="215" t="s">
        <v>150</v>
      </c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ht="30.6" outlineLevel="2">
      <c r="A119" s="222"/>
      <c r="B119" s="223"/>
      <c r="C119" s="259" t="s">
        <v>212</v>
      </c>
      <c r="D119" s="228"/>
      <c r="E119" s="229">
        <v>338.19940000000003</v>
      </c>
      <c r="F119" s="226"/>
      <c r="G119" s="226"/>
      <c r="H119" s="226"/>
      <c r="I119" s="226"/>
      <c r="J119" s="226"/>
      <c r="K119" s="226"/>
      <c r="L119" s="226"/>
      <c r="M119" s="226"/>
      <c r="N119" s="225"/>
      <c r="O119" s="225"/>
      <c r="P119" s="225"/>
      <c r="Q119" s="225"/>
      <c r="R119" s="226"/>
      <c r="S119" s="226"/>
      <c r="T119" s="226"/>
      <c r="U119" s="226"/>
      <c r="V119" s="226"/>
      <c r="W119" s="226"/>
      <c r="X119" s="226"/>
      <c r="Y119" s="226"/>
      <c r="Z119" s="215"/>
      <c r="AA119" s="215"/>
      <c r="AB119" s="215"/>
      <c r="AC119" s="215"/>
      <c r="AD119" s="215"/>
      <c r="AE119" s="215"/>
      <c r="AF119" s="215"/>
      <c r="AG119" s="215" t="s">
        <v>154</v>
      </c>
      <c r="AH119" s="215">
        <v>0</v>
      </c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>
      <c r="A120" s="231" t="s">
        <v>141</v>
      </c>
      <c r="B120" s="232" t="s">
        <v>89</v>
      </c>
      <c r="C120" s="256" t="s">
        <v>90</v>
      </c>
      <c r="D120" s="233"/>
      <c r="E120" s="234"/>
      <c r="F120" s="235"/>
      <c r="G120" s="235">
        <f>SUMIF(AG121:AG130,"&lt;&gt;NOR",G121:G130)</f>
        <v>0</v>
      </c>
      <c r="H120" s="235"/>
      <c r="I120" s="235">
        <f>SUM(I121:I130)</f>
        <v>0</v>
      </c>
      <c r="J120" s="235"/>
      <c r="K120" s="235">
        <f>SUM(K121:K130)</f>
        <v>0</v>
      </c>
      <c r="L120" s="235"/>
      <c r="M120" s="235">
        <f>SUM(M121:M130)</f>
        <v>0</v>
      </c>
      <c r="N120" s="234"/>
      <c r="O120" s="234">
        <f>SUM(O121:O130)</f>
        <v>54.89</v>
      </c>
      <c r="P120" s="234"/>
      <c r="Q120" s="234">
        <f>SUM(Q121:Q130)</f>
        <v>0</v>
      </c>
      <c r="R120" s="235"/>
      <c r="S120" s="235"/>
      <c r="T120" s="236"/>
      <c r="U120" s="230"/>
      <c r="V120" s="230">
        <f>SUM(V121:V130)</f>
        <v>120.49</v>
      </c>
      <c r="W120" s="230"/>
      <c r="X120" s="230"/>
      <c r="Y120" s="230"/>
      <c r="AG120" t="s">
        <v>142</v>
      </c>
    </row>
    <row r="121" spans="1:60" outlineLevel="1">
      <c r="A121" s="238">
        <v>34</v>
      </c>
      <c r="B121" s="239" t="s">
        <v>274</v>
      </c>
      <c r="C121" s="257" t="s">
        <v>275</v>
      </c>
      <c r="D121" s="240" t="s">
        <v>162</v>
      </c>
      <c r="E121" s="241">
        <v>264.06</v>
      </c>
      <c r="F121" s="242"/>
      <c r="G121" s="243">
        <f>ROUND(E121*F121,2)</f>
        <v>0</v>
      </c>
      <c r="H121" s="242"/>
      <c r="I121" s="243">
        <f>ROUND(E121*H121,2)</f>
        <v>0</v>
      </c>
      <c r="J121" s="242"/>
      <c r="K121" s="243">
        <f>ROUND(E121*J121,2)</f>
        <v>0</v>
      </c>
      <c r="L121" s="243">
        <v>21</v>
      </c>
      <c r="M121" s="243">
        <f>G121*(1+L121/100)</f>
        <v>0</v>
      </c>
      <c r="N121" s="241">
        <v>4.3E-3</v>
      </c>
      <c r="O121" s="241">
        <f>ROUND(E121*N121,2)</f>
        <v>1.1399999999999999</v>
      </c>
      <c r="P121" s="241">
        <v>0</v>
      </c>
      <c r="Q121" s="241">
        <f>ROUND(E121*P121,2)</f>
        <v>0</v>
      </c>
      <c r="R121" s="243" t="s">
        <v>146</v>
      </c>
      <c r="S121" s="243" t="s">
        <v>147</v>
      </c>
      <c r="T121" s="244" t="s">
        <v>147</v>
      </c>
      <c r="U121" s="226">
        <v>0.20799999999999999</v>
      </c>
      <c r="V121" s="226">
        <f>ROUND(E121*U121,2)</f>
        <v>54.92</v>
      </c>
      <c r="W121" s="226"/>
      <c r="X121" s="226" t="s">
        <v>148</v>
      </c>
      <c r="Y121" s="226" t="s">
        <v>149</v>
      </c>
      <c r="Z121" s="215"/>
      <c r="AA121" s="215"/>
      <c r="AB121" s="215"/>
      <c r="AC121" s="215"/>
      <c r="AD121" s="215"/>
      <c r="AE121" s="215"/>
      <c r="AF121" s="215"/>
      <c r="AG121" s="215" t="s">
        <v>150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2">
      <c r="A122" s="222"/>
      <c r="B122" s="223"/>
      <c r="C122" s="258" t="s">
        <v>276</v>
      </c>
      <c r="D122" s="245"/>
      <c r="E122" s="245"/>
      <c r="F122" s="245"/>
      <c r="G122" s="245"/>
      <c r="H122" s="226"/>
      <c r="I122" s="226"/>
      <c r="J122" s="226"/>
      <c r="K122" s="226"/>
      <c r="L122" s="226"/>
      <c r="M122" s="226"/>
      <c r="N122" s="225"/>
      <c r="O122" s="225"/>
      <c r="P122" s="225"/>
      <c r="Q122" s="225"/>
      <c r="R122" s="226"/>
      <c r="S122" s="226"/>
      <c r="T122" s="226"/>
      <c r="U122" s="226"/>
      <c r="V122" s="226"/>
      <c r="W122" s="226"/>
      <c r="X122" s="226"/>
      <c r="Y122" s="226"/>
      <c r="Z122" s="215"/>
      <c r="AA122" s="215"/>
      <c r="AB122" s="215"/>
      <c r="AC122" s="215"/>
      <c r="AD122" s="215"/>
      <c r="AE122" s="215"/>
      <c r="AF122" s="215"/>
      <c r="AG122" s="215" t="s">
        <v>152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ht="20.399999999999999" outlineLevel="2">
      <c r="A123" s="222"/>
      <c r="B123" s="223"/>
      <c r="C123" s="259" t="s">
        <v>277</v>
      </c>
      <c r="D123" s="228"/>
      <c r="E123" s="229">
        <v>264.06</v>
      </c>
      <c r="F123" s="226"/>
      <c r="G123" s="226"/>
      <c r="H123" s="226"/>
      <c r="I123" s="226"/>
      <c r="J123" s="226"/>
      <c r="K123" s="226"/>
      <c r="L123" s="226"/>
      <c r="M123" s="226"/>
      <c r="N123" s="225"/>
      <c r="O123" s="225"/>
      <c r="P123" s="225"/>
      <c r="Q123" s="225"/>
      <c r="R123" s="226"/>
      <c r="S123" s="226"/>
      <c r="T123" s="226"/>
      <c r="U123" s="226"/>
      <c r="V123" s="226"/>
      <c r="W123" s="226"/>
      <c r="X123" s="226"/>
      <c r="Y123" s="226"/>
      <c r="Z123" s="215"/>
      <c r="AA123" s="215"/>
      <c r="AB123" s="215"/>
      <c r="AC123" s="215"/>
      <c r="AD123" s="215"/>
      <c r="AE123" s="215"/>
      <c r="AF123" s="215"/>
      <c r="AG123" s="215" t="s">
        <v>154</v>
      </c>
      <c r="AH123" s="215">
        <v>0</v>
      </c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1">
      <c r="A124" s="238">
        <v>35</v>
      </c>
      <c r="B124" s="239" t="s">
        <v>278</v>
      </c>
      <c r="C124" s="257" t="s">
        <v>279</v>
      </c>
      <c r="D124" s="240" t="s">
        <v>162</v>
      </c>
      <c r="E124" s="241">
        <v>242.85</v>
      </c>
      <c r="F124" s="242"/>
      <c r="G124" s="243">
        <f>ROUND(E124*F124,2)</f>
        <v>0</v>
      </c>
      <c r="H124" s="242"/>
      <c r="I124" s="243">
        <f>ROUND(E124*H124,2)</f>
        <v>0</v>
      </c>
      <c r="J124" s="242"/>
      <c r="K124" s="243">
        <f>ROUND(E124*J124,2)</f>
        <v>0</v>
      </c>
      <c r="L124" s="243">
        <v>21</v>
      </c>
      <c r="M124" s="243">
        <f>G124*(1+L124/100)</f>
        <v>0</v>
      </c>
      <c r="N124" s="241">
        <v>0.22133</v>
      </c>
      <c r="O124" s="241">
        <f>ROUND(E124*N124,2)</f>
        <v>53.75</v>
      </c>
      <c r="P124" s="241">
        <v>0</v>
      </c>
      <c r="Q124" s="241">
        <f>ROUND(E124*P124,2)</f>
        <v>0</v>
      </c>
      <c r="R124" s="243"/>
      <c r="S124" s="243" t="s">
        <v>229</v>
      </c>
      <c r="T124" s="244" t="s">
        <v>230</v>
      </c>
      <c r="U124" s="226">
        <v>0.27</v>
      </c>
      <c r="V124" s="226">
        <f>ROUND(E124*U124,2)</f>
        <v>65.569999999999993</v>
      </c>
      <c r="W124" s="226"/>
      <c r="X124" s="226" t="s">
        <v>148</v>
      </c>
      <c r="Y124" s="226" t="s">
        <v>149</v>
      </c>
      <c r="Z124" s="215"/>
      <c r="AA124" s="215"/>
      <c r="AB124" s="215"/>
      <c r="AC124" s="215"/>
      <c r="AD124" s="215"/>
      <c r="AE124" s="215"/>
      <c r="AF124" s="215"/>
      <c r="AG124" s="215" t="s">
        <v>150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2">
      <c r="A125" s="222"/>
      <c r="B125" s="223"/>
      <c r="C125" s="259" t="s">
        <v>280</v>
      </c>
      <c r="D125" s="228"/>
      <c r="E125" s="229">
        <v>93</v>
      </c>
      <c r="F125" s="226"/>
      <c r="G125" s="226"/>
      <c r="H125" s="226"/>
      <c r="I125" s="226"/>
      <c r="J125" s="226"/>
      <c r="K125" s="226"/>
      <c r="L125" s="226"/>
      <c r="M125" s="226"/>
      <c r="N125" s="225"/>
      <c r="O125" s="225"/>
      <c r="P125" s="225"/>
      <c r="Q125" s="225"/>
      <c r="R125" s="226"/>
      <c r="S125" s="226"/>
      <c r="T125" s="226"/>
      <c r="U125" s="226"/>
      <c r="V125" s="226"/>
      <c r="W125" s="226"/>
      <c r="X125" s="226"/>
      <c r="Y125" s="226"/>
      <c r="Z125" s="215"/>
      <c r="AA125" s="215"/>
      <c r="AB125" s="215"/>
      <c r="AC125" s="215"/>
      <c r="AD125" s="215"/>
      <c r="AE125" s="215"/>
      <c r="AF125" s="215"/>
      <c r="AG125" s="215" t="s">
        <v>154</v>
      </c>
      <c r="AH125" s="215">
        <v>0</v>
      </c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ht="20.399999999999999" outlineLevel="3">
      <c r="A126" s="222"/>
      <c r="B126" s="223"/>
      <c r="C126" s="259" t="s">
        <v>281</v>
      </c>
      <c r="D126" s="228"/>
      <c r="E126" s="229">
        <v>172.95</v>
      </c>
      <c r="F126" s="226"/>
      <c r="G126" s="226"/>
      <c r="H126" s="226"/>
      <c r="I126" s="226"/>
      <c r="J126" s="226"/>
      <c r="K126" s="226"/>
      <c r="L126" s="226"/>
      <c r="M126" s="226"/>
      <c r="N126" s="225"/>
      <c r="O126" s="225"/>
      <c r="P126" s="225"/>
      <c r="Q126" s="225"/>
      <c r="R126" s="226"/>
      <c r="S126" s="226"/>
      <c r="T126" s="226"/>
      <c r="U126" s="226"/>
      <c r="V126" s="226"/>
      <c r="W126" s="226"/>
      <c r="X126" s="226"/>
      <c r="Y126" s="226"/>
      <c r="Z126" s="215"/>
      <c r="AA126" s="215"/>
      <c r="AB126" s="215"/>
      <c r="AC126" s="215"/>
      <c r="AD126" s="215"/>
      <c r="AE126" s="215"/>
      <c r="AF126" s="215"/>
      <c r="AG126" s="215" t="s">
        <v>154</v>
      </c>
      <c r="AH126" s="215">
        <v>0</v>
      </c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3">
      <c r="A127" s="222"/>
      <c r="B127" s="223"/>
      <c r="C127" s="259" t="s">
        <v>282</v>
      </c>
      <c r="D127" s="228"/>
      <c r="E127" s="229">
        <v>-23.1</v>
      </c>
      <c r="F127" s="226"/>
      <c r="G127" s="226"/>
      <c r="H127" s="226"/>
      <c r="I127" s="226"/>
      <c r="J127" s="226"/>
      <c r="K127" s="226"/>
      <c r="L127" s="226"/>
      <c r="M127" s="226"/>
      <c r="N127" s="225"/>
      <c r="O127" s="225"/>
      <c r="P127" s="225"/>
      <c r="Q127" s="225"/>
      <c r="R127" s="226"/>
      <c r="S127" s="226"/>
      <c r="T127" s="226"/>
      <c r="U127" s="226"/>
      <c r="V127" s="226"/>
      <c r="W127" s="226"/>
      <c r="X127" s="226"/>
      <c r="Y127" s="226"/>
      <c r="Z127" s="215"/>
      <c r="AA127" s="215"/>
      <c r="AB127" s="215"/>
      <c r="AC127" s="215"/>
      <c r="AD127" s="215"/>
      <c r="AE127" s="215"/>
      <c r="AF127" s="215"/>
      <c r="AG127" s="215" t="s">
        <v>154</v>
      </c>
      <c r="AH127" s="215">
        <v>0</v>
      </c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>
      <c r="A128" s="247">
        <v>36</v>
      </c>
      <c r="B128" s="248" t="s">
        <v>283</v>
      </c>
      <c r="C128" s="260" t="s">
        <v>284</v>
      </c>
      <c r="D128" s="249" t="s">
        <v>233</v>
      </c>
      <c r="E128" s="250">
        <v>10</v>
      </c>
      <c r="F128" s="251"/>
      <c r="G128" s="252">
        <f>ROUND(E128*F128,2)</f>
        <v>0</v>
      </c>
      <c r="H128" s="251"/>
      <c r="I128" s="252">
        <f>ROUND(E128*H128,2)</f>
        <v>0</v>
      </c>
      <c r="J128" s="251"/>
      <c r="K128" s="252">
        <f>ROUND(E128*J128,2)</f>
        <v>0</v>
      </c>
      <c r="L128" s="252">
        <v>21</v>
      </c>
      <c r="M128" s="252">
        <f>G128*(1+L128/100)</f>
        <v>0</v>
      </c>
      <c r="N128" s="250">
        <v>0</v>
      </c>
      <c r="O128" s="250">
        <f>ROUND(E128*N128,2)</f>
        <v>0</v>
      </c>
      <c r="P128" s="250">
        <v>0</v>
      </c>
      <c r="Q128" s="250">
        <f>ROUND(E128*P128,2)</f>
        <v>0</v>
      </c>
      <c r="R128" s="252"/>
      <c r="S128" s="252" t="s">
        <v>229</v>
      </c>
      <c r="T128" s="253" t="s">
        <v>230</v>
      </c>
      <c r="U128" s="226">
        <v>0</v>
      </c>
      <c r="V128" s="226">
        <f>ROUND(E128*U128,2)</f>
        <v>0</v>
      </c>
      <c r="W128" s="226"/>
      <c r="X128" s="226" t="s">
        <v>148</v>
      </c>
      <c r="Y128" s="226" t="s">
        <v>149</v>
      </c>
      <c r="Z128" s="215"/>
      <c r="AA128" s="215"/>
      <c r="AB128" s="215"/>
      <c r="AC128" s="215"/>
      <c r="AD128" s="215"/>
      <c r="AE128" s="215"/>
      <c r="AF128" s="215"/>
      <c r="AG128" s="215" t="s">
        <v>150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outlineLevel="1">
      <c r="A129" s="247">
        <v>37</v>
      </c>
      <c r="B129" s="248" t="s">
        <v>285</v>
      </c>
      <c r="C129" s="260" t="s">
        <v>286</v>
      </c>
      <c r="D129" s="249" t="s">
        <v>233</v>
      </c>
      <c r="E129" s="250">
        <v>10</v>
      </c>
      <c r="F129" s="251"/>
      <c r="G129" s="252">
        <f>ROUND(E129*F129,2)</f>
        <v>0</v>
      </c>
      <c r="H129" s="251"/>
      <c r="I129" s="252">
        <f>ROUND(E129*H129,2)</f>
        <v>0</v>
      </c>
      <c r="J129" s="251"/>
      <c r="K129" s="252">
        <f>ROUND(E129*J129,2)</f>
        <v>0</v>
      </c>
      <c r="L129" s="252">
        <v>21</v>
      </c>
      <c r="M129" s="252">
        <f>G129*(1+L129/100)</f>
        <v>0</v>
      </c>
      <c r="N129" s="250">
        <v>0</v>
      </c>
      <c r="O129" s="250">
        <f>ROUND(E129*N129,2)</f>
        <v>0</v>
      </c>
      <c r="P129" s="250">
        <v>0</v>
      </c>
      <c r="Q129" s="250">
        <f>ROUND(E129*P129,2)</f>
        <v>0</v>
      </c>
      <c r="R129" s="252"/>
      <c r="S129" s="252" t="s">
        <v>229</v>
      </c>
      <c r="T129" s="253" t="s">
        <v>230</v>
      </c>
      <c r="U129" s="226">
        <v>0</v>
      </c>
      <c r="V129" s="226">
        <f>ROUND(E129*U129,2)</f>
        <v>0</v>
      </c>
      <c r="W129" s="226"/>
      <c r="X129" s="226" t="s">
        <v>148</v>
      </c>
      <c r="Y129" s="226" t="s">
        <v>149</v>
      </c>
      <c r="Z129" s="215"/>
      <c r="AA129" s="215"/>
      <c r="AB129" s="215"/>
      <c r="AC129" s="215"/>
      <c r="AD129" s="215"/>
      <c r="AE129" s="215"/>
      <c r="AF129" s="215"/>
      <c r="AG129" s="215" t="s">
        <v>150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1">
      <c r="A130" s="247">
        <v>38</v>
      </c>
      <c r="B130" s="248" t="s">
        <v>287</v>
      </c>
      <c r="C130" s="260" t="s">
        <v>288</v>
      </c>
      <c r="D130" s="249" t="s">
        <v>233</v>
      </c>
      <c r="E130" s="250">
        <v>10</v>
      </c>
      <c r="F130" s="251"/>
      <c r="G130" s="252">
        <f>ROUND(E130*F130,2)</f>
        <v>0</v>
      </c>
      <c r="H130" s="251"/>
      <c r="I130" s="252">
        <f>ROUND(E130*H130,2)</f>
        <v>0</v>
      </c>
      <c r="J130" s="251"/>
      <c r="K130" s="252">
        <f>ROUND(E130*J130,2)</f>
        <v>0</v>
      </c>
      <c r="L130" s="252">
        <v>21</v>
      </c>
      <c r="M130" s="252">
        <f>G130*(1+L130/100)</f>
        <v>0</v>
      </c>
      <c r="N130" s="250">
        <v>0</v>
      </c>
      <c r="O130" s="250">
        <f>ROUND(E130*N130,2)</f>
        <v>0</v>
      </c>
      <c r="P130" s="250">
        <v>0</v>
      </c>
      <c r="Q130" s="250">
        <f>ROUND(E130*P130,2)</f>
        <v>0</v>
      </c>
      <c r="R130" s="252"/>
      <c r="S130" s="252" t="s">
        <v>229</v>
      </c>
      <c r="T130" s="253" t="s">
        <v>230</v>
      </c>
      <c r="U130" s="226">
        <v>0</v>
      </c>
      <c r="V130" s="226">
        <f>ROUND(E130*U130,2)</f>
        <v>0</v>
      </c>
      <c r="W130" s="226"/>
      <c r="X130" s="226" t="s">
        <v>148</v>
      </c>
      <c r="Y130" s="226" t="s">
        <v>149</v>
      </c>
      <c r="Z130" s="215"/>
      <c r="AA130" s="215"/>
      <c r="AB130" s="215"/>
      <c r="AC130" s="215"/>
      <c r="AD130" s="215"/>
      <c r="AE130" s="215"/>
      <c r="AF130" s="215"/>
      <c r="AG130" s="215" t="s">
        <v>150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>
      <c r="A131" s="231" t="s">
        <v>141</v>
      </c>
      <c r="B131" s="232" t="s">
        <v>91</v>
      </c>
      <c r="C131" s="256" t="s">
        <v>92</v>
      </c>
      <c r="D131" s="233"/>
      <c r="E131" s="234"/>
      <c r="F131" s="235"/>
      <c r="G131" s="235">
        <f>SUMIF(AG132:AG144,"&lt;&gt;NOR",G132:G144)</f>
        <v>0</v>
      </c>
      <c r="H131" s="235"/>
      <c r="I131" s="235">
        <f>SUM(I132:I144)</f>
        <v>0</v>
      </c>
      <c r="J131" s="235"/>
      <c r="K131" s="235">
        <f>SUM(K132:K144)</f>
        <v>0</v>
      </c>
      <c r="L131" s="235"/>
      <c r="M131" s="235">
        <f>SUM(M132:M144)</f>
        <v>0</v>
      </c>
      <c r="N131" s="234"/>
      <c r="O131" s="234">
        <f>SUM(O132:O144)</f>
        <v>0</v>
      </c>
      <c r="P131" s="234"/>
      <c r="Q131" s="234">
        <f>SUM(Q132:Q144)</f>
        <v>4.76</v>
      </c>
      <c r="R131" s="235"/>
      <c r="S131" s="235"/>
      <c r="T131" s="236"/>
      <c r="U131" s="230"/>
      <c r="V131" s="230">
        <f>SUM(V132:V144)</f>
        <v>170.17000000000002</v>
      </c>
      <c r="W131" s="230"/>
      <c r="X131" s="230"/>
      <c r="Y131" s="230"/>
      <c r="AG131" t="s">
        <v>142</v>
      </c>
    </row>
    <row r="132" spans="1:60" ht="20.399999999999999" outlineLevel="1">
      <c r="A132" s="238">
        <v>39</v>
      </c>
      <c r="B132" s="239" t="s">
        <v>289</v>
      </c>
      <c r="C132" s="257" t="s">
        <v>290</v>
      </c>
      <c r="D132" s="240" t="s">
        <v>145</v>
      </c>
      <c r="E132" s="241">
        <v>378.14830999999998</v>
      </c>
      <c r="F132" s="242"/>
      <c r="G132" s="243">
        <f>ROUND(E132*F132,2)</f>
        <v>0</v>
      </c>
      <c r="H132" s="242"/>
      <c r="I132" s="243">
        <f>ROUND(E132*H132,2)</f>
        <v>0</v>
      </c>
      <c r="J132" s="242"/>
      <c r="K132" s="243">
        <f>ROUND(E132*J132,2)</f>
        <v>0</v>
      </c>
      <c r="L132" s="243">
        <v>21</v>
      </c>
      <c r="M132" s="243">
        <f>G132*(1+L132/100)</f>
        <v>0</v>
      </c>
      <c r="N132" s="241">
        <v>0</v>
      </c>
      <c r="O132" s="241">
        <f>ROUND(E132*N132,2)</f>
        <v>0</v>
      </c>
      <c r="P132" s="241">
        <v>0</v>
      </c>
      <c r="Q132" s="241">
        <f>ROUND(E132*P132,2)</f>
        <v>0</v>
      </c>
      <c r="R132" s="243" t="s">
        <v>146</v>
      </c>
      <c r="S132" s="243" t="s">
        <v>147</v>
      </c>
      <c r="T132" s="244" t="s">
        <v>147</v>
      </c>
      <c r="U132" s="226">
        <v>0.12</v>
      </c>
      <c r="V132" s="226">
        <f>ROUND(E132*U132,2)</f>
        <v>45.38</v>
      </c>
      <c r="W132" s="226"/>
      <c r="X132" s="226" t="s">
        <v>148</v>
      </c>
      <c r="Y132" s="226" t="s">
        <v>149</v>
      </c>
      <c r="Z132" s="215"/>
      <c r="AA132" s="215"/>
      <c r="AB132" s="215"/>
      <c r="AC132" s="215"/>
      <c r="AD132" s="215"/>
      <c r="AE132" s="215"/>
      <c r="AF132" s="215"/>
      <c r="AG132" s="215" t="s">
        <v>150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ht="21" outlineLevel="2">
      <c r="A133" s="222"/>
      <c r="B133" s="223"/>
      <c r="C133" s="258" t="s">
        <v>291</v>
      </c>
      <c r="D133" s="245"/>
      <c r="E133" s="245"/>
      <c r="F133" s="245"/>
      <c r="G133" s="245"/>
      <c r="H133" s="226"/>
      <c r="I133" s="226"/>
      <c r="J133" s="226"/>
      <c r="K133" s="226"/>
      <c r="L133" s="226"/>
      <c r="M133" s="226"/>
      <c r="N133" s="225"/>
      <c r="O133" s="225"/>
      <c r="P133" s="225"/>
      <c r="Q133" s="225"/>
      <c r="R133" s="226"/>
      <c r="S133" s="226"/>
      <c r="T133" s="226"/>
      <c r="U133" s="226"/>
      <c r="V133" s="226"/>
      <c r="W133" s="226"/>
      <c r="X133" s="226"/>
      <c r="Y133" s="226"/>
      <c r="Z133" s="215"/>
      <c r="AA133" s="215"/>
      <c r="AB133" s="215"/>
      <c r="AC133" s="215"/>
      <c r="AD133" s="215"/>
      <c r="AE133" s="215"/>
      <c r="AF133" s="215"/>
      <c r="AG133" s="215" t="s">
        <v>152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46" t="str">
        <f>C133</f>
        <v>krajníků, desek nebo panelů od spojovacího materiálu s odklizením a uložením očištěných hmot a spojovacího materiálu na skládku na vzdálenost do 10 m</v>
      </c>
      <c r="BB133" s="215"/>
      <c r="BC133" s="215"/>
      <c r="BD133" s="215"/>
      <c r="BE133" s="215"/>
      <c r="BF133" s="215"/>
      <c r="BG133" s="215"/>
      <c r="BH133" s="215"/>
    </row>
    <row r="134" spans="1:60" outlineLevel="2">
      <c r="A134" s="222"/>
      <c r="B134" s="223"/>
      <c r="C134" s="259" t="s">
        <v>156</v>
      </c>
      <c r="D134" s="228"/>
      <c r="E134" s="229">
        <v>237.98</v>
      </c>
      <c r="F134" s="226"/>
      <c r="G134" s="226"/>
      <c r="H134" s="226"/>
      <c r="I134" s="226"/>
      <c r="J134" s="226"/>
      <c r="K134" s="226"/>
      <c r="L134" s="226"/>
      <c r="M134" s="226"/>
      <c r="N134" s="225"/>
      <c r="O134" s="225"/>
      <c r="P134" s="225"/>
      <c r="Q134" s="225"/>
      <c r="R134" s="226"/>
      <c r="S134" s="226"/>
      <c r="T134" s="226"/>
      <c r="U134" s="226"/>
      <c r="V134" s="226"/>
      <c r="W134" s="226"/>
      <c r="X134" s="226"/>
      <c r="Y134" s="226"/>
      <c r="Z134" s="215"/>
      <c r="AA134" s="215"/>
      <c r="AB134" s="215"/>
      <c r="AC134" s="215"/>
      <c r="AD134" s="215"/>
      <c r="AE134" s="215"/>
      <c r="AF134" s="215"/>
      <c r="AG134" s="215" t="s">
        <v>154</v>
      </c>
      <c r="AH134" s="215">
        <v>0</v>
      </c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3">
      <c r="A135" s="222"/>
      <c r="B135" s="223"/>
      <c r="C135" s="259" t="s">
        <v>157</v>
      </c>
      <c r="D135" s="228"/>
      <c r="E135" s="229">
        <v>50.7</v>
      </c>
      <c r="F135" s="226"/>
      <c r="G135" s="226"/>
      <c r="H135" s="226"/>
      <c r="I135" s="226"/>
      <c r="J135" s="226"/>
      <c r="K135" s="226"/>
      <c r="L135" s="226"/>
      <c r="M135" s="226"/>
      <c r="N135" s="225"/>
      <c r="O135" s="225"/>
      <c r="P135" s="225"/>
      <c r="Q135" s="225"/>
      <c r="R135" s="226"/>
      <c r="S135" s="226"/>
      <c r="T135" s="226"/>
      <c r="U135" s="226"/>
      <c r="V135" s="226"/>
      <c r="W135" s="226"/>
      <c r="X135" s="226"/>
      <c r="Y135" s="226"/>
      <c r="Z135" s="215"/>
      <c r="AA135" s="215"/>
      <c r="AB135" s="215"/>
      <c r="AC135" s="215"/>
      <c r="AD135" s="215"/>
      <c r="AE135" s="215"/>
      <c r="AF135" s="215"/>
      <c r="AG135" s="215" t="s">
        <v>154</v>
      </c>
      <c r="AH135" s="215">
        <v>0</v>
      </c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ht="20.399999999999999" outlineLevel="3">
      <c r="A136" s="222"/>
      <c r="B136" s="223"/>
      <c r="C136" s="259" t="s">
        <v>158</v>
      </c>
      <c r="D136" s="228"/>
      <c r="E136" s="229">
        <v>169.27500000000001</v>
      </c>
      <c r="F136" s="226"/>
      <c r="G136" s="226"/>
      <c r="H136" s="226"/>
      <c r="I136" s="226"/>
      <c r="J136" s="226"/>
      <c r="K136" s="226"/>
      <c r="L136" s="226"/>
      <c r="M136" s="226"/>
      <c r="N136" s="225"/>
      <c r="O136" s="225"/>
      <c r="P136" s="225"/>
      <c r="Q136" s="225"/>
      <c r="R136" s="226"/>
      <c r="S136" s="226"/>
      <c r="T136" s="226"/>
      <c r="U136" s="226"/>
      <c r="V136" s="226"/>
      <c r="W136" s="226"/>
      <c r="X136" s="226"/>
      <c r="Y136" s="226"/>
      <c r="Z136" s="215"/>
      <c r="AA136" s="215"/>
      <c r="AB136" s="215"/>
      <c r="AC136" s="215"/>
      <c r="AD136" s="215"/>
      <c r="AE136" s="215"/>
      <c r="AF136" s="215"/>
      <c r="AG136" s="215" t="s">
        <v>154</v>
      </c>
      <c r="AH136" s="215">
        <v>0</v>
      </c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3">
      <c r="A137" s="222"/>
      <c r="B137" s="223"/>
      <c r="C137" s="259" t="s">
        <v>159</v>
      </c>
      <c r="D137" s="228"/>
      <c r="E137" s="229">
        <v>22.897749999999998</v>
      </c>
      <c r="F137" s="226"/>
      <c r="G137" s="226"/>
      <c r="H137" s="226"/>
      <c r="I137" s="226"/>
      <c r="J137" s="226"/>
      <c r="K137" s="226"/>
      <c r="L137" s="226"/>
      <c r="M137" s="226"/>
      <c r="N137" s="225"/>
      <c r="O137" s="225"/>
      <c r="P137" s="225"/>
      <c r="Q137" s="225"/>
      <c r="R137" s="226"/>
      <c r="S137" s="226"/>
      <c r="T137" s="226"/>
      <c r="U137" s="226"/>
      <c r="V137" s="226"/>
      <c r="W137" s="226"/>
      <c r="X137" s="226"/>
      <c r="Y137" s="226"/>
      <c r="Z137" s="215"/>
      <c r="AA137" s="215"/>
      <c r="AB137" s="215"/>
      <c r="AC137" s="215"/>
      <c r="AD137" s="215"/>
      <c r="AE137" s="215"/>
      <c r="AF137" s="215"/>
      <c r="AG137" s="215" t="s">
        <v>154</v>
      </c>
      <c r="AH137" s="215">
        <v>0</v>
      </c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3">
      <c r="A138" s="222"/>
      <c r="B138" s="223"/>
      <c r="C138" s="259" t="s">
        <v>292</v>
      </c>
      <c r="D138" s="228"/>
      <c r="E138" s="229">
        <v>-102.70444000000001</v>
      </c>
      <c r="F138" s="226"/>
      <c r="G138" s="226"/>
      <c r="H138" s="226"/>
      <c r="I138" s="226"/>
      <c r="J138" s="226"/>
      <c r="K138" s="226"/>
      <c r="L138" s="226"/>
      <c r="M138" s="226"/>
      <c r="N138" s="225"/>
      <c r="O138" s="225"/>
      <c r="P138" s="225"/>
      <c r="Q138" s="225"/>
      <c r="R138" s="226"/>
      <c r="S138" s="226"/>
      <c r="T138" s="226"/>
      <c r="U138" s="226"/>
      <c r="V138" s="226"/>
      <c r="W138" s="226"/>
      <c r="X138" s="226"/>
      <c r="Y138" s="226"/>
      <c r="Z138" s="215"/>
      <c r="AA138" s="215"/>
      <c r="AB138" s="215"/>
      <c r="AC138" s="215"/>
      <c r="AD138" s="215"/>
      <c r="AE138" s="215"/>
      <c r="AF138" s="215"/>
      <c r="AG138" s="215" t="s">
        <v>154</v>
      </c>
      <c r="AH138" s="215">
        <v>0</v>
      </c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1">
      <c r="A139" s="238">
        <v>40</v>
      </c>
      <c r="B139" s="239" t="s">
        <v>293</v>
      </c>
      <c r="C139" s="257" t="s">
        <v>294</v>
      </c>
      <c r="D139" s="240" t="s">
        <v>145</v>
      </c>
      <c r="E139" s="241">
        <v>378.14830999999998</v>
      </c>
      <c r="F139" s="242"/>
      <c r="G139" s="243">
        <f>ROUND(E139*F139,2)</f>
        <v>0</v>
      </c>
      <c r="H139" s="242"/>
      <c r="I139" s="243">
        <f>ROUND(E139*H139,2)</f>
        <v>0</v>
      </c>
      <c r="J139" s="242"/>
      <c r="K139" s="243">
        <f>ROUND(E139*J139,2)</f>
        <v>0</v>
      </c>
      <c r="L139" s="243">
        <v>21</v>
      </c>
      <c r="M139" s="243">
        <f>G139*(1+L139/100)</f>
        <v>0</v>
      </c>
      <c r="N139" s="241">
        <v>0</v>
      </c>
      <c r="O139" s="241">
        <f>ROUND(E139*N139,2)</f>
        <v>0</v>
      </c>
      <c r="P139" s="241">
        <v>1.26E-2</v>
      </c>
      <c r="Q139" s="241">
        <f>ROUND(E139*P139,2)</f>
        <v>4.76</v>
      </c>
      <c r="R139" s="243"/>
      <c r="S139" s="243" t="s">
        <v>229</v>
      </c>
      <c r="T139" s="244" t="s">
        <v>230</v>
      </c>
      <c r="U139" s="226">
        <v>0.33</v>
      </c>
      <c r="V139" s="226">
        <f>ROUND(E139*U139,2)</f>
        <v>124.79</v>
      </c>
      <c r="W139" s="226"/>
      <c r="X139" s="226" t="s">
        <v>148</v>
      </c>
      <c r="Y139" s="226" t="s">
        <v>149</v>
      </c>
      <c r="Z139" s="215"/>
      <c r="AA139" s="215"/>
      <c r="AB139" s="215"/>
      <c r="AC139" s="215"/>
      <c r="AD139" s="215"/>
      <c r="AE139" s="215"/>
      <c r="AF139" s="215"/>
      <c r="AG139" s="215" t="s">
        <v>150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2">
      <c r="A140" s="222"/>
      <c r="B140" s="223"/>
      <c r="C140" s="259" t="s">
        <v>156</v>
      </c>
      <c r="D140" s="228"/>
      <c r="E140" s="229">
        <v>237.98</v>
      </c>
      <c r="F140" s="226"/>
      <c r="G140" s="226"/>
      <c r="H140" s="226"/>
      <c r="I140" s="226"/>
      <c r="J140" s="226"/>
      <c r="K140" s="226"/>
      <c r="L140" s="226"/>
      <c r="M140" s="226"/>
      <c r="N140" s="225"/>
      <c r="O140" s="225"/>
      <c r="P140" s="225"/>
      <c r="Q140" s="225"/>
      <c r="R140" s="226"/>
      <c r="S140" s="226"/>
      <c r="T140" s="226"/>
      <c r="U140" s="226"/>
      <c r="V140" s="226"/>
      <c r="W140" s="226"/>
      <c r="X140" s="226"/>
      <c r="Y140" s="226"/>
      <c r="Z140" s="215"/>
      <c r="AA140" s="215"/>
      <c r="AB140" s="215"/>
      <c r="AC140" s="215"/>
      <c r="AD140" s="215"/>
      <c r="AE140" s="215"/>
      <c r="AF140" s="215"/>
      <c r="AG140" s="215" t="s">
        <v>154</v>
      </c>
      <c r="AH140" s="215">
        <v>0</v>
      </c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3">
      <c r="A141" s="222"/>
      <c r="B141" s="223"/>
      <c r="C141" s="259" t="s">
        <v>157</v>
      </c>
      <c r="D141" s="228"/>
      <c r="E141" s="229">
        <v>50.7</v>
      </c>
      <c r="F141" s="226"/>
      <c r="G141" s="226"/>
      <c r="H141" s="226"/>
      <c r="I141" s="226"/>
      <c r="J141" s="226"/>
      <c r="K141" s="226"/>
      <c r="L141" s="226"/>
      <c r="M141" s="226"/>
      <c r="N141" s="225"/>
      <c r="O141" s="225"/>
      <c r="P141" s="225"/>
      <c r="Q141" s="225"/>
      <c r="R141" s="226"/>
      <c r="S141" s="226"/>
      <c r="T141" s="226"/>
      <c r="U141" s="226"/>
      <c r="V141" s="226"/>
      <c r="W141" s="226"/>
      <c r="X141" s="226"/>
      <c r="Y141" s="226"/>
      <c r="Z141" s="215"/>
      <c r="AA141" s="215"/>
      <c r="AB141" s="215"/>
      <c r="AC141" s="215"/>
      <c r="AD141" s="215"/>
      <c r="AE141" s="215"/>
      <c r="AF141" s="215"/>
      <c r="AG141" s="215" t="s">
        <v>154</v>
      </c>
      <c r="AH141" s="215">
        <v>0</v>
      </c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ht="20.399999999999999" outlineLevel="3">
      <c r="A142" s="222"/>
      <c r="B142" s="223"/>
      <c r="C142" s="259" t="s">
        <v>158</v>
      </c>
      <c r="D142" s="228"/>
      <c r="E142" s="229">
        <v>169.27500000000001</v>
      </c>
      <c r="F142" s="226"/>
      <c r="G142" s="226"/>
      <c r="H142" s="226"/>
      <c r="I142" s="226"/>
      <c r="J142" s="226"/>
      <c r="K142" s="226"/>
      <c r="L142" s="226"/>
      <c r="M142" s="226"/>
      <c r="N142" s="225"/>
      <c r="O142" s="225"/>
      <c r="P142" s="225"/>
      <c r="Q142" s="225"/>
      <c r="R142" s="226"/>
      <c r="S142" s="226"/>
      <c r="T142" s="226"/>
      <c r="U142" s="226"/>
      <c r="V142" s="226"/>
      <c r="W142" s="226"/>
      <c r="X142" s="226"/>
      <c r="Y142" s="226"/>
      <c r="Z142" s="215"/>
      <c r="AA142" s="215"/>
      <c r="AB142" s="215"/>
      <c r="AC142" s="215"/>
      <c r="AD142" s="215"/>
      <c r="AE142" s="215"/>
      <c r="AF142" s="215"/>
      <c r="AG142" s="215" t="s">
        <v>154</v>
      </c>
      <c r="AH142" s="215">
        <v>0</v>
      </c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3">
      <c r="A143" s="222"/>
      <c r="B143" s="223"/>
      <c r="C143" s="259" t="s">
        <v>159</v>
      </c>
      <c r="D143" s="228"/>
      <c r="E143" s="229">
        <v>22.897749999999998</v>
      </c>
      <c r="F143" s="226"/>
      <c r="G143" s="226"/>
      <c r="H143" s="226"/>
      <c r="I143" s="226"/>
      <c r="J143" s="226"/>
      <c r="K143" s="226"/>
      <c r="L143" s="226"/>
      <c r="M143" s="226"/>
      <c r="N143" s="225"/>
      <c r="O143" s="225"/>
      <c r="P143" s="225"/>
      <c r="Q143" s="225"/>
      <c r="R143" s="226"/>
      <c r="S143" s="226"/>
      <c r="T143" s="226"/>
      <c r="U143" s="226"/>
      <c r="V143" s="226"/>
      <c r="W143" s="226"/>
      <c r="X143" s="226"/>
      <c r="Y143" s="226"/>
      <c r="Z143" s="215"/>
      <c r="AA143" s="215"/>
      <c r="AB143" s="215"/>
      <c r="AC143" s="215"/>
      <c r="AD143" s="215"/>
      <c r="AE143" s="215"/>
      <c r="AF143" s="215"/>
      <c r="AG143" s="215" t="s">
        <v>154</v>
      </c>
      <c r="AH143" s="215">
        <v>0</v>
      </c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3">
      <c r="A144" s="222"/>
      <c r="B144" s="223"/>
      <c r="C144" s="259" t="s">
        <v>292</v>
      </c>
      <c r="D144" s="228"/>
      <c r="E144" s="229">
        <v>-102.70444000000001</v>
      </c>
      <c r="F144" s="226"/>
      <c r="G144" s="226"/>
      <c r="H144" s="226"/>
      <c r="I144" s="226"/>
      <c r="J144" s="226"/>
      <c r="K144" s="226"/>
      <c r="L144" s="226"/>
      <c r="M144" s="226"/>
      <c r="N144" s="225"/>
      <c r="O144" s="225"/>
      <c r="P144" s="225"/>
      <c r="Q144" s="225"/>
      <c r="R144" s="226"/>
      <c r="S144" s="226"/>
      <c r="T144" s="226"/>
      <c r="U144" s="226"/>
      <c r="V144" s="226"/>
      <c r="W144" s="226"/>
      <c r="X144" s="226"/>
      <c r="Y144" s="226"/>
      <c r="Z144" s="215"/>
      <c r="AA144" s="215"/>
      <c r="AB144" s="215"/>
      <c r="AC144" s="215"/>
      <c r="AD144" s="215"/>
      <c r="AE144" s="215"/>
      <c r="AF144" s="215"/>
      <c r="AG144" s="215" t="s">
        <v>154</v>
      </c>
      <c r="AH144" s="215">
        <v>0</v>
      </c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>
      <c r="A145" s="231" t="s">
        <v>141</v>
      </c>
      <c r="B145" s="232" t="s">
        <v>93</v>
      </c>
      <c r="C145" s="256" t="s">
        <v>94</v>
      </c>
      <c r="D145" s="233"/>
      <c r="E145" s="234"/>
      <c r="F145" s="235"/>
      <c r="G145" s="235">
        <f>SUMIF(AG146:AG147,"&lt;&gt;NOR",G146:G147)</f>
        <v>0</v>
      </c>
      <c r="H145" s="235"/>
      <c r="I145" s="235">
        <f>SUM(I146:I147)</f>
        <v>0</v>
      </c>
      <c r="J145" s="235"/>
      <c r="K145" s="235">
        <f>SUM(K146:K147)</f>
        <v>0</v>
      </c>
      <c r="L145" s="235"/>
      <c r="M145" s="235">
        <f>SUM(M146:M147)</f>
        <v>0</v>
      </c>
      <c r="N145" s="234"/>
      <c r="O145" s="234">
        <f>SUM(O146:O147)</f>
        <v>0</v>
      </c>
      <c r="P145" s="234"/>
      <c r="Q145" s="234">
        <f>SUM(Q146:Q147)</f>
        <v>0</v>
      </c>
      <c r="R145" s="235"/>
      <c r="S145" s="235"/>
      <c r="T145" s="236"/>
      <c r="U145" s="230"/>
      <c r="V145" s="230">
        <f>SUM(V146:V147)</f>
        <v>197.92</v>
      </c>
      <c r="W145" s="230"/>
      <c r="X145" s="230"/>
      <c r="Y145" s="230"/>
      <c r="AG145" t="s">
        <v>142</v>
      </c>
    </row>
    <row r="146" spans="1:60" outlineLevel="1">
      <c r="A146" s="238">
        <v>41</v>
      </c>
      <c r="B146" s="239" t="s">
        <v>295</v>
      </c>
      <c r="C146" s="257" t="s">
        <v>296</v>
      </c>
      <c r="D146" s="240" t="s">
        <v>297</v>
      </c>
      <c r="E146" s="241">
        <v>507.49077999999997</v>
      </c>
      <c r="F146" s="242"/>
      <c r="G146" s="243">
        <f>ROUND(E146*F146,2)</f>
        <v>0</v>
      </c>
      <c r="H146" s="242"/>
      <c r="I146" s="243">
        <f>ROUND(E146*H146,2)</f>
        <v>0</v>
      </c>
      <c r="J146" s="242"/>
      <c r="K146" s="243">
        <f>ROUND(E146*J146,2)</f>
        <v>0</v>
      </c>
      <c r="L146" s="243">
        <v>21</v>
      </c>
      <c r="M146" s="243">
        <f>G146*(1+L146/100)</f>
        <v>0</v>
      </c>
      <c r="N146" s="241">
        <v>0</v>
      </c>
      <c r="O146" s="241">
        <f>ROUND(E146*N146,2)</f>
        <v>0</v>
      </c>
      <c r="P146" s="241">
        <v>0</v>
      </c>
      <c r="Q146" s="241">
        <f>ROUND(E146*P146,2)</f>
        <v>0</v>
      </c>
      <c r="R146" s="243" t="s">
        <v>146</v>
      </c>
      <c r="S146" s="243" t="s">
        <v>147</v>
      </c>
      <c r="T146" s="244" t="s">
        <v>147</v>
      </c>
      <c r="U146" s="226">
        <v>0.39</v>
      </c>
      <c r="V146" s="226">
        <f>ROUND(E146*U146,2)</f>
        <v>197.92</v>
      </c>
      <c r="W146" s="226"/>
      <c r="X146" s="226" t="s">
        <v>298</v>
      </c>
      <c r="Y146" s="226" t="s">
        <v>149</v>
      </c>
      <c r="Z146" s="215"/>
      <c r="AA146" s="215"/>
      <c r="AB146" s="215"/>
      <c r="AC146" s="215"/>
      <c r="AD146" s="215"/>
      <c r="AE146" s="215"/>
      <c r="AF146" s="215"/>
      <c r="AG146" s="215" t="s">
        <v>299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2">
      <c r="A147" s="222"/>
      <c r="B147" s="223"/>
      <c r="C147" s="258" t="s">
        <v>300</v>
      </c>
      <c r="D147" s="245"/>
      <c r="E147" s="245"/>
      <c r="F147" s="245"/>
      <c r="G147" s="245"/>
      <c r="H147" s="226"/>
      <c r="I147" s="226"/>
      <c r="J147" s="226"/>
      <c r="K147" s="226"/>
      <c r="L147" s="226"/>
      <c r="M147" s="226"/>
      <c r="N147" s="225"/>
      <c r="O147" s="225"/>
      <c r="P147" s="225"/>
      <c r="Q147" s="225"/>
      <c r="R147" s="226"/>
      <c r="S147" s="226"/>
      <c r="T147" s="226"/>
      <c r="U147" s="226"/>
      <c r="V147" s="226"/>
      <c r="W147" s="226"/>
      <c r="X147" s="226"/>
      <c r="Y147" s="226"/>
      <c r="Z147" s="215"/>
      <c r="AA147" s="215"/>
      <c r="AB147" s="215"/>
      <c r="AC147" s="215"/>
      <c r="AD147" s="215"/>
      <c r="AE147" s="215"/>
      <c r="AF147" s="215"/>
      <c r="AG147" s="215" t="s">
        <v>152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>
      <c r="A148" s="231" t="s">
        <v>141</v>
      </c>
      <c r="B148" s="232" t="s">
        <v>103</v>
      </c>
      <c r="C148" s="256" t="s">
        <v>104</v>
      </c>
      <c r="D148" s="233"/>
      <c r="E148" s="234"/>
      <c r="F148" s="235"/>
      <c r="G148" s="235">
        <f>SUMIF(AG149:AG151,"&lt;&gt;NOR",G149:G151)</f>
        <v>0</v>
      </c>
      <c r="H148" s="235"/>
      <c r="I148" s="235">
        <f>SUM(I149:I151)</f>
        <v>0</v>
      </c>
      <c r="J148" s="235"/>
      <c r="K148" s="235">
        <f>SUM(K149:K151)</f>
        <v>0</v>
      </c>
      <c r="L148" s="235"/>
      <c r="M148" s="235">
        <f>SUM(M149:M151)</f>
        <v>0</v>
      </c>
      <c r="N148" s="234"/>
      <c r="O148" s="234">
        <f>SUM(O149:O151)</f>
        <v>0</v>
      </c>
      <c r="P148" s="234"/>
      <c r="Q148" s="234">
        <f>SUM(Q149:Q151)</f>
        <v>0</v>
      </c>
      <c r="R148" s="235"/>
      <c r="S148" s="235"/>
      <c r="T148" s="236"/>
      <c r="U148" s="230"/>
      <c r="V148" s="230">
        <f>SUM(V149:V151)</f>
        <v>0</v>
      </c>
      <c r="W148" s="230"/>
      <c r="X148" s="230"/>
      <c r="Y148" s="230"/>
      <c r="AG148" t="s">
        <v>142</v>
      </c>
    </row>
    <row r="149" spans="1:60" outlineLevel="1">
      <c r="A149" s="238">
        <v>42</v>
      </c>
      <c r="B149" s="239" t="s">
        <v>301</v>
      </c>
      <c r="C149" s="257" t="s">
        <v>302</v>
      </c>
      <c r="D149" s="240" t="s">
        <v>233</v>
      </c>
      <c r="E149" s="241">
        <v>18</v>
      </c>
      <c r="F149" s="242"/>
      <c r="G149" s="243">
        <f>ROUND(E149*F149,2)</f>
        <v>0</v>
      </c>
      <c r="H149" s="242"/>
      <c r="I149" s="243">
        <f>ROUND(E149*H149,2)</f>
        <v>0</v>
      </c>
      <c r="J149" s="242"/>
      <c r="K149" s="243">
        <f>ROUND(E149*J149,2)</f>
        <v>0</v>
      </c>
      <c r="L149" s="243">
        <v>21</v>
      </c>
      <c r="M149" s="243">
        <f>G149*(1+L149/100)</f>
        <v>0</v>
      </c>
      <c r="N149" s="241">
        <v>0</v>
      </c>
      <c r="O149" s="241">
        <f>ROUND(E149*N149,2)</f>
        <v>0</v>
      </c>
      <c r="P149" s="241">
        <v>0</v>
      </c>
      <c r="Q149" s="241">
        <f>ROUND(E149*P149,2)</f>
        <v>0</v>
      </c>
      <c r="R149" s="243"/>
      <c r="S149" s="243" t="s">
        <v>229</v>
      </c>
      <c r="T149" s="244" t="s">
        <v>230</v>
      </c>
      <c r="U149" s="226">
        <v>0</v>
      </c>
      <c r="V149" s="226">
        <f>ROUND(E149*U149,2)</f>
        <v>0</v>
      </c>
      <c r="W149" s="226"/>
      <c r="X149" s="226" t="s">
        <v>148</v>
      </c>
      <c r="Y149" s="226" t="s">
        <v>149</v>
      </c>
      <c r="Z149" s="215"/>
      <c r="AA149" s="215"/>
      <c r="AB149" s="215"/>
      <c r="AC149" s="215"/>
      <c r="AD149" s="215"/>
      <c r="AE149" s="215"/>
      <c r="AF149" s="215"/>
      <c r="AG149" s="215" t="s">
        <v>150</v>
      </c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2">
      <c r="A150" s="222"/>
      <c r="B150" s="223"/>
      <c r="C150" s="259" t="s">
        <v>303</v>
      </c>
      <c r="D150" s="228"/>
      <c r="E150" s="229"/>
      <c r="F150" s="226"/>
      <c r="G150" s="226"/>
      <c r="H150" s="226"/>
      <c r="I150" s="226"/>
      <c r="J150" s="226"/>
      <c r="K150" s="226"/>
      <c r="L150" s="226"/>
      <c r="M150" s="226"/>
      <c r="N150" s="225"/>
      <c r="O150" s="225"/>
      <c r="P150" s="225"/>
      <c r="Q150" s="225"/>
      <c r="R150" s="226"/>
      <c r="S150" s="226"/>
      <c r="T150" s="226"/>
      <c r="U150" s="226"/>
      <c r="V150" s="226"/>
      <c r="W150" s="226"/>
      <c r="X150" s="226"/>
      <c r="Y150" s="226"/>
      <c r="Z150" s="215"/>
      <c r="AA150" s="215"/>
      <c r="AB150" s="215"/>
      <c r="AC150" s="215"/>
      <c r="AD150" s="215"/>
      <c r="AE150" s="215"/>
      <c r="AF150" s="215"/>
      <c r="AG150" s="215" t="s">
        <v>154</v>
      </c>
      <c r="AH150" s="215">
        <v>0</v>
      </c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3">
      <c r="A151" s="222"/>
      <c r="B151" s="223"/>
      <c r="C151" s="259" t="s">
        <v>304</v>
      </c>
      <c r="D151" s="228"/>
      <c r="E151" s="229">
        <v>18</v>
      </c>
      <c r="F151" s="226"/>
      <c r="G151" s="226"/>
      <c r="H151" s="226"/>
      <c r="I151" s="226"/>
      <c r="J151" s="226"/>
      <c r="K151" s="226"/>
      <c r="L151" s="226"/>
      <c r="M151" s="226"/>
      <c r="N151" s="225"/>
      <c r="O151" s="225"/>
      <c r="P151" s="225"/>
      <c r="Q151" s="225"/>
      <c r="R151" s="226"/>
      <c r="S151" s="226"/>
      <c r="T151" s="226"/>
      <c r="U151" s="226"/>
      <c r="V151" s="226"/>
      <c r="W151" s="226"/>
      <c r="X151" s="226"/>
      <c r="Y151" s="226"/>
      <c r="Z151" s="215"/>
      <c r="AA151" s="215"/>
      <c r="AB151" s="215"/>
      <c r="AC151" s="215"/>
      <c r="AD151" s="215"/>
      <c r="AE151" s="215"/>
      <c r="AF151" s="215"/>
      <c r="AG151" s="215" t="s">
        <v>154</v>
      </c>
      <c r="AH151" s="215">
        <v>0</v>
      </c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>
      <c r="A152" s="231" t="s">
        <v>141</v>
      </c>
      <c r="B152" s="232" t="s">
        <v>109</v>
      </c>
      <c r="C152" s="256" t="s">
        <v>110</v>
      </c>
      <c r="D152" s="233"/>
      <c r="E152" s="234"/>
      <c r="F152" s="235"/>
      <c r="G152" s="235">
        <f>SUMIF(AG153:AG156,"&lt;&gt;NOR",G153:G156)</f>
        <v>0</v>
      </c>
      <c r="H152" s="235"/>
      <c r="I152" s="235">
        <f>SUM(I153:I156)</f>
        <v>0</v>
      </c>
      <c r="J152" s="235"/>
      <c r="K152" s="235">
        <f>SUM(K153:K156)</f>
        <v>0</v>
      </c>
      <c r="L152" s="235"/>
      <c r="M152" s="235">
        <f>SUM(M153:M156)</f>
        <v>0</v>
      </c>
      <c r="N152" s="234"/>
      <c r="O152" s="234">
        <f>SUM(O153:O156)</f>
        <v>0</v>
      </c>
      <c r="P152" s="234"/>
      <c r="Q152" s="234">
        <f>SUM(Q153:Q156)</f>
        <v>0</v>
      </c>
      <c r="R152" s="235"/>
      <c r="S152" s="235"/>
      <c r="T152" s="236"/>
      <c r="U152" s="230"/>
      <c r="V152" s="230">
        <f>SUM(V153:V156)</f>
        <v>35.880000000000003</v>
      </c>
      <c r="W152" s="230"/>
      <c r="X152" s="230"/>
      <c r="Y152" s="230"/>
      <c r="AG152" t="s">
        <v>142</v>
      </c>
    </row>
    <row r="153" spans="1:60" outlineLevel="1">
      <c r="A153" s="238">
        <v>43</v>
      </c>
      <c r="B153" s="239" t="s">
        <v>305</v>
      </c>
      <c r="C153" s="257" t="s">
        <v>306</v>
      </c>
      <c r="D153" s="240" t="s">
        <v>297</v>
      </c>
      <c r="E153" s="241">
        <v>73.217669999999998</v>
      </c>
      <c r="F153" s="242"/>
      <c r="G153" s="243">
        <f>ROUND(E153*F153,2)</f>
        <v>0</v>
      </c>
      <c r="H153" s="242"/>
      <c r="I153" s="243">
        <f>ROUND(E153*H153,2)</f>
        <v>0</v>
      </c>
      <c r="J153" s="242"/>
      <c r="K153" s="243">
        <f>ROUND(E153*J153,2)</f>
        <v>0</v>
      </c>
      <c r="L153" s="243">
        <v>21</v>
      </c>
      <c r="M153" s="243">
        <f>G153*(1+L153/100)</f>
        <v>0</v>
      </c>
      <c r="N153" s="241">
        <v>0</v>
      </c>
      <c r="O153" s="241">
        <f>ROUND(E153*N153,2)</f>
        <v>0</v>
      </c>
      <c r="P153" s="241">
        <v>0</v>
      </c>
      <c r="Q153" s="241">
        <f>ROUND(E153*P153,2)</f>
        <v>0</v>
      </c>
      <c r="R153" s="243" t="s">
        <v>307</v>
      </c>
      <c r="S153" s="243" t="s">
        <v>147</v>
      </c>
      <c r="T153" s="244" t="s">
        <v>147</v>
      </c>
      <c r="U153" s="226">
        <v>0.49</v>
      </c>
      <c r="V153" s="226">
        <f>ROUND(E153*U153,2)</f>
        <v>35.880000000000003</v>
      </c>
      <c r="W153" s="226"/>
      <c r="X153" s="226" t="s">
        <v>308</v>
      </c>
      <c r="Y153" s="226" t="s">
        <v>149</v>
      </c>
      <c r="Z153" s="215"/>
      <c r="AA153" s="215"/>
      <c r="AB153" s="215"/>
      <c r="AC153" s="215"/>
      <c r="AD153" s="215"/>
      <c r="AE153" s="215"/>
      <c r="AF153" s="215"/>
      <c r="AG153" s="215" t="s">
        <v>309</v>
      </c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outlineLevel="2">
      <c r="A154" s="222"/>
      <c r="B154" s="223"/>
      <c r="C154" s="262" t="s">
        <v>310</v>
      </c>
      <c r="D154" s="255"/>
      <c r="E154" s="255"/>
      <c r="F154" s="255"/>
      <c r="G154" s="255"/>
      <c r="H154" s="226"/>
      <c r="I154" s="226"/>
      <c r="J154" s="226"/>
      <c r="K154" s="226"/>
      <c r="L154" s="226"/>
      <c r="M154" s="226"/>
      <c r="N154" s="225"/>
      <c r="O154" s="225"/>
      <c r="P154" s="225"/>
      <c r="Q154" s="225"/>
      <c r="R154" s="226"/>
      <c r="S154" s="226"/>
      <c r="T154" s="226"/>
      <c r="U154" s="226"/>
      <c r="V154" s="226"/>
      <c r="W154" s="226"/>
      <c r="X154" s="226"/>
      <c r="Y154" s="226"/>
      <c r="Z154" s="215"/>
      <c r="AA154" s="215"/>
      <c r="AB154" s="215"/>
      <c r="AC154" s="215"/>
      <c r="AD154" s="215"/>
      <c r="AE154" s="215"/>
      <c r="AF154" s="215"/>
      <c r="AG154" s="215" t="s">
        <v>254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>
      <c r="A155" s="247">
        <v>44</v>
      </c>
      <c r="B155" s="248" t="s">
        <v>311</v>
      </c>
      <c r="C155" s="260" t="s">
        <v>312</v>
      </c>
      <c r="D155" s="249" t="s">
        <v>297</v>
      </c>
      <c r="E155" s="250">
        <v>658.95902000000001</v>
      </c>
      <c r="F155" s="251"/>
      <c r="G155" s="252">
        <f>ROUND(E155*F155,2)</f>
        <v>0</v>
      </c>
      <c r="H155" s="251"/>
      <c r="I155" s="252">
        <f>ROUND(E155*H155,2)</f>
        <v>0</v>
      </c>
      <c r="J155" s="251"/>
      <c r="K155" s="252">
        <f>ROUND(E155*J155,2)</f>
        <v>0</v>
      </c>
      <c r="L155" s="252">
        <v>21</v>
      </c>
      <c r="M155" s="252">
        <f>G155*(1+L155/100)</f>
        <v>0</v>
      </c>
      <c r="N155" s="250">
        <v>0</v>
      </c>
      <c r="O155" s="250">
        <f>ROUND(E155*N155,2)</f>
        <v>0</v>
      </c>
      <c r="P155" s="250">
        <v>0</v>
      </c>
      <c r="Q155" s="250">
        <f>ROUND(E155*P155,2)</f>
        <v>0</v>
      </c>
      <c r="R155" s="252" t="s">
        <v>307</v>
      </c>
      <c r="S155" s="252" t="s">
        <v>147</v>
      </c>
      <c r="T155" s="253" t="s">
        <v>147</v>
      </c>
      <c r="U155" s="226">
        <v>0</v>
      </c>
      <c r="V155" s="226">
        <f>ROUND(E155*U155,2)</f>
        <v>0</v>
      </c>
      <c r="W155" s="226"/>
      <c r="X155" s="226" t="s">
        <v>308</v>
      </c>
      <c r="Y155" s="226" t="s">
        <v>149</v>
      </c>
      <c r="Z155" s="215"/>
      <c r="AA155" s="215"/>
      <c r="AB155" s="215"/>
      <c r="AC155" s="215"/>
      <c r="AD155" s="215"/>
      <c r="AE155" s="215"/>
      <c r="AF155" s="215"/>
      <c r="AG155" s="215" t="s">
        <v>309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>
      <c r="A156" s="238">
        <v>45</v>
      </c>
      <c r="B156" s="239" t="s">
        <v>313</v>
      </c>
      <c r="C156" s="257" t="s">
        <v>314</v>
      </c>
      <c r="D156" s="240" t="s">
        <v>297</v>
      </c>
      <c r="E156" s="241">
        <v>73.217669999999998</v>
      </c>
      <c r="F156" s="242"/>
      <c r="G156" s="243">
        <f>ROUND(E156*F156,2)</f>
        <v>0</v>
      </c>
      <c r="H156" s="242"/>
      <c r="I156" s="243">
        <f>ROUND(E156*H156,2)</f>
        <v>0</v>
      </c>
      <c r="J156" s="242"/>
      <c r="K156" s="243">
        <f>ROUND(E156*J156,2)</f>
        <v>0</v>
      </c>
      <c r="L156" s="243">
        <v>21</v>
      </c>
      <c r="M156" s="243">
        <f>G156*(1+L156/100)</f>
        <v>0</v>
      </c>
      <c r="N156" s="241">
        <v>0</v>
      </c>
      <c r="O156" s="241">
        <f>ROUND(E156*N156,2)</f>
        <v>0</v>
      </c>
      <c r="P156" s="241">
        <v>0</v>
      </c>
      <c r="Q156" s="241">
        <f>ROUND(E156*P156,2)</f>
        <v>0</v>
      </c>
      <c r="R156" s="243" t="s">
        <v>307</v>
      </c>
      <c r="S156" s="243" t="s">
        <v>147</v>
      </c>
      <c r="T156" s="244" t="s">
        <v>147</v>
      </c>
      <c r="U156" s="226">
        <v>0</v>
      </c>
      <c r="V156" s="226">
        <f>ROUND(E156*U156,2)</f>
        <v>0</v>
      </c>
      <c r="W156" s="226"/>
      <c r="X156" s="226" t="s">
        <v>308</v>
      </c>
      <c r="Y156" s="226" t="s">
        <v>149</v>
      </c>
      <c r="Z156" s="215"/>
      <c r="AA156" s="215"/>
      <c r="AB156" s="215"/>
      <c r="AC156" s="215"/>
      <c r="AD156" s="215"/>
      <c r="AE156" s="215"/>
      <c r="AF156" s="215"/>
      <c r="AG156" s="215" t="s">
        <v>309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>
      <c r="A157" s="3"/>
      <c r="B157" s="4"/>
      <c r="C157" s="263"/>
      <c r="D157" s="6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E157">
        <v>12</v>
      </c>
      <c r="AF157">
        <v>21</v>
      </c>
      <c r="AG157" t="s">
        <v>127</v>
      </c>
    </row>
    <row r="158" spans="1:60">
      <c r="A158" s="218"/>
      <c r="B158" s="219" t="s">
        <v>29</v>
      </c>
      <c r="C158" s="264"/>
      <c r="D158" s="220"/>
      <c r="E158" s="221"/>
      <c r="F158" s="221"/>
      <c r="G158" s="237">
        <f>G8+G86+G99+G104+G117+G120+G131+G145+G148+G152</f>
        <v>0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E158">
        <f>SUMIF(L7:L156,AE157,G7:G156)</f>
        <v>0</v>
      </c>
      <c r="AF158">
        <f>SUMIF(L7:L156,AF157,G7:G156)</f>
        <v>0</v>
      </c>
      <c r="AG158" t="s">
        <v>315</v>
      </c>
    </row>
    <row r="159" spans="1:60">
      <c r="C159" s="265"/>
      <c r="D159" s="10"/>
      <c r="AG159" t="s">
        <v>316</v>
      </c>
    </row>
    <row r="160" spans="1:60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82DD" sheet="1" formatRows="0"/>
  <mergeCells count="29">
    <mergeCell ref="C112:G112"/>
    <mergeCell ref="C122:G122"/>
    <mergeCell ref="C133:G133"/>
    <mergeCell ref="C147:G147"/>
    <mergeCell ref="C154:G154"/>
    <mergeCell ref="C73:G73"/>
    <mergeCell ref="C90:G90"/>
    <mergeCell ref="C93:G93"/>
    <mergeCell ref="C94:G94"/>
    <mergeCell ref="C101:G101"/>
    <mergeCell ref="C102:G102"/>
    <mergeCell ref="C44:G44"/>
    <mergeCell ref="C47:G47"/>
    <mergeCell ref="C52:G52"/>
    <mergeCell ref="C55:G55"/>
    <mergeCell ref="C58:G58"/>
    <mergeCell ref="C67:G67"/>
    <mergeCell ref="C20:G20"/>
    <mergeCell ref="C26:G26"/>
    <mergeCell ref="C34:G34"/>
    <mergeCell ref="C36:G36"/>
    <mergeCell ref="C39:G39"/>
    <mergeCell ref="C41:G41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>
      <c r="A1" s="200" t="s">
        <v>114</v>
      </c>
      <c r="B1" s="200"/>
      <c r="C1" s="200"/>
      <c r="D1" s="200"/>
      <c r="E1" s="200"/>
      <c r="F1" s="200"/>
      <c r="G1" s="200"/>
      <c r="AG1" t="s">
        <v>115</v>
      </c>
    </row>
    <row r="2" spans="1:60" ht="25.05" customHeight="1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116</v>
      </c>
    </row>
    <row r="3" spans="1:60" ht="25.05" customHeight="1">
      <c r="A3" s="201" t="s">
        <v>8</v>
      </c>
      <c r="B3" s="49" t="s">
        <v>53</v>
      </c>
      <c r="C3" s="204" t="s">
        <v>54</v>
      </c>
      <c r="D3" s="202"/>
      <c r="E3" s="202"/>
      <c r="F3" s="202"/>
      <c r="G3" s="203"/>
      <c r="AC3" s="179" t="s">
        <v>116</v>
      </c>
      <c r="AG3" t="s">
        <v>117</v>
      </c>
    </row>
    <row r="4" spans="1:60" ht="25.05" customHeight="1">
      <c r="A4" s="205" t="s">
        <v>9</v>
      </c>
      <c r="B4" s="206" t="s">
        <v>57</v>
      </c>
      <c r="C4" s="207" t="s">
        <v>58</v>
      </c>
      <c r="D4" s="208"/>
      <c r="E4" s="208"/>
      <c r="F4" s="208"/>
      <c r="G4" s="209"/>
      <c r="AG4" t="s">
        <v>118</v>
      </c>
    </row>
    <row r="5" spans="1:60">
      <c r="D5" s="10"/>
    </row>
    <row r="6" spans="1:60" ht="39.6">
      <c r="A6" s="211" t="s">
        <v>119</v>
      </c>
      <c r="B6" s="213" t="s">
        <v>120</v>
      </c>
      <c r="C6" s="213" t="s">
        <v>121</v>
      </c>
      <c r="D6" s="212" t="s">
        <v>122</v>
      </c>
      <c r="E6" s="211" t="s">
        <v>123</v>
      </c>
      <c r="F6" s="210" t="s">
        <v>124</v>
      </c>
      <c r="G6" s="211" t="s">
        <v>29</v>
      </c>
      <c r="H6" s="214" t="s">
        <v>30</v>
      </c>
      <c r="I6" s="214" t="s">
        <v>125</v>
      </c>
      <c r="J6" s="214" t="s">
        <v>31</v>
      </c>
      <c r="K6" s="214" t="s">
        <v>126</v>
      </c>
      <c r="L6" s="214" t="s">
        <v>127</v>
      </c>
      <c r="M6" s="214" t="s">
        <v>128</v>
      </c>
      <c r="N6" s="214" t="s">
        <v>129</v>
      </c>
      <c r="O6" s="214" t="s">
        <v>130</v>
      </c>
      <c r="P6" s="214" t="s">
        <v>131</v>
      </c>
      <c r="Q6" s="214" t="s">
        <v>132</v>
      </c>
      <c r="R6" s="214" t="s">
        <v>133</v>
      </c>
      <c r="S6" s="214" t="s">
        <v>134</v>
      </c>
      <c r="T6" s="214" t="s">
        <v>135</v>
      </c>
      <c r="U6" s="214" t="s">
        <v>136</v>
      </c>
      <c r="V6" s="214" t="s">
        <v>137</v>
      </c>
      <c r="W6" s="214" t="s">
        <v>138</v>
      </c>
      <c r="X6" s="214" t="s">
        <v>139</v>
      </c>
      <c r="Y6" s="214" t="s">
        <v>140</v>
      </c>
    </row>
    <row r="7" spans="1:60" hidden="1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>
      <c r="A8" s="231" t="s">
        <v>141</v>
      </c>
      <c r="B8" s="232" t="s">
        <v>76</v>
      </c>
      <c r="C8" s="256" t="s">
        <v>77</v>
      </c>
      <c r="D8" s="233"/>
      <c r="E8" s="234"/>
      <c r="F8" s="235"/>
      <c r="G8" s="235">
        <f>SUMIF(AG9:AG43,"&lt;&gt;NOR",G9:G43)</f>
        <v>0</v>
      </c>
      <c r="H8" s="235"/>
      <c r="I8" s="235">
        <f>SUM(I9:I43)</f>
        <v>0</v>
      </c>
      <c r="J8" s="235"/>
      <c r="K8" s="235">
        <f>SUM(K9:K43)</f>
        <v>0</v>
      </c>
      <c r="L8" s="235"/>
      <c r="M8" s="235">
        <f>SUM(M9:M43)</f>
        <v>0</v>
      </c>
      <c r="N8" s="234"/>
      <c r="O8" s="234">
        <f>SUM(O9:O43)</f>
        <v>76.5</v>
      </c>
      <c r="P8" s="234"/>
      <c r="Q8" s="234">
        <f>SUM(Q9:Q43)</f>
        <v>18.48</v>
      </c>
      <c r="R8" s="235"/>
      <c r="S8" s="235"/>
      <c r="T8" s="236"/>
      <c r="U8" s="230"/>
      <c r="V8" s="230">
        <f>SUM(V9:V43)</f>
        <v>224.42000000000002</v>
      </c>
      <c r="W8" s="230"/>
      <c r="X8" s="230"/>
      <c r="Y8" s="230"/>
      <c r="AG8" t="s">
        <v>142</v>
      </c>
    </row>
    <row r="9" spans="1:60" ht="20.399999999999999" outlineLevel="1">
      <c r="A9" s="238">
        <v>1</v>
      </c>
      <c r="B9" s="239" t="s">
        <v>317</v>
      </c>
      <c r="C9" s="257" t="s">
        <v>318</v>
      </c>
      <c r="D9" s="240" t="s">
        <v>145</v>
      </c>
      <c r="E9" s="241">
        <v>56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0.33</v>
      </c>
      <c r="Q9" s="241">
        <f>ROUND(E9*P9,2)</f>
        <v>18.48</v>
      </c>
      <c r="R9" s="243" t="s">
        <v>146</v>
      </c>
      <c r="S9" s="243" t="s">
        <v>147</v>
      </c>
      <c r="T9" s="244" t="s">
        <v>147</v>
      </c>
      <c r="U9" s="226">
        <v>0.113</v>
      </c>
      <c r="V9" s="226">
        <f>ROUND(E9*U9,2)</f>
        <v>6.33</v>
      </c>
      <c r="W9" s="226"/>
      <c r="X9" s="226" t="s">
        <v>148</v>
      </c>
      <c r="Y9" s="226" t="s">
        <v>149</v>
      </c>
      <c r="Z9" s="215"/>
      <c r="AA9" s="215"/>
      <c r="AB9" s="215"/>
      <c r="AC9" s="215"/>
      <c r="AD9" s="215"/>
      <c r="AE9" s="215"/>
      <c r="AF9" s="215"/>
      <c r="AG9" s="215" t="s">
        <v>150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>
      <c r="A10" s="222"/>
      <c r="B10" s="223"/>
      <c r="C10" s="259" t="s">
        <v>319</v>
      </c>
      <c r="D10" s="228"/>
      <c r="E10" s="229">
        <v>56</v>
      </c>
      <c r="F10" s="226"/>
      <c r="G10" s="226"/>
      <c r="H10" s="226"/>
      <c r="I10" s="226"/>
      <c r="J10" s="226"/>
      <c r="K10" s="226"/>
      <c r="L10" s="226"/>
      <c r="M10" s="226"/>
      <c r="N10" s="225"/>
      <c r="O10" s="225"/>
      <c r="P10" s="225"/>
      <c r="Q10" s="225"/>
      <c r="R10" s="226"/>
      <c r="S10" s="226"/>
      <c r="T10" s="226"/>
      <c r="U10" s="226"/>
      <c r="V10" s="226"/>
      <c r="W10" s="226"/>
      <c r="X10" s="226"/>
      <c r="Y10" s="226"/>
      <c r="Z10" s="215"/>
      <c r="AA10" s="215"/>
      <c r="AB10" s="215"/>
      <c r="AC10" s="215"/>
      <c r="AD10" s="215"/>
      <c r="AE10" s="215"/>
      <c r="AF10" s="215"/>
      <c r="AG10" s="215" t="s">
        <v>154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1">
      <c r="A11" s="238">
        <v>2</v>
      </c>
      <c r="B11" s="239" t="s">
        <v>320</v>
      </c>
      <c r="C11" s="257" t="s">
        <v>321</v>
      </c>
      <c r="D11" s="240" t="s">
        <v>170</v>
      </c>
      <c r="E11" s="241">
        <v>126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 t="s">
        <v>171</v>
      </c>
      <c r="S11" s="243" t="s">
        <v>147</v>
      </c>
      <c r="T11" s="244" t="s">
        <v>147</v>
      </c>
      <c r="U11" s="226">
        <v>0.214</v>
      </c>
      <c r="V11" s="226">
        <f>ROUND(E11*U11,2)</f>
        <v>26.96</v>
      </c>
      <c r="W11" s="226"/>
      <c r="X11" s="226" t="s">
        <v>148</v>
      </c>
      <c r="Y11" s="226" t="s">
        <v>149</v>
      </c>
      <c r="Z11" s="215"/>
      <c r="AA11" s="215"/>
      <c r="AB11" s="215"/>
      <c r="AC11" s="215"/>
      <c r="AD11" s="215"/>
      <c r="AE11" s="215"/>
      <c r="AF11" s="215"/>
      <c r="AG11" s="215" t="s">
        <v>150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ht="21" outlineLevel="2">
      <c r="A12" s="222"/>
      <c r="B12" s="223"/>
      <c r="C12" s="258" t="s">
        <v>183</v>
      </c>
      <c r="D12" s="245"/>
      <c r="E12" s="245"/>
      <c r="F12" s="245"/>
      <c r="G12" s="245"/>
      <c r="H12" s="226"/>
      <c r="I12" s="226"/>
      <c r="J12" s="226"/>
      <c r="K12" s="226"/>
      <c r="L12" s="226"/>
      <c r="M12" s="226"/>
      <c r="N12" s="225"/>
      <c r="O12" s="225"/>
      <c r="P12" s="225"/>
      <c r="Q12" s="225"/>
      <c r="R12" s="226"/>
      <c r="S12" s="226"/>
      <c r="T12" s="226"/>
      <c r="U12" s="226"/>
      <c r="V12" s="226"/>
      <c r="W12" s="226"/>
      <c r="X12" s="226"/>
      <c r="Y12" s="226"/>
      <c r="Z12" s="215"/>
      <c r="AA12" s="215"/>
      <c r="AB12" s="215"/>
      <c r="AC12" s="215"/>
      <c r="AD12" s="215"/>
      <c r="AE12" s="215"/>
      <c r="AF12" s="215"/>
      <c r="AG12" s="215" t="s">
        <v>152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46" t="str">
        <f>C12</f>
        <v>zapažených i nezapažených s urovnáním dna do předepsaného profilu a spádu, s přehozením výkopku na přilehlém terénu na vzdálenost do 3 m od podélné osy rýhy nebo s naložením výkopku na dopravní prostředek.</v>
      </c>
      <c r="BB12" s="215"/>
      <c r="BC12" s="215"/>
      <c r="BD12" s="215"/>
      <c r="BE12" s="215"/>
      <c r="BF12" s="215"/>
      <c r="BG12" s="215"/>
      <c r="BH12" s="215"/>
    </row>
    <row r="13" spans="1:60" outlineLevel="2">
      <c r="A13" s="222"/>
      <c r="B13" s="223"/>
      <c r="C13" s="259" t="s">
        <v>322</v>
      </c>
      <c r="D13" s="228"/>
      <c r="E13" s="229">
        <v>48</v>
      </c>
      <c r="F13" s="226"/>
      <c r="G13" s="226"/>
      <c r="H13" s="226"/>
      <c r="I13" s="226"/>
      <c r="J13" s="226"/>
      <c r="K13" s="226"/>
      <c r="L13" s="226"/>
      <c r="M13" s="226"/>
      <c r="N13" s="225"/>
      <c r="O13" s="225"/>
      <c r="P13" s="225"/>
      <c r="Q13" s="225"/>
      <c r="R13" s="226"/>
      <c r="S13" s="226"/>
      <c r="T13" s="226"/>
      <c r="U13" s="226"/>
      <c r="V13" s="226"/>
      <c r="W13" s="226"/>
      <c r="X13" s="226"/>
      <c r="Y13" s="226"/>
      <c r="Z13" s="215"/>
      <c r="AA13" s="215"/>
      <c r="AB13" s="215"/>
      <c r="AC13" s="215"/>
      <c r="AD13" s="215"/>
      <c r="AE13" s="215"/>
      <c r="AF13" s="215"/>
      <c r="AG13" s="215" t="s">
        <v>154</v>
      </c>
      <c r="AH13" s="215">
        <v>0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3">
      <c r="A14" s="222"/>
      <c r="B14" s="223"/>
      <c r="C14" s="259" t="s">
        <v>323</v>
      </c>
      <c r="D14" s="228"/>
      <c r="E14" s="229">
        <v>42</v>
      </c>
      <c r="F14" s="226"/>
      <c r="G14" s="226"/>
      <c r="H14" s="226"/>
      <c r="I14" s="226"/>
      <c r="J14" s="226"/>
      <c r="K14" s="226"/>
      <c r="L14" s="226"/>
      <c r="M14" s="226"/>
      <c r="N14" s="225"/>
      <c r="O14" s="225"/>
      <c r="P14" s="225"/>
      <c r="Q14" s="225"/>
      <c r="R14" s="226"/>
      <c r="S14" s="226"/>
      <c r="T14" s="226"/>
      <c r="U14" s="226"/>
      <c r="V14" s="226"/>
      <c r="W14" s="226"/>
      <c r="X14" s="226"/>
      <c r="Y14" s="226"/>
      <c r="Z14" s="215"/>
      <c r="AA14" s="215"/>
      <c r="AB14" s="215"/>
      <c r="AC14" s="215"/>
      <c r="AD14" s="215"/>
      <c r="AE14" s="215"/>
      <c r="AF14" s="215"/>
      <c r="AG14" s="215" t="s">
        <v>154</v>
      </c>
      <c r="AH14" s="215">
        <v>0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3">
      <c r="A15" s="222"/>
      <c r="B15" s="223"/>
      <c r="C15" s="259" t="s">
        <v>324</v>
      </c>
      <c r="D15" s="228"/>
      <c r="E15" s="229">
        <v>36</v>
      </c>
      <c r="F15" s="226"/>
      <c r="G15" s="226"/>
      <c r="H15" s="226"/>
      <c r="I15" s="226"/>
      <c r="J15" s="226"/>
      <c r="K15" s="226"/>
      <c r="L15" s="226"/>
      <c r="M15" s="226"/>
      <c r="N15" s="225"/>
      <c r="O15" s="225"/>
      <c r="P15" s="225"/>
      <c r="Q15" s="225"/>
      <c r="R15" s="226"/>
      <c r="S15" s="226"/>
      <c r="T15" s="226"/>
      <c r="U15" s="226"/>
      <c r="V15" s="226"/>
      <c r="W15" s="226"/>
      <c r="X15" s="226"/>
      <c r="Y15" s="226"/>
      <c r="Z15" s="215"/>
      <c r="AA15" s="215"/>
      <c r="AB15" s="215"/>
      <c r="AC15" s="215"/>
      <c r="AD15" s="215"/>
      <c r="AE15" s="215"/>
      <c r="AF15" s="215"/>
      <c r="AG15" s="215" t="s">
        <v>154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1">
      <c r="A16" s="238">
        <v>3</v>
      </c>
      <c r="B16" s="239" t="s">
        <v>185</v>
      </c>
      <c r="C16" s="257" t="s">
        <v>186</v>
      </c>
      <c r="D16" s="240" t="s">
        <v>170</v>
      </c>
      <c r="E16" s="241">
        <v>126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 t="s">
        <v>171</v>
      </c>
      <c r="S16" s="243" t="s">
        <v>147</v>
      </c>
      <c r="T16" s="244" t="s">
        <v>147</v>
      </c>
      <c r="U16" s="226">
        <v>0.38979999999999998</v>
      </c>
      <c r="V16" s="226">
        <f>ROUND(E16*U16,2)</f>
        <v>49.11</v>
      </c>
      <c r="W16" s="226"/>
      <c r="X16" s="226" t="s">
        <v>148</v>
      </c>
      <c r="Y16" s="226" t="s">
        <v>149</v>
      </c>
      <c r="Z16" s="215"/>
      <c r="AA16" s="215"/>
      <c r="AB16" s="215"/>
      <c r="AC16" s="215"/>
      <c r="AD16" s="215"/>
      <c r="AE16" s="215"/>
      <c r="AF16" s="215"/>
      <c r="AG16" s="215" t="s">
        <v>150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ht="21" outlineLevel="2">
      <c r="A17" s="222"/>
      <c r="B17" s="223"/>
      <c r="C17" s="258" t="s">
        <v>183</v>
      </c>
      <c r="D17" s="245"/>
      <c r="E17" s="245"/>
      <c r="F17" s="245"/>
      <c r="G17" s="245"/>
      <c r="H17" s="226"/>
      <c r="I17" s="226"/>
      <c r="J17" s="226"/>
      <c r="K17" s="226"/>
      <c r="L17" s="226"/>
      <c r="M17" s="226"/>
      <c r="N17" s="225"/>
      <c r="O17" s="225"/>
      <c r="P17" s="225"/>
      <c r="Q17" s="225"/>
      <c r="R17" s="226"/>
      <c r="S17" s="226"/>
      <c r="T17" s="226"/>
      <c r="U17" s="226"/>
      <c r="V17" s="226"/>
      <c r="W17" s="226"/>
      <c r="X17" s="226"/>
      <c r="Y17" s="226"/>
      <c r="Z17" s="215"/>
      <c r="AA17" s="215"/>
      <c r="AB17" s="215"/>
      <c r="AC17" s="215"/>
      <c r="AD17" s="215"/>
      <c r="AE17" s="215"/>
      <c r="AF17" s="215"/>
      <c r="AG17" s="215" t="s">
        <v>152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46" t="str">
        <f>C17</f>
        <v>zapažených i nezapažených s urovnáním dna do předepsaného profilu a spádu, s přehozením výkopku na přilehlém terénu na vzdálenost do 3 m od podélné osy rýhy nebo s naložením výkopku na dopravní prostředek.</v>
      </c>
      <c r="BB17" s="215"/>
      <c r="BC17" s="215"/>
      <c r="BD17" s="215"/>
      <c r="BE17" s="215"/>
      <c r="BF17" s="215"/>
      <c r="BG17" s="215"/>
      <c r="BH17" s="215"/>
    </row>
    <row r="18" spans="1:60" outlineLevel="1">
      <c r="A18" s="238">
        <v>4</v>
      </c>
      <c r="B18" s="239" t="s">
        <v>325</v>
      </c>
      <c r="C18" s="257" t="s">
        <v>326</v>
      </c>
      <c r="D18" s="240" t="s">
        <v>170</v>
      </c>
      <c r="E18" s="241">
        <v>72.599999999999994</v>
      </c>
      <c r="F18" s="242"/>
      <c r="G18" s="243">
        <f>ROUND(E18*F18,2)</f>
        <v>0</v>
      </c>
      <c r="H18" s="242"/>
      <c r="I18" s="243">
        <f>ROUND(E18*H18,2)</f>
        <v>0</v>
      </c>
      <c r="J18" s="242"/>
      <c r="K18" s="243">
        <f>ROUND(E18*J18,2)</f>
        <v>0</v>
      </c>
      <c r="L18" s="243">
        <v>21</v>
      </c>
      <c r="M18" s="243">
        <f>G18*(1+L18/100)</f>
        <v>0</v>
      </c>
      <c r="N18" s="241">
        <v>0</v>
      </c>
      <c r="O18" s="241">
        <f>ROUND(E18*N18,2)</f>
        <v>0</v>
      </c>
      <c r="P18" s="241">
        <v>0</v>
      </c>
      <c r="Q18" s="241">
        <f>ROUND(E18*P18,2)</f>
        <v>0</v>
      </c>
      <c r="R18" s="243" t="s">
        <v>171</v>
      </c>
      <c r="S18" s="243" t="s">
        <v>147</v>
      </c>
      <c r="T18" s="244" t="s">
        <v>147</v>
      </c>
      <c r="U18" s="226">
        <v>7.0000000000000007E-2</v>
      </c>
      <c r="V18" s="226">
        <f>ROUND(E18*U18,2)</f>
        <v>5.08</v>
      </c>
      <c r="W18" s="226"/>
      <c r="X18" s="226" t="s">
        <v>148</v>
      </c>
      <c r="Y18" s="226" t="s">
        <v>149</v>
      </c>
      <c r="Z18" s="215"/>
      <c r="AA18" s="215"/>
      <c r="AB18" s="215"/>
      <c r="AC18" s="215"/>
      <c r="AD18" s="215"/>
      <c r="AE18" s="215"/>
      <c r="AF18" s="215"/>
      <c r="AG18" s="215" t="s">
        <v>150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2">
      <c r="A19" s="222"/>
      <c r="B19" s="223"/>
      <c r="C19" s="258" t="s">
        <v>189</v>
      </c>
      <c r="D19" s="245"/>
      <c r="E19" s="245"/>
      <c r="F19" s="245"/>
      <c r="G19" s="245"/>
      <c r="H19" s="226"/>
      <c r="I19" s="226"/>
      <c r="J19" s="226"/>
      <c r="K19" s="226"/>
      <c r="L19" s="226"/>
      <c r="M19" s="226"/>
      <c r="N19" s="225"/>
      <c r="O19" s="225"/>
      <c r="P19" s="225"/>
      <c r="Q19" s="225"/>
      <c r="R19" s="226"/>
      <c r="S19" s="226"/>
      <c r="T19" s="226"/>
      <c r="U19" s="226"/>
      <c r="V19" s="226"/>
      <c r="W19" s="226"/>
      <c r="X19" s="226"/>
      <c r="Y19" s="226"/>
      <c r="Z19" s="215"/>
      <c r="AA19" s="215"/>
      <c r="AB19" s="215"/>
      <c r="AC19" s="215"/>
      <c r="AD19" s="215"/>
      <c r="AE19" s="215"/>
      <c r="AF19" s="215"/>
      <c r="AG19" s="215" t="s">
        <v>152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2">
      <c r="A20" s="222"/>
      <c r="B20" s="223"/>
      <c r="C20" s="259" t="s">
        <v>327</v>
      </c>
      <c r="D20" s="228"/>
      <c r="E20" s="229">
        <v>72.599999999999994</v>
      </c>
      <c r="F20" s="226"/>
      <c r="G20" s="226"/>
      <c r="H20" s="226"/>
      <c r="I20" s="226"/>
      <c r="J20" s="226"/>
      <c r="K20" s="226"/>
      <c r="L20" s="226"/>
      <c r="M20" s="226"/>
      <c r="N20" s="225"/>
      <c r="O20" s="225"/>
      <c r="P20" s="225"/>
      <c r="Q20" s="225"/>
      <c r="R20" s="226"/>
      <c r="S20" s="226"/>
      <c r="T20" s="226"/>
      <c r="U20" s="226"/>
      <c r="V20" s="226"/>
      <c r="W20" s="226"/>
      <c r="X20" s="226"/>
      <c r="Y20" s="226"/>
      <c r="Z20" s="215"/>
      <c r="AA20" s="215"/>
      <c r="AB20" s="215"/>
      <c r="AC20" s="215"/>
      <c r="AD20" s="215"/>
      <c r="AE20" s="215"/>
      <c r="AF20" s="215"/>
      <c r="AG20" s="215" t="s">
        <v>154</v>
      </c>
      <c r="AH20" s="215">
        <v>0</v>
      </c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1">
      <c r="A21" s="238">
        <v>5</v>
      </c>
      <c r="B21" s="239" t="s">
        <v>187</v>
      </c>
      <c r="C21" s="257" t="s">
        <v>188</v>
      </c>
      <c r="D21" s="240" t="s">
        <v>170</v>
      </c>
      <c r="E21" s="241">
        <v>53.4</v>
      </c>
      <c r="F21" s="242"/>
      <c r="G21" s="243">
        <f>ROUND(E21*F21,2)</f>
        <v>0</v>
      </c>
      <c r="H21" s="242"/>
      <c r="I21" s="243">
        <f>ROUND(E21*H21,2)</f>
        <v>0</v>
      </c>
      <c r="J21" s="242"/>
      <c r="K21" s="243">
        <f>ROUND(E21*J21,2)</f>
        <v>0</v>
      </c>
      <c r="L21" s="243">
        <v>21</v>
      </c>
      <c r="M21" s="243">
        <f>G21*(1+L21/100)</f>
        <v>0</v>
      </c>
      <c r="N21" s="241">
        <v>0</v>
      </c>
      <c r="O21" s="241">
        <f>ROUND(E21*N21,2)</f>
        <v>0</v>
      </c>
      <c r="P21" s="241">
        <v>0</v>
      </c>
      <c r="Q21" s="241">
        <f>ROUND(E21*P21,2)</f>
        <v>0</v>
      </c>
      <c r="R21" s="243" t="s">
        <v>171</v>
      </c>
      <c r="S21" s="243" t="s">
        <v>147</v>
      </c>
      <c r="T21" s="244" t="s">
        <v>147</v>
      </c>
      <c r="U21" s="226">
        <v>0.01</v>
      </c>
      <c r="V21" s="226">
        <f>ROUND(E21*U21,2)</f>
        <v>0.53</v>
      </c>
      <c r="W21" s="226"/>
      <c r="X21" s="226" t="s">
        <v>148</v>
      </c>
      <c r="Y21" s="226" t="s">
        <v>149</v>
      </c>
      <c r="Z21" s="215"/>
      <c r="AA21" s="215"/>
      <c r="AB21" s="215"/>
      <c r="AC21" s="215"/>
      <c r="AD21" s="215"/>
      <c r="AE21" s="215"/>
      <c r="AF21" s="215"/>
      <c r="AG21" s="215" t="s">
        <v>150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2">
      <c r="A22" s="222"/>
      <c r="B22" s="223"/>
      <c r="C22" s="258" t="s">
        <v>189</v>
      </c>
      <c r="D22" s="245"/>
      <c r="E22" s="245"/>
      <c r="F22" s="245"/>
      <c r="G22" s="245"/>
      <c r="H22" s="226"/>
      <c r="I22" s="226"/>
      <c r="J22" s="226"/>
      <c r="K22" s="226"/>
      <c r="L22" s="226"/>
      <c r="M22" s="226"/>
      <c r="N22" s="225"/>
      <c r="O22" s="225"/>
      <c r="P22" s="225"/>
      <c r="Q22" s="225"/>
      <c r="R22" s="226"/>
      <c r="S22" s="226"/>
      <c r="T22" s="226"/>
      <c r="U22" s="226"/>
      <c r="V22" s="226"/>
      <c r="W22" s="226"/>
      <c r="X22" s="226"/>
      <c r="Y22" s="226"/>
      <c r="Z22" s="215"/>
      <c r="AA22" s="215"/>
      <c r="AB22" s="215"/>
      <c r="AC22" s="215"/>
      <c r="AD22" s="215"/>
      <c r="AE22" s="215"/>
      <c r="AF22" s="215"/>
      <c r="AG22" s="215" t="s">
        <v>152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2">
      <c r="A23" s="222"/>
      <c r="B23" s="223"/>
      <c r="C23" s="259" t="s">
        <v>328</v>
      </c>
      <c r="D23" s="228"/>
      <c r="E23" s="229"/>
      <c r="F23" s="226"/>
      <c r="G23" s="226"/>
      <c r="H23" s="226"/>
      <c r="I23" s="226"/>
      <c r="J23" s="226"/>
      <c r="K23" s="226"/>
      <c r="L23" s="226"/>
      <c r="M23" s="226"/>
      <c r="N23" s="225"/>
      <c r="O23" s="225"/>
      <c r="P23" s="225"/>
      <c r="Q23" s="225"/>
      <c r="R23" s="226"/>
      <c r="S23" s="226"/>
      <c r="T23" s="226"/>
      <c r="U23" s="226"/>
      <c r="V23" s="226"/>
      <c r="W23" s="226"/>
      <c r="X23" s="226"/>
      <c r="Y23" s="226"/>
      <c r="Z23" s="215"/>
      <c r="AA23" s="215"/>
      <c r="AB23" s="215"/>
      <c r="AC23" s="215"/>
      <c r="AD23" s="215"/>
      <c r="AE23" s="215"/>
      <c r="AF23" s="215"/>
      <c r="AG23" s="215" t="s">
        <v>154</v>
      </c>
      <c r="AH23" s="215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3">
      <c r="A24" s="222"/>
      <c r="B24" s="223"/>
      <c r="C24" s="259" t="s">
        <v>329</v>
      </c>
      <c r="D24" s="228"/>
      <c r="E24" s="229">
        <v>126</v>
      </c>
      <c r="F24" s="226"/>
      <c r="G24" s="226"/>
      <c r="H24" s="226"/>
      <c r="I24" s="226"/>
      <c r="J24" s="226"/>
      <c r="K24" s="226"/>
      <c r="L24" s="226"/>
      <c r="M24" s="226"/>
      <c r="N24" s="225"/>
      <c r="O24" s="225"/>
      <c r="P24" s="225"/>
      <c r="Q24" s="225"/>
      <c r="R24" s="226"/>
      <c r="S24" s="226"/>
      <c r="T24" s="226"/>
      <c r="U24" s="226"/>
      <c r="V24" s="226"/>
      <c r="W24" s="226"/>
      <c r="X24" s="226"/>
      <c r="Y24" s="226"/>
      <c r="Z24" s="215"/>
      <c r="AA24" s="215"/>
      <c r="AB24" s="215"/>
      <c r="AC24" s="215"/>
      <c r="AD24" s="215"/>
      <c r="AE24" s="215"/>
      <c r="AF24" s="215"/>
      <c r="AG24" s="215" t="s">
        <v>154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3">
      <c r="A25" s="222"/>
      <c r="B25" s="223"/>
      <c r="C25" s="259" t="s">
        <v>330</v>
      </c>
      <c r="D25" s="228"/>
      <c r="E25" s="229">
        <v>-72.599999999999994</v>
      </c>
      <c r="F25" s="226"/>
      <c r="G25" s="226"/>
      <c r="H25" s="226"/>
      <c r="I25" s="226"/>
      <c r="J25" s="226"/>
      <c r="K25" s="226"/>
      <c r="L25" s="226"/>
      <c r="M25" s="226"/>
      <c r="N25" s="225"/>
      <c r="O25" s="225"/>
      <c r="P25" s="225"/>
      <c r="Q25" s="225"/>
      <c r="R25" s="226"/>
      <c r="S25" s="226"/>
      <c r="T25" s="226"/>
      <c r="U25" s="226"/>
      <c r="V25" s="226"/>
      <c r="W25" s="226"/>
      <c r="X25" s="226"/>
      <c r="Y25" s="226"/>
      <c r="Z25" s="215"/>
      <c r="AA25" s="215"/>
      <c r="AB25" s="215"/>
      <c r="AC25" s="215"/>
      <c r="AD25" s="215"/>
      <c r="AE25" s="215"/>
      <c r="AF25" s="215"/>
      <c r="AG25" s="215" t="s">
        <v>154</v>
      </c>
      <c r="AH25" s="215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ht="20.399999999999999" outlineLevel="1">
      <c r="A26" s="247">
        <v>6</v>
      </c>
      <c r="B26" s="248" t="s">
        <v>198</v>
      </c>
      <c r="C26" s="260" t="s">
        <v>199</v>
      </c>
      <c r="D26" s="249" t="s">
        <v>170</v>
      </c>
      <c r="E26" s="250">
        <v>72.599999999999994</v>
      </c>
      <c r="F26" s="251"/>
      <c r="G26" s="252">
        <f>ROUND(E26*F26,2)</f>
        <v>0</v>
      </c>
      <c r="H26" s="251"/>
      <c r="I26" s="252">
        <f>ROUND(E26*H26,2)</f>
        <v>0</v>
      </c>
      <c r="J26" s="251"/>
      <c r="K26" s="252">
        <f>ROUND(E26*J26,2)</f>
        <v>0</v>
      </c>
      <c r="L26" s="252">
        <v>21</v>
      </c>
      <c r="M26" s="252">
        <f>G26*(1+L26/100)</f>
        <v>0</v>
      </c>
      <c r="N26" s="250">
        <v>0</v>
      </c>
      <c r="O26" s="250">
        <f>ROUND(E26*N26,2)</f>
        <v>0</v>
      </c>
      <c r="P26" s="250">
        <v>0</v>
      </c>
      <c r="Q26" s="250">
        <f>ROUND(E26*P26,2)</f>
        <v>0</v>
      </c>
      <c r="R26" s="252" t="s">
        <v>171</v>
      </c>
      <c r="S26" s="252" t="s">
        <v>147</v>
      </c>
      <c r="T26" s="253" t="s">
        <v>147</v>
      </c>
      <c r="U26" s="226">
        <v>0.65200000000000002</v>
      </c>
      <c r="V26" s="226">
        <f>ROUND(E26*U26,2)</f>
        <v>47.34</v>
      </c>
      <c r="W26" s="226"/>
      <c r="X26" s="226" t="s">
        <v>148</v>
      </c>
      <c r="Y26" s="226" t="s">
        <v>149</v>
      </c>
      <c r="Z26" s="215"/>
      <c r="AA26" s="215"/>
      <c r="AB26" s="215"/>
      <c r="AC26" s="215"/>
      <c r="AD26" s="215"/>
      <c r="AE26" s="215"/>
      <c r="AF26" s="215"/>
      <c r="AG26" s="215" t="s">
        <v>150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>
      <c r="A27" s="238">
        <v>7</v>
      </c>
      <c r="B27" s="239" t="s">
        <v>331</v>
      </c>
      <c r="C27" s="257" t="s">
        <v>332</v>
      </c>
      <c r="D27" s="240" t="s">
        <v>170</v>
      </c>
      <c r="E27" s="241">
        <v>72.599999999999994</v>
      </c>
      <c r="F27" s="242"/>
      <c r="G27" s="243">
        <f>ROUND(E27*F27,2)</f>
        <v>0</v>
      </c>
      <c r="H27" s="242"/>
      <c r="I27" s="243">
        <f>ROUND(E27*H27,2)</f>
        <v>0</v>
      </c>
      <c r="J27" s="242"/>
      <c r="K27" s="243">
        <f>ROUND(E27*J27,2)</f>
        <v>0</v>
      </c>
      <c r="L27" s="243">
        <v>21</v>
      </c>
      <c r="M27" s="243">
        <f>G27*(1+L27/100)</f>
        <v>0</v>
      </c>
      <c r="N27" s="241">
        <v>0</v>
      </c>
      <c r="O27" s="241">
        <f>ROUND(E27*N27,2)</f>
        <v>0</v>
      </c>
      <c r="P27" s="241">
        <v>0</v>
      </c>
      <c r="Q27" s="241">
        <f>ROUND(E27*P27,2)</f>
        <v>0</v>
      </c>
      <c r="R27" s="243" t="s">
        <v>171</v>
      </c>
      <c r="S27" s="243" t="s">
        <v>147</v>
      </c>
      <c r="T27" s="244" t="s">
        <v>147</v>
      </c>
      <c r="U27" s="226">
        <v>0.2</v>
      </c>
      <c r="V27" s="226">
        <f>ROUND(E27*U27,2)</f>
        <v>14.52</v>
      </c>
      <c r="W27" s="226"/>
      <c r="X27" s="226" t="s">
        <v>148</v>
      </c>
      <c r="Y27" s="226" t="s">
        <v>149</v>
      </c>
      <c r="Z27" s="215"/>
      <c r="AA27" s="215"/>
      <c r="AB27" s="215"/>
      <c r="AC27" s="215"/>
      <c r="AD27" s="215"/>
      <c r="AE27" s="215"/>
      <c r="AF27" s="215"/>
      <c r="AG27" s="215" t="s">
        <v>150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2">
      <c r="A28" s="222"/>
      <c r="B28" s="223"/>
      <c r="C28" s="258" t="s">
        <v>333</v>
      </c>
      <c r="D28" s="245"/>
      <c r="E28" s="245"/>
      <c r="F28" s="245"/>
      <c r="G28" s="245"/>
      <c r="H28" s="226"/>
      <c r="I28" s="226"/>
      <c r="J28" s="226"/>
      <c r="K28" s="226"/>
      <c r="L28" s="226"/>
      <c r="M28" s="226"/>
      <c r="N28" s="225"/>
      <c r="O28" s="225"/>
      <c r="P28" s="225"/>
      <c r="Q28" s="225"/>
      <c r="R28" s="226"/>
      <c r="S28" s="226"/>
      <c r="T28" s="226"/>
      <c r="U28" s="226"/>
      <c r="V28" s="226"/>
      <c r="W28" s="226"/>
      <c r="X28" s="226"/>
      <c r="Y28" s="226"/>
      <c r="Z28" s="215"/>
      <c r="AA28" s="215"/>
      <c r="AB28" s="215"/>
      <c r="AC28" s="215"/>
      <c r="AD28" s="215"/>
      <c r="AE28" s="215"/>
      <c r="AF28" s="215"/>
      <c r="AG28" s="215" t="s">
        <v>152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2">
      <c r="A29" s="222"/>
      <c r="B29" s="223"/>
      <c r="C29" s="261" t="s">
        <v>334</v>
      </c>
      <c r="D29" s="254"/>
      <c r="E29" s="254"/>
      <c r="F29" s="254"/>
      <c r="G29" s="254"/>
      <c r="H29" s="226"/>
      <c r="I29" s="226"/>
      <c r="J29" s="226"/>
      <c r="K29" s="226"/>
      <c r="L29" s="226"/>
      <c r="M29" s="226"/>
      <c r="N29" s="225"/>
      <c r="O29" s="225"/>
      <c r="P29" s="225"/>
      <c r="Q29" s="225"/>
      <c r="R29" s="226"/>
      <c r="S29" s="226"/>
      <c r="T29" s="226"/>
      <c r="U29" s="226"/>
      <c r="V29" s="226"/>
      <c r="W29" s="226"/>
      <c r="X29" s="226"/>
      <c r="Y29" s="226"/>
      <c r="Z29" s="215"/>
      <c r="AA29" s="215"/>
      <c r="AB29" s="215"/>
      <c r="AC29" s="215"/>
      <c r="AD29" s="215"/>
      <c r="AE29" s="215"/>
      <c r="AF29" s="215"/>
      <c r="AG29" s="215" t="s">
        <v>254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2">
      <c r="A30" s="222"/>
      <c r="B30" s="223"/>
      <c r="C30" s="259" t="s">
        <v>335</v>
      </c>
      <c r="D30" s="228"/>
      <c r="E30" s="229">
        <v>33.6</v>
      </c>
      <c r="F30" s="226"/>
      <c r="G30" s="226"/>
      <c r="H30" s="226"/>
      <c r="I30" s="226"/>
      <c r="J30" s="226"/>
      <c r="K30" s="226"/>
      <c r="L30" s="226"/>
      <c r="M30" s="226"/>
      <c r="N30" s="225"/>
      <c r="O30" s="225"/>
      <c r="P30" s="225"/>
      <c r="Q30" s="225"/>
      <c r="R30" s="226"/>
      <c r="S30" s="226"/>
      <c r="T30" s="226"/>
      <c r="U30" s="226"/>
      <c r="V30" s="226"/>
      <c r="W30" s="226"/>
      <c r="X30" s="226"/>
      <c r="Y30" s="226"/>
      <c r="Z30" s="215"/>
      <c r="AA30" s="215"/>
      <c r="AB30" s="215"/>
      <c r="AC30" s="215"/>
      <c r="AD30" s="215"/>
      <c r="AE30" s="215"/>
      <c r="AF30" s="215"/>
      <c r="AG30" s="215" t="s">
        <v>154</v>
      </c>
      <c r="AH30" s="215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3">
      <c r="A31" s="222"/>
      <c r="B31" s="223"/>
      <c r="C31" s="259" t="s">
        <v>336</v>
      </c>
      <c r="D31" s="228"/>
      <c r="E31" s="229">
        <v>21</v>
      </c>
      <c r="F31" s="226"/>
      <c r="G31" s="226"/>
      <c r="H31" s="226"/>
      <c r="I31" s="226"/>
      <c r="J31" s="226"/>
      <c r="K31" s="226"/>
      <c r="L31" s="226"/>
      <c r="M31" s="226"/>
      <c r="N31" s="225"/>
      <c r="O31" s="225"/>
      <c r="P31" s="225"/>
      <c r="Q31" s="225"/>
      <c r="R31" s="226"/>
      <c r="S31" s="226"/>
      <c r="T31" s="226"/>
      <c r="U31" s="226"/>
      <c r="V31" s="226"/>
      <c r="W31" s="226"/>
      <c r="X31" s="226"/>
      <c r="Y31" s="226"/>
      <c r="Z31" s="215"/>
      <c r="AA31" s="215"/>
      <c r="AB31" s="215"/>
      <c r="AC31" s="215"/>
      <c r="AD31" s="215"/>
      <c r="AE31" s="215"/>
      <c r="AF31" s="215"/>
      <c r="AG31" s="215" t="s">
        <v>154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3">
      <c r="A32" s="222"/>
      <c r="B32" s="223"/>
      <c r="C32" s="259" t="s">
        <v>337</v>
      </c>
      <c r="D32" s="228"/>
      <c r="E32" s="229">
        <v>18</v>
      </c>
      <c r="F32" s="226"/>
      <c r="G32" s="226"/>
      <c r="H32" s="226"/>
      <c r="I32" s="226"/>
      <c r="J32" s="226"/>
      <c r="K32" s="226"/>
      <c r="L32" s="226"/>
      <c r="M32" s="226"/>
      <c r="N32" s="225"/>
      <c r="O32" s="225"/>
      <c r="P32" s="225"/>
      <c r="Q32" s="225"/>
      <c r="R32" s="226"/>
      <c r="S32" s="226"/>
      <c r="T32" s="226"/>
      <c r="U32" s="226"/>
      <c r="V32" s="226"/>
      <c r="W32" s="226"/>
      <c r="X32" s="226"/>
      <c r="Y32" s="226"/>
      <c r="Z32" s="215"/>
      <c r="AA32" s="215"/>
      <c r="AB32" s="215"/>
      <c r="AC32" s="215"/>
      <c r="AD32" s="215"/>
      <c r="AE32" s="215"/>
      <c r="AF32" s="215"/>
      <c r="AG32" s="215" t="s">
        <v>154</v>
      </c>
      <c r="AH32" s="215">
        <v>0</v>
      </c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1">
      <c r="A33" s="238">
        <v>8</v>
      </c>
      <c r="B33" s="239" t="s">
        <v>338</v>
      </c>
      <c r="C33" s="257" t="s">
        <v>339</v>
      </c>
      <c r="D33" s="240" t="s">
        <v>170</v>
      </c>
      <c r="E33" s="241">
        <v>45</v>
      </c>
      <c r="F33" s="242"/>
      <c r="G33" s="243">
        <f>ROUND(E33*F33,2)</f>
        <v>0</v>
      </c>
      <c r="H33" s="242"/>
      <c r="I33" s="243">
        <f>ROUND(E33*H33,2)</f>
        <v>0</v>
      </c>
      <c r="J33" s="242"/>
      <c r="K33" s="243">
        <f>ROUND(E33*J33,2)</f>
        <v>0</v>
      </c>
      <c r="L33" s="243">
        <v>21</v>
      </c>
      <c r="M33" s="243">
        <f>G33*(1+L33/100)</f>
        <v>0</v>
      </c>
      <c r="N33" s="241">
        <v>1.7</v>
      </c>
      <c r="O33" s="241">
        <f>ROUND(E33*N33,2)</f>
        <v>76.5</v>
      </c>
      <c r="P33" s="241">
        <v>0</v>
      </c>
      <c r="Q33" s="241">
        <f>ROUND(E33*P33,2)</f>
        <v>0</v>
      </c>
      <c r="R33" s="243" t="s">
        <v>171</v>
      </c>
      <c r="S33" s="243" t="s">
        <v>147</v>
      </c>
      <c r="T33" s="244" t="s">
        <v>147</v>
      </c>
      <c r="U33" s="226">
        <v>1.59</v>
      </c>
      <c r="V33" s="226">
        <f>ROUND(E33*U33,2)</f>
        <v>71.55</v>
      </c>
      <c r="W33" s="226"/>
      <c r="X33" s="226" t="s">
        <v>148</v>
      </c>
      <c r="Y33" s="226" t="s">
        <v>149</v>
      </c>
      <c r="Z33" s="215"/>
      <c r="AA33" s="215"/>
      <c r="AB33" s="215"/>
      <c r="AC33" s="215"/>
      <c r="AD33" s="215"/>
      <c r="AE33" s="215"/>
      <c r="AF33" s="215"/>
      <c r="AG33" s="215" t="s">
        <v>150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ht="21" outlineLevel="2">
      <c r="A34" s="222"/>
      <c r="B34" s="223"/>
      <c r="C34" s="258" t="s">
        <v>340</v>
      </c>
      <c r="D34" s="245"/>
      <c r="E34" s="245"/>
      <c r="F34" s="245"/>
      <c r="G34" s="245"/>
      <c r="H34" s="226"/>
      <c r="I34" s="226"/>
      <c r="J34" s="226"/>
      <c r="K34" s="226"/>
      <c r="L34" s="226"/>
      <c r="M34" s="226"/>
      <c r="N34" s="225"/>
      <c r="O34" s="225"/>
      <c r="P34" s="225"/>
      <c r="Q34" s="225"/>
      <c r="R34" s="226"/>
      <c r="S34" s="226"/>
      <c r="T34" s="226"/>
      <c r="U34" s="226"/>
      <c r="V34" s="226"/>
      <c r="W34" s="226"/>
      <c r="X34" s="226"/>
      <c r="Y34" s="226"/>
      <c r="Z34" s="215"/>
      <c r="AA34" s="215"/>
      <c r="AB34" s="215"/>
      <c r="AC34" s="215"/>
      <c r="AD34" s="215"/>
      <c r="AE34" s="215"/>
      <c r="AF34" s="215"/>
      <c r="AG34" s="215" t="s">
        <v>152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46" t="str">
        <f>C34</f>
        <v>sypaninou z vhodných hornin tř. 1 - 4 nebo materiálem připraveným podél výkopu ve vzdálenosti do 3 m od jeho kraje, pro jakoukoliv hloubku výkopu a jakoukoliv míru zhutnění,</v>
      </c>
      <c r="BB34" s="215"/>
      <c r="BC34" s="215"/>
      <c r="BD34" s="215"/>
      <c r="BE34" s="215"/>
      <c r="BF34" s="215"/>
      <c r="BG34" s="215"/>
      <c r="BH34" s="215"/>
    </row>
    <row r="35" spans="1:60" outlineLevel="2">
      <c r="A35" s="222"/>
      <c r="B35" s="223"/>
      <c r="C35" s="259" t="s">
        <v>341</v>
      </c>
      <c r="D35" s="228"/>
      <c r="E35" s="229">
        <v>14.4</v>
      </c>
      <c r="F35" s="226"/>
      <c r="G35" s="226"/>
      <c r="H35" s="226"/>
      <c r="I35" s="226"/>
      <c r="J35" s="226"/>
      <c r="K35" s="226"/>
      <c r="L35" s="226"/>
      <c r="M35" s="226"/>
      <c r="N35" s="225"/>
      <c r="O35" s="225"/>
      <c r="P35" s="225"/>
      <c r="Q35" s="225"/>
      <c r="R35" s="226"/>
      <c r="S35" s="226"/>
      <c r="T35" s="226"/>
      <c r="U35" s="226"/>
      <c r="V35" s="226"/>
      <c r="W35" s="226"/>
      <c r="X35" s="226"/>
      <c r="Y35" s="226"/>
      <c r="Z35" s="215"/>
      <c r="AA35" s="215"/>
      <c r="AB35" s="215"/>
      <c r="AC35" s="215"/>
      <c r="AD35" s="215"/>
      <c r="AE35" s="215"/>
      <c r="AF35" s="215"/>
      <c r="AG35" s="215" t="s">
        <v>154</v>
      </c>
      <c r="AH35" s="215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3">
      <c r="A36" s="222"/>
      <c r="B36" s="223"/>
      <c r="C36" s="259" t="s">
        <v>342</v>
      </c>
      <c r="D36" s="228"/>
      <c r="E36" s="229">
        <v>12.6</v>
      </c>
      <c r="F36" s="226"/>
      <c r="G36" s="226"/>
      <c r="H36" s="226"/>
      <c r="I36" s="226"/>
      <c r="J36" s="226"/>
      <c r="K36" s="226"/>
      <c r="L36" s="226"/>
      <c r="M36" s="226"/>
      <c r="N36" s="225"/>
      <c r="O36" s="225"/>
      <c r="P36" s="225"/>
      <c r="Q36" s="225"/>
      <c r="R36" s="226"/>
      <c r="S36" s="226"/>
      <c r="T36" s="226"/>
      <c r="U36" s="226"/>
      <c r="V36" s="226"/>
      <c r="W36" s="226"/>
      <c r="X36" s="226"/>
      <c r="Y36" s="226"/>
      <c r="Z36" s="215"/>
      <c r="AA36" s="215"/>
      <c r="AB36" s="215"/>
      <c r="AC36" s="215"/>
      <c r="AD36" s="215"/>
      <c r="AE36" s="215"/>
      <c r="AF36" s="215"/>
      <c r="AG36" s="215" t="s">
        <v>154</v>
      </c>
      <c r="AH36" s="215">
        <v>0</v>
      </c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3">
      <c r="A37" s="222"/>
      <c r="B37" s="223"/>
      <c r="C37" s="259" t="s">
        <v>343</v>
      </c>
      <c r="D37" s="228"/>
      <c r="E37" s="229">
        <v>18</v>
      </c>
      <c r="F37" s="226"/>
      <c r="G37" s="226"/>
      <c r="H37" s="226"/>
      <c r="I37" s="226"/>
      <c r="J37" s="226"/>
      <c r="K37" s="226"/>
      <c r="L37" s="226"/>
      <c r="M37" s="226"/>
      <c r="N37" s="225"/>
      <c r="O37" s="225"/>
      <c r="P37" s="225"/>
      <c r="Q37" s="225"/>
      <c r="R37" s="226"/>
      <c r="S37" s="226"/>
      <c r="T37" s="226"/>
      <c r="U37" s="226"/>
      <c r="V37" s="226"/>
      <c r="W37" s="226"/>
      <c r="X37" s="226"/>
      <c r="Y37" s="226"/>
      <c r="Z37" s="215"/>
      <c r="AA37" s="215"/>
      <c r="AB37" s="215"/>
      <c r="AC37" s="215"/>
      <c r="AD37" s="215"/>
      <c r="AE37" s="215"/>
      <c r="AF37" s="215"/>
      <c r="AG37" s="215" t="s">
        <v>154</v>
      </c>
      <c r="AH37" s="215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1">
      <c r="A38" s="238">
        <v>9</v>
      </c>
      <c r="B38" s="239" t="s">
        <v>208</v>
      </c>
      <c r="C38" s="257" t="s">
        <v>209</v>
      </c>
      <c r="D38" s="240" t="s">
        <v>145</v>
      </c>
      <c r="E38" s="241">
        <v>150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0</v>
      </c>
      <c r="O38" s="241">
        <f>ROUND(E38*N38,2)</f>
        <v>0</v>
      </c>
      <c r="P38" s="241">
        <v>0</v>
      </c>
      <c r="Q38" s="241">
        <f>ROUND(E38*P38,2)</f>
        <v>0</v>
      </c>
      <c r="R38" s="243" t="s">
        <v>171</v>
      </c>
      <c r="S38" s="243" t="s">
        <v>147</v>
      </c>
      <c r="T38" s="244" t="s">
        <v>147</v>
      </c>
      <c r="U38" s="226">
        <v>0.02</v>
      </c>
      <c r="V38" s="226">
        <f>ROUND(E38*U38,2)</f>
        <v>3</v>
      </c>
      <c r="W38" s="226"/>
      <c r="X38" s="226" t="s">
        <v>148</v>
      </c>
      <c r="Y38" s="226" t="s">
        <v>149</v>
      </c>
      <c r="Z38" s="215"/>
      <c r="AA38" s="215"/>
      <c r="AB38" s="215"/>
      <c r="AC38" s="215"/>
      <c r="AD38" s="215"/>
      <c r="AE38" s="215"/>
      <c r="AF38" s="215"/>
      <c r="AG38" s="215" t="s">
        <v>150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2">
      <c r="A39" s="222"/>
      <c r="B39" s="223"/>
      <c r="C39" s="258" t="s">
        <v>210</v>
      </c>
      <c r="D39" s="245"/>
      <c r="E39" s="245"/>
      <c r="F39" s="245"/>
      <c r="G39" s="245"/>
      <c r="H39" s="226"/>
      <c r="I39" s="226"/>
      <c r="J39" s="226"/>
      <c r="K39" s="226"/>
      <c r="L39" s="226"/>
      <c r="M39" s="226"/>
      <c r="N39" s="225"/>
      <c r="O39" s="225"/>
      <c r="P39" s="225"/>
      <c r="Q39" s="225"/>
      <c r="R39" s="226"/>
      <c r="S39" s="226"/>
      <c r="T39" s="226"/>
      <c r="U39" s="226"/>
      <c r="V39" s="226"/>
      <c r="W39" s="226"/>
      <c r="X39" s="226"/>
      <c r="Y39" s="226"/>
      <c r="Z39" s="215"/>
      <c r="AA39" s="215"/>
      <c r="AB39" s="215"/>
      <c r="AC39" s="215"/>
      <c r="AD39" s="215"/>
      <c r="AE39" s="215"/>
      <c r="AF39" s="215"/>
      <c r="AG39" s="215" t="s">
        <v>152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2">
      <c r="A40" s="222"/>
      <c r="B40" s="223"/>
      <c r="C40" s="259" t="s">
        <v>344</v>
      </c>
      <c r="D40" s="228"/>
      <c r="E40" s="229">
        <v>48</v>
      </c>
      <c r="F40" s="226"/>
      <c r="G40" s="226"/>
      <c r="H40" s="226"/>
      <c r="I40" s="226"/>
      <c r="J40" s="226"/>
      <c r="K40" s="226"/>
      <c r="L40" s="226"/>
      <c r="M40" s="226"/>
      <c r="N40" s="225"/>
      <c r="O40" s="225"/>
      <c r="P40" s="225"/>
      <c r="Q40" s="225"/>
      <c r="R40" s="226"/>
      <c r="S40" s="226"/>
      <c r="T40" s="226"/>
      <c r="U40" s="226"/>
      <c r="V40" s="226"/>
      <c r="W40" s="226"/>
      <c r="X40" s="226"/>
      <c r="Y40" s="226"/>
      <c r="Z40" s="215"/>
      <c r="AA40" s="215"/>
      <c r="AB40" s="215"/>
      <c r="AC40" s="215"/>
      <c r="AD40" s="215"/>
      <c r="AE40" s="215"/>
      <c r="AF40" s="215"/>
      <c r="AG40" s="215" t="s">
        <v>154</v>
      </c>
      <c r="AH40" s="215">
        <v>0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3">
      <c r="A41" s="222"/>
      <c r="B41" s="223"/>
      <c r="C41" s="259" t="s">
        <v>345</v>
      </c>
      <c r="D41" s="228"/>
      <c r="E41" s="229">
        <v>42</v>
      </c>
      <c r="F41" s="226"/>
      <c r="G41" s="226"/>
      <c r="H41" s="226"/>
      <c r="I41" s="226"/>
      <c r="J41" s="226"/>
      <c r="K41" s="226"/>
      <c r="L41" s="226"/>
      <c r="M41" s="226"/>
      <c r="N41" s="225"/>
      <c r="O41" s="225"/>
      <c r="P41" s="225"/>
      <c r="Q41" s="225"/>
      <c r="R41" s="226"/>
      <c r="S41" s="226"/>
      <c r="T41" s="226"/>
      <c r="U41" s="226"/>
      <c r="V41" s="226"/>
      <c r="W41" s="226"/>
      <c r="X41" s="226"/>
      <c r="Y41" s="226"/>
      <c r="Z41" s="215"/>
      <c r="AA41" s="215"/>
      <c r="AB41" s="215"/>
      <c r="AC41" s="215"/>
      <c r="AD41" s="215"/>
      <c r="AE41" s="215"/>
      <c r="AF41" s="215"/>
      <c r="AG41" s="215" t="s">
        <v>154</v>
      </c>
      <c r="AH41" s="215">
        <v>0</v>
      </c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3">
      <c r="A42" s="222"/>
      <c r="B42" s="223"/>
      <c r="C42" s="259" t="s">
        <v>346</v>
      </c>
      <c r="D42" s="228"/>
      <c r="E42" s="229">
        <v>60</v>
      </c>
      <c r="F42" s="226"/>
      <c r="G42" s="226"/>
      <c r="H42" s="226"/>
      <c r="I42" s="226"/>
      <c r="J42" s="226"/>
      <c r="K42" s="226"/>
      <c r="L42" s="226"/>
      <c r="M42" s="226"/>
      <c r="N42" s="225"/>
      <c r="O42" s="225"/>
      <c r="P42" s="225"/>
      <c r="Q42" s="225"/>
      <c r="R42" s="226"/>
      <c r="S42" s="226"/>
      <c r="T42" s="226"/>
      <c r="U42" s="226"/>
      <c r="V42" s="226"/>
      <c r="W42" s="226"/>
      <c r="X42" s="226"/>
      <c r="Y42" s="226"/>
      <c r="Z42" s="215"/>
      <c r="AA42" s="215"/>
      <c r="AB42" s="215"/>
      <c r="AC42" s="215"/>
      <c r="AD42" s="215"/>
      <c r="AE42" s="215"/>
      <c r="AF42" s="215"/>
      <c r="AG42" s="215" t="s">
        <v>154</v>
      </c>
      <c r="AH42" s="215">
        <v>0</v>
      </c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>
      <c r="A43" s="247">
        <v>10</v>
      </c>
      <c r="B43" s="248" t="s">
        <v>225</v>
      </c>
      <c r="C43" s="260" t="s">
        <v>226</v>
      </c>
      <c r="D43" s="249" t="s">
        <v>170</v>
      </c>
      <c r="E43" s="250">
        <v>53.4</v>
      </c>
      <c r="F43" s="251"/>
      <c r="G43" s="252">
        <f>ROUND(E43*F43,2)</f>
        <v>0</v>
      </c>
      <c r="H43" s="251"/>
      <c r="I43" s="252">
        <f>ROUND(E43*H43,2)</f>
        <v>0</v>
      </c>
      <c r="J43" s="251"/>
      <c r="K43" s="252">
        <f>ROUND(E43*J43,2)</f>
        <v>0</v>
      </c>
      <c r="L43" s="252">
        <v>21</v>
      </c>
      <c r="M43" s="252">
        <f>G43*(1+L43/100)</f>
        <v>0</v>
      </c>
      <c r="N43" s="250">
        <v>0</v>
      </c>
      <c r="O43" s="250">
        <f>ROUND(E43*N43,2)</f>
        <v>0</v>
      </c>
      <c r="P43" s="250">
        <v>0</v>
      </c>
      <c r="Q43" s="250">
        <f>ROUND(E43*P43,2)</f>
        <v>0</v>
      </c>
      <c r="R43" s="252" t="s">
        <v>171</v>
      </c>
      <c r="S43" s="252" t="s">
        <v>147</v>
      </c>
      <c r="T43" s="253" t="s">
        <v>147</v>
      </c>
      <c r="U43" s="226">
        <v>0</v>
      </c>
      <c r="V43" s="226">
        <f>ROUND(E43*U43,2)</f>
        <v>0</v>
      </c>
      <c r="W43" s="226"/>
      <c r="X43" s="226" t="s">
        <v>148</v>
      </c>
      <c r="Y43" s="226" t="s">
        <v>149</v>
      </c>
      <c r="Z43" s="215"/>
      <c r="AA43" s="215"/>
      <c r="AB43" s="215"/>
      <c r="AC43" s="215"/>
      <c r="AD43" s="215"/>
      <c r="AE43" s="215"/>
      <c r="AF43" s="215"/>
      <c r="AG43" s="215" t="s">
        <v>150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>
      <c r="A44" s="231" t="s">
        <v>141</v>
      </c>
      <c r="B44" s="232" t="s">
        <v>84</v>
      </c>
      <c r="C44" s="256" t="s">
        <v>81</v>
      </c>
      <c r="D44" s="233"/>
      <c r="E44" s="234"/>
      <c r="F44" s="235"/>
      <c r="G44" s="235">
        <f>SUMIF(AG45:AG48,"&lt;&gt;NOR",G45:G48)</f>
        <v>0</v>
      </c>
      <c r="H44" s="235"/>
      <c r="I44" s="235">
        <f>SUM(I45:I48)</f>
        <v>0</v>
      </c>
      <c r="J44" s="235"/>
      <c r="K44" s="235">
        <f>SUM(K45:K48)</f>
        <v>0</v>
      </c>
      <c r="L44" s="235"/>
      <c r="M44" s="235">
        <f>SUM(M45:M48)</f>
        <v>0</v>
      </c>
      <c r="N44" s="234"/>
      <c r="O44" s="234">
        <f>SUM(O45:O48)</f>
        <v>34.370000000000005</v>
      </c>
      <c r="P44" s="234"/>
      <c r="Q44" s="234">
        <f>SUM(Q45:Q48)</f>
        <v>0</v>
      </c>
      <c r="R44" s="235"/>
      <c r="S44" s="235"/>
      <c r="T44" s="236"/>
      <c r="U44" s="230"/>
      <c r="V44" s="230">
        <f>SUM(V45:V48)</f>
        <v>8.34</v>
      </c>
      <c r="W44" s="230"/>
      <c r="X44" s="230"/>
      <c r="Y44" s="230"/>
      <c r="AG44" t="s">
        <v>142</v>
      </c>
    </row>
    <row r="45" spans="1:60" ht="20.399999999999999" outlineLevel="1">
      <c r="A45" s="238">
        <v>11</v>
      </c>
      <c r="B45" s="239" t="s">
        <v>267</v>
      </c>
      <c r="C45" s="257" t="s">
        <v>268</v>
      </c>
      <c r="D45" s="240" t="s">
        <v>145</v>
      </c>
      <c r="E45" s="241">
        <v>56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21</v>
      </c>
      <c r="M45" s="243">
        <f>G45*(1+L45/100)</f>
        <v>0</v>
      </c>
      <c r="N45" s="241">
        <v>0.46</v>
      </c>
      <c r="O45" s="241">
        <f>ROUND(E45*N45,2)</f>
        <v>25.76</v>
      </c>
      <c r="P45" s="241">
        <v>0</v>
      </c>
      <c r="Q45" s="241">
        <f>ROUND(E45*P45,2)</f>
        <v>0</v>
      </c>
      <c r="R45" s="243" t="s">
        <v>146</v>
      </c>
      <c r="S45" s="243" t="s">
        <v>147</v>
      </c>
      <c r="T45" s="244" t="s">
        <v>147</v>
      </c>
      <c r="U45" s="226">
        <v>2.9000000000000001E-2</v>
      </c>
      <c r="V45" s="226">
        <f>ROUND(E45*U45,2)</f>
        <v>1.62</v>
      </c>
      <c r="W45" s="226"/>
      <c r="X45" s="226" t="s">
        <v>148</v>
      </c>
      <c r="Y45" s="226" t="s">
        <v>149</v>
      </c>
      <c r="Z45" s="215"/>
      <c r="AA45" s="215"/>
      <c r="AB45" s="215"/>
      <c r="AC45" s="215"/>
      <c r="AD45" s="215"/>
      <c r="AE45" s="215"/>
      <c r="AF45" s="215"/>
      <c r="AG45" s="215" t="s">
        <v>150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2">
      <c r="A46" s="222"/>
      <c r="B46" s="223"/>
      <c r="C46" s="259" t="s">
        <v>319</v>
      </c>
      <c r="D46" s="228"/>
      <c r="E46" s="229">
        <v>56</v>
      </c>
      <c r="F46" s="226"/>
      <c r="G46" s="226"/>
      <c r="H46" s="226"/>
      <c r="I46" s="226"/>
      <c r="J46" s="226"/>
      <c r="K46" s="226"/>
      <c r="L46" s="226"/>
      <c r="M46" s="226"/>
      <c r="N46" s="225"/>
      <c r="O46" s="225"/>
      <c r="P46" s="225"/>
      <c r="Q46" s="225"/>
      <c r="R46" s="226"/>
      <c r="S46" s="226"/>
      <c r="T46" s="226"/>
      <c r="U46" s="226"/>
      <c r="V46" s="226"/>
      <c r="W46" s="226"/>
      <c r="X46" s="226"/>
      <c r="Y46" s="226"/>
      <c r="Z46" s="215"/>
      <c r="AA46" s="215"/>
      <c r="AB46" s="215"/>
      <c r="AC46" s="215"/>
      <c r="AD46" s="215"/>
      <c r="AE46" s="215"/>
      <c r="AF46" s="215"/>
      <c r="AG46" s="215" t="s">
        <v>154</v>
      </c>
      <c r="AH46" s="215">
        <v>0</v>
      </c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ht="20.399999999999999" outlineLevel="1">
      <c r="A47" s="238">
        <v>12</v>
      </c>
      <c r="B47" s="239" t="s">
        <v>347</v>
      </c>
      <c r="C47" s="257" t="s">
        <v>348</v>
      </c>
      <c r="D47" s="240" t="s">
        <v>145</v>
      </c>
      <c r="E47" s="241">
        <v>56</v>
      </c>
      <c r="F47" s="242"/>
      <c r="G47" s="243">
        <f>ROUND(E47*F47,2)</f>
        <v>0</v>
      </c>
      <c r="H47" s="242"/>
      <c r="I47" s="243">
        <f>ROUND(E47*H47,2)</f>
        <v>0</v>
      </c>
      <c r="J47" s="242"/>
      <c r="K47" s="243">
        <f>ROUND(E47*J47,2)</f>
        <v>0</v>
      </c>
      <c r="L47" s="243">
        <v>21</v>
      </c>
      <c r="M47" s="243">
        <f>G47*(1+L47/100)</f>
        <v>0</v>
      </c>
      <c r="N47" s="241">
        <v>0.15382000000000001</v>
      </c>
      <c r="O47" s="241">
        <f>ROUND(E47*N47,2)</f>
        <v>8.61</v>
      </c>
      <c r="P47" s="241">
        <v>0</v>
      </c>
      <c r="Q47" s="241">
        <f>ROUND(E47*P47,2)</f>
        <v>0</v>
      </c>
      <c r="R47" s="243" t="s">
        <v>146</v>
      </c>
      <c r="S47" s="243" t="s">
        <v>147</v>
      </c>
      <c r="T47" s="244" t="s">
        <v>147</v>
      </c>
      <c r="U47" s="226">
        <v>0.12</v>
      </c>
      <c r="V47" s="226">
        <f>ROUND(E47*U47,2)</f>
        <v>6.72</v>
      </c>
      <c r="W47" s="226"/>
      <c r="X47" s="226" t="s">
        <v>148</v>
      </c>
      <c r="Y47" s="226" t="s">
        <v>149</v>
      </c>
      <c r="Z47" s="215"/>
      <c r="AA47" s="215"/>
      <c r="AB47" s="215"/>
      <c r="AC47" s="215"/>
      <c r="AD47" s="215"/>
      <c r="AE47" s="215"/>
      <c r="AF47" s="215"/>
      <c r="AG47" s="215" t="s">
        <v>150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2">
      <c r="A48" s="222"/>
      <c r="B48" s="223"/>
      <c r="C48" s="259" t="s">
        <v>319</v>
      </c>
      <c r="D48" s="228"/>
      <c r="E48" s="229">
        <v>56</v>
      </c>
      <c r="F48" s="226"/>
      <c r="G48" s="226"/>
      <c r="H48" s="226"/>
      <c r="I48" s="226"/>
      <c r="J48" s="226"/>
      <c r="K48" s="226"/>
      <c r="L48" s="226"/>
      <c r="M48" s="226"/>
      <c r="N48" s="225"/>
      <c r="O48" s="225"/>
      <c r="P48" s="225"/>
      <c r="Q48" s="225"/>
      <c r="R48" s="226"/>
      <c r="S48" s="226"/>
      <c r="T48" s="226"/>
      <c r="U48" s="226"/>
      <c r="V48" s="226"/>
      <c r="W48" s="226"/>
      <c r="X48" s="226"/>
      <c r="Y48" s="226"/>
      <c r="Z48" s="215"/>
      <c r="AA48" s="215"/>
      <c r="AB48" s="215"/>
      <c r="AC48" s="215"/>
      <c r="AD48" s="215"/>
      <c r="AE48" s="215"/>
      <c r="AF48" s="215"/>
      <c r="AG48" s="215" t="s">
        <v>154</v>
      </c>
      <c r="AH48" s="215">
        <v>0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>
      <c r="A49" s="231" t="s">
        <v>141</v>
      </c>
      <c r="B49" s="232" t="s">
        <v>87</v>
      </c>
      <c r="C49" s="256" t="s">
        <v>88</v>
      </c>
      <c r="D49" s="233"/>
      <c r="E49" s="234"/>
      <c r="F49" s="235"/>
      <c r="G49" s="235">
        <f>SUMIF(AG50:AG69,"&lt;&gt;NOR",G50:G69)</f>
        <v>0</v>
      </c>
      <c r="H49" s="235"/>
      <c r="I49" s="235">
        <f>SUM(I50:I69)</f>
        <v>0</v>
      </c>
      <c r="J49" s="235"/>
      <c r="K49" s="235">
        <f>SUM(K50:K69)</f>
        <v>0</v>
      </c>
      <c r="L49" s="235"/>
      <c r="M49" s="235">
        <f>SUM(M50:M69)</f>
        <v>0</v>
      </c>
      <c r="N49" s="234"/>
      <c r="O49" s="234">
        <f>SUM(O50:O69)</f>
        <v>13.83</v>
      </c>
      <c r="P49" s="234"/>
      <c r="Q49" s="234">
        <f>SUM(Q50:Q69)</f>
        <v>0</v>
      </c>
      <c r="R49" s="235"/>
      <c r="S49" s="235"/>
      <c r="T49" s="236"/>
      <c r="U49" s="230"/>
      <c r="V49" s="230">
        <f>SUM(V50:V69)</f>
        <v>60.74</v>
      </c>
      <c r="W49" s="230"/>
      <c r="X49" s="230"/>
      <c r="Y49" s="230"/>
      <c r="AG49" t="s">
        <v>142</v>
      </c>
    </row>
    <row r="50" spans="1:60" ht="20.399999999999999" outlineLevel="1">
      <c r="A50" s="238">
        <v>13</v>
      </c>
      <c r="B50" s="239" t="s">
        <v>349</v>
      </c>
      <c r="C50" s="257" t="s">
        <v>350</v>
      </c>
      <c r="D50" s="240" t="s">
        <v>162</v>
      </c>
      <c r="E50" s="241">
        <v>85</v>
      </c>
      <c r="F50" s="242"/>
      <c r="G50" s="243">
        <f>ROUND(E50*F50,2)</f>
        <v>0</v>
      </c>
      <c r="H50" s="242"/>
      <c r="I50" s="243">
        <f>ROUND(E50*H50,2)</f>
        <v>0</v>
      </c>
      <c r="J50" s="242"/>
      <c r="K50" s="243">
        <f>ROUND(E50*J50,2)</f>
        <v>0</v>
      </c>
      <c r="L50" s="243">
        <v>21</v>
      </c>
      <c r="M50" s="243">
        <f>G50*(1+L50/100)</f>
        <v>0</v>
      </c>
      <c r="N50" s="241">
        <v>0</v>
      </c>
      <c r="O50" s="241">
        <f>ROUND(E50*N50,2)</f>
        <v>0</v>
      </c>
      <c r="P50" s="241">
        <v>0</v>
      </c>
      <c r="Q50" s="241">
        <f>ROUND(E50*P50,2)</f>
        <v>0</v>
      </c>
      <c r="R50" s="243" t="s">
        <v>351</v>
      </c>
      <c r="S50" s="243" t="s">
        <v>147</v>
      </c>
      <c r="T50" s="244" t="s">
        <v>147</v>
      </c>
      <c r="U50" s="226">
        <v>0.03</v>
      </c>
      <c r="V50" s="226">
        <f>ROUND(E50*U50,2)</f>
        <v>2.5499999999999998</v>
      </c>
      <c r="W50" s="226"/>
      <c r="X50" s="226" t="s">
        <v>148</v>
      </c>
      <c r="Y50" s="226" t="s">
        <v>149</v>
      </c>
      <c r="Z50" s="215"/>
      <c r="AA50" s="215"/>
      <c r="AB50" s="215"/>
      <c r="AC50" s="215"/>
      <c r="AD50" s="215"/>
      <c r="AE50" s="215"/>
      <c r="AF50" s="215"/>
      <c r="AG50" s="215" t="s">
        <v>150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2">
      <c r="A51" s="222"/>
      <c r="B51" s="223"/>
      <c r="C51" s="258" t="s">
        <v>352</v>
      </c>
      <c r="D51" s="245"/>
      <c r="E51" s="245"/>
      <c r="F51" s="245"/>
      <c r="G51" s="245"/>
      <c r="H51" s="226"/>
      <c r="I51" s="226"/>
      <c r="J51" s="226"/>
      <c r="K51" s="226"/>
      <c r="L51" s="226"/>
      <c r="M51" s="226"/>
      <c r="N51" s="225"/>
      <c r="O51" s="225"/>
      <c r="P51" s="225"/>
      <c r="Q51" s="225"/>
      <c r="R51" s="226"/>
      <c r="S51" s="226"/>
      <c r="T51" s="226"/>
      <c r="U51" s="226"/>
      <c r="V51" s="226"/>
      <c r="W51" s="226"/>
      <c r="X51" s="226"/>
      <c r="Y51" s="226"/>
      <c r="Z51" s="215"/>
      <c r="AA51" s="215"/>
      <c r="AB51" s="215"/>
      <c r="AC51" s="215"/>
      <c r="AD51" s="215"/>
      <c r="AE51" s="215"/>
      <c r="AF51" s="215"/>
      <c r="AG51" s="215" t="s">
        <v>152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>
      <c r="A52" s="247">
        <v>14</v>
      </c>
      <c r="B52" s="248" t="s">
        <v>353</v>
      </c>
      <c r="C52" s="260" t="s">
        <v>354</v>
      </c>
      <c r="D52" s="249" t="s">
        <v>233</v>
      </c>
      <c r="E52" s="250">
        <v>1</v>
      </c>
      <c r="F52" s="251"/>
      <c r="G52" s="252">
        <f>ROUND(E52*F52,2)</f>
        <v>0</v>
      </c>
      <c r="H52" s="251"/>
      <c r="I52" s="252">
        <f>ROUND(E52*H52,2)</f>
        <v>0</v>
      </c>
      <c r="J52" s="251"/>
      <c r="K52" s="252">
        <f>ROUND(E52*J52,2)</f>
        <v>0</v>
      </c>
      <c r="L52" s="252">
        <v>21</v>
      </c>
      <c r="M52" s="252">
        <f>G52*(1+L52/100)</f>
        <v>0</v>
      </c>
      <c r="N52" s="250">
        <v>2.0000000000000002E-5</v>
      </c>
      <c r="O52" s="250">
        <f>ROUND(E52*N52,2)</f>
        <v>0</v>
      </c>
      <c r="P52" s="250">
        <v>0</v>
      </c>
      <c r="Q52" s="250">
        <f>ROUND(E52*P52,2)</f>
        <v>0</v>
      </c>
      <c r="R52" s="252" t="s">
        <v>351</v>
      </c>
      <c r="S52" s="252" t="s">
        <v>147</v>
      </c>
      <c r="T52" s="253" t="s">
        <v>147</v>
      </c>
      <c r="U52" s="226">
        <v>0.432</v>
      </c>
      <c r="V52" s="226">
        <f>ROUND(E52*U52,2)</f>
        <v>0.43</v>
      </c>
      <c r="W52" s="226"/>
      <c r="X52" s="226" t="s">
        <v>148</v>
      </c>
      <c r="Y52" s="226" t="s">
        <v>149</v>
      </c>
      <c r="Z52" s="215"/>
      <c r="AA52" s="215"/>
      <c r="AB52" s="215"/>
      <c r="AC52" s="215"/>
      <c r="AD52" s="215"/>
      <c r="AE52" s="215"/>
      <c r="AF52" s="215"/>
      <c r="AG52" s="215" t="s">
        <v>150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1">
      <c r="A53" s="238">
        <v>15</v>
      </c>
      <c r="B53" s="239" t="s">
        <v>355</v>
      </c>
      <c r="C53" s="257" t="s">
        <v>356</v>
      </c>
      <c r="D53" s="240" t="s">
        <v>233</v>
      </c>
      <c r="E53" s="241">
        <v>1</v>
      </c>
      <c r="F53" s="242"/>
      <c r="G53" s="243">
        <f>ROUND(E53*F53,2)</f>
        <v>0</v>
      </c>
      <c r="H53" s="242"/>
      <c r="I53" s="243">
        <f>ROUND(E53*H53,2)</f>
        <v>0</v>
      </c>
      <c r="J53" s="242"/>
      <c r="K53" s="243">
        <f>ROUND(E53*J53,2)</f>
        <v>0</v>
      </c>
      <c r="L53" s="243">
        <v>21</v>
      </c>
      <c r="M53" s="243">
        <f>G53*(1+L53/100)</f>
        <v>0</v>
      </c>
      <c r="N53" s="241">
        <v>0.51066</v>
      </c>
      <c r="O53" s="241">
        <f>ROUND(E53*N53,2)</f>
        <v>0.51</v>
      </c>
      <c r="P53" s="241">
        <v>0</v>
      </c>
      <c r="Q53" s="241">
        <f>ROUND(E53*P53,2)</f>
        <v>0</v>
      </c>
      <c r="R53" s="243" t="s">
        <v>246</v>
      </c>
      <c r="S53" s="243" t="s">
        <v>147</v>
      </c>
      <c r="T53" s="244" t="s">
        <v>147</v>
      </c>
      <c r="U53" s="226">
        <v>1.0986</v>
      </c>
      <c r="V53" s="226">
        <f>ROUND(E53*U53,2)</f>
        <v>1.1000000000000001</v>
      </c>
      <c r="W53" s="226"/>
      <c r="X53" s="226" t="s">
        <v>148</v>
      </c>
      <c r="Y53" s="226" t="s">
        <v>149</v>
      </c>
      <c r="Z53" s="215"/>
      <c r="AA53" s="215"/>
      <c r="AB53" s="215"/>
      <c r="AC53" s="215"/>
      <c r="AD53" s="215"/>
      <c r="AE53" s="215"/>
      <c r="AF53" s="215"/>
      <c r="AG53" s="215" t="s">
        <v>150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2">
      <c r="A54" s="222"/>
      <c r="B54" s="223"/>
      <c r="C54" s="262" t="s">
        <v>357</v>
      </c>
      <c r="D54" s="255"/>
      <c r="E54" s="255"/>
      <c r="F54" s="255"/>
      <c r="G54" s="255"/>
      <c r="H54" s="226"/>
      <c r="I54" s="226"/>
      <c r="J54" s="226"/>
      <c r="K54" s="226"/>
      <c r="L54" s="226"/>
      <c r="M54" s="226"/>
      <c r="N54" s="225"/>
      <c r="O54" s="225"/>
      <c r="P54" s="225"/>
      <c r="Q54" s="225"/>
      <c r="R54" s="226"/>
      <c r="S54" s="226"/>
      <c r="T54" s="226"/>
      <c r="U54" s="226"/>
      <c r="V54" s="226"/>
      <c r="W54" s="226"/>
      <c r="X54" s="226"/>
      <c r="Y54" s="226"/>
      <c r="Z54" s="215"/>
      <c r="AA54" s="215"/>
      <c r="AB54" s="215"/>
      <c r="AC54" s="215"/>
      <c r="AD54" s="215"/>
      <c r="AE54" s="215"/>
      <c r="AF54" s="215"/>
      <c r="AG54" s="215" t="s">
        <v>254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ht="20.399999999999999" outlineLevel="1">
      <c r="A55" s="238">
        <v>16</v>
      </c>
      <c r="B55" s="239" t="s">
        <v>358</v>
      </c>
      <c r="C55" s="257" t="s">
        <v>359</v>
      </c>
      <c r="D55" s="240" t="s">
        <v>233</v>
      </c>
      <c r="E55" s="241">
        <v>1</v>
      </c>
      <c r="F55" s="242"/>
      <c r="G55" s="243">
        <f>ROUND(E55*F55,2)</f>
        <v>0</v>
      </c>
      <c r="H55" s="242"/>
      <c r="I55" s="243">
        <f>ROUND(E55*H55,2)</f>
        <v>0</v>
      </c>
      <c r="J55" s="242"/>
      <c r="K55" s="243">
        <f>ROUND(E55*J55,2)</f>
        <v>0</v>
      </c>
      <c r="L55" s="243">
        <v>21</v>
      </c>
      <c r="M55" s="243">
        <f>G55*(1+L55/100)</f>
        <v>0</v>
      </c>
      <c r="N55" s="241">
        <v>13.17197</v>
      </c>
      <c r="O55" s="241">
        <f>ROUND(E55*N55,2)</f>
        <v>13.17</v>
      </c>
      <c r="P55" s="241">
        <v>0</v>
      </c>
      <c r="Q55" s="241">
        <f>ROUND(E55*P55,2)</f>
        <v>0</v>
      </c>
      <c r="R55" s="243" t="s">
        <v>351</v>
      </c>
      <c r="S55" s="243" t="s">
        <v>147</v>
      </c>
      <c r="T55" s="244" t="s">
        <v>147</v>
      </c>
      <c r="U55" s="226">
        <v>37.685000000000002</v>
      </c>
      <c r="V55" s="226">
        <f>ROUND(E55*U55,2)</f>
        <v>37.69</v>
      </c>
      <c r="W55" s="226"/>
      <c r="X55" s="226" t="s">
        <v>148</v>
      </c>
      <c r="Y55" s="226" t="s">
        <v>149</v>
      </c>
      <c r="Z55" s="215"/>
      <c r="AA55" s="215"/>
      <c r="AB55" s="215"/>
      <c r="AC55" s="215"/>
      <c r="AD55" s="215"/>
      <c r="AE55" s="215"/>
      <c r="AF55" s="215"/>
      <c r="AG55" s="215" t="s">
        <v>150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2">
      <c r="A56" s="222"/>
      <c r="B56" s="223"/>
      <c r="C56" s="258" t="s">
        <v>360</v>
      </c>
      <c r="D56" s="245"/>
      <c r="E56" s="245"/>
      <c r="F56" s="245"/>
      <c r="G56" s="245"/>
      <c r="H56" s="226"/>
      <c r="I56" s="226"/>
      <c r="J56" s="226"/>
      <c r="K56" s="226"/>
      <c r="L56" s="226"/>
      <c r="M56" s="226"/>
      <c r="N56" s="225"/>
      <c r="O56" s="225"/>
      <c r="P56" s="225"/>
      <c r="Q56" s="225"/>
      <c r="R56" s="226"/>
      <c r="S56" s="226"/>
      <c r="T56" s="226"/>
      <c r="U56" s="226"/>
      <c r="V56" s="226"/>
      <c r="W56" s="226"/>
      <c r="X56" s="226"/>
      <c r="Y56" s="226"/>
      <c r="Z56" s="215"/>
      <c r="AA56" s="215"/>
      <c r="AB56" s="215"/>
      <c r="AC56" s="215"/>
      <c r="AD56" s="215"/>
      <c r="AE56" s="215"/>
      <c r="AF56" s="215"/>
      <c r="AG56" s="215" t="s">
        <v>152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46" t="str">
        <f>C56</f>
        <v>V 4 - B 20 , výšky vstupu do 1,5 m, z cementu portlandského nebo struskoportlandského, montáž a dodávk stupadel,</v>
      </c>
      <c r="BB56" s="215"/>
      <c r="BC56" s="215"/>
      <c r="BD56" s="215"/>
      <c r="BE56" s="215"/>
      <c r="BF56" s="215"/>
      <c r="BG56" s="215"/>
      <c r="BH56" s="215"/>
    </row>
    <row r="57" spans="1:60" outlineLevel="1">
      <c r="A57" s="238">
        <v>17</v>
      </c>
      <c r="B57" s="239" t="s">
        <v>361</v>
      </c>
      <c r="C57" s="257" t="s">
        <v>362</v>
      </c>
      <c r="D57" s="240" t="s">
        <v>233</v>
      </c>
      <c r="E57" s="241">
        <v>1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21</v>
      </c>
      <c r="M57" s="243">
        <f>G57*(1+L57/100)</f>
        <v>0</v>
      </c>
      <c r="N57" s="241">
        <v>6.3829999999999998E-2</v>
      </c>
      <c r="O57" s="241">
        <f>ROUND(E57*N57,2)</f>
        <v>0.06</v>
      </c>
      <c r="P57" s="241">
        <v>0</v>
      </c>
      <c r="Q57" s="241">
        <f>ROUND(E57*P57,2)</f>
        <v>0</v>
      </c>
      <c r="R57" s="243" t="s">
        <v>351</v>
      </c>
      <c r="S57" s="243" t="s">
        <v>147</v>
      </c>
      <c r="T57" s="244" t="s">
        <v>147</v>
      </c>
      <c r="U57" s="226">
        <v>0.77200000000000002</v>
      </c>
      <c r="V57" s="226">
        <f>ROUND(E57*U57,2)</f>
        <v>0.77</v>
      </c>
      <c r="W57" s="226"/>
      <c r="X57" s="226" t="s">
        <v>148</v>
      </c>
      <c r="Y57" s="226" t="s">
        <v>149</v>
      </c>
      <c r="Z57" s="215"/>
      <c r="AA57" s="215"/>
      <c r="AB57" s="215"/>
      <c r="AC57" s="215"/>
      <c r="AD57" s="215"/>
      <c r="AE57" s="215"/>
      <c r="AF57" s="215"/>
      <c r="AG57" s="215" t="s">
        <v>150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>
      <c r="A58" s="222"/>
      <c r="B58" s="223"/>
      <c r="C58" s="258" t="s">
        <v>363</v>
      </c>
      <c r="D58" s="245"/>
      <c r="E58" s="245"/>
      <c r="F58" s="245"/>
      <c r="G58" s="245"/>
      <c r="H58" s="226"/>
      <c r="I58" s="226"/>
      <c r="J58" s="226"/>
      <c r="K58" s="226"/>
      <c r="L58" s="226"/>
      <c r="M58" s="226"/>
      <c r="N58" s="225"/>
      <c r="O58" s="225"/>
      <c r="P58" s="225"/>
      <c r="Q58" s="225"/>
      <c r="R58" s="226"/>
      <c r="S58" s="226"/>
      <c r="T58" s="226"/>
      <c r="U58" s="226"/>
      <c r="V58" s="226"/>
      <c r="W58" s="226"/>
      <c r="X58" s="226"/>
      <c r="Y58" s="226"/>
      <c r="Z58" s="215"/>
      <c r="AA58" s="215"/>
      <c r="AB58" s="215"/>
      <c r="AC58" s="215"/>
      <c r="AD58" s="215"/>
      <c r="AE58" s="215"/>
      <c r="AF58" s="215"/>
      <c r="AG58" s="215" t="s">
        <v>152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>
      <c r="A59" s="238">
        <v>18</v>
      </c>
      <c r="B59" s="239" t="s">
        <v>364</v>
      </c>
      <c r="C59" s="257" t="s">
        <v>365</v>
      </c>
      <c r="D59" s="240" t="s">
        <v>162</v>
      </c>
      <c r="E59" s="241">
        <v>150</v>
      </c>
      <c r="F59" s="242"/>
      <c r="G59" s="243">
        <f>ROUND(E59*F59,2)</f>
        <v>0</v>
      </c>
      <c r="H59" s="242"/>
      <c r="I59" s="243">
        <f>ROUND(E59*H59,2)</f>
        <v>0</v>
      </c>
      <c r="J59" s="242"/>
      <c r="K59" s="243">
        <f>ROUND(E59*J59,2)</f>
        <v>0</v>
      </c>
      <c r="L59" s="243">
        <v>21</v>
      </c>
      <c r="M59" s="243">
        <f>G59*(1+L59/100)</f>
        <v>0</v>
      </c>
      <c r="N59" s="241">
        <v>2.0000000000000002E-5</v>
      </c>
      <c r="O59" s="241">
        <f>ROUND(E59*N59,2)</f>
        <v>0</v>
      </c>
      <c r="P59" s="241">
        <v>0</v>
      </c>
      <c r="Q59" s="241">
        <f>ROUND(E59*P59,2)</f>
        <v>0</v>
      </c>
      <c r="R59" s="243" t="s">
        <v>351</v>
      </c>
      <c r="S59" s="243" t="s">
        <v>147</v>
      </c>
      <c r="T59" s="244" t="s">
        <v>147</v>
      </c>
      <c r="U59" s="226">
        <v>0.03</v>
      </c>
      <c r="V59" s="226">
        <f>ROUND(E59*U59,2)</f>
        <v>4.5</v>
      </c>
      <c r="W59" s="226"/>
      <c r="X59" s="226" t="s">
        <v>148</v>
      </c>
      <c r="Y59" s="226" t="s">
        <v>149</v>
      </c>
      <c r="Z59" s="215"/>
      <c r="AA59" s="215"/>
      <c r="AB59" s="215"/>
      <c r="AC59" s="215"/>
      <c r="AD59" s="215"/>
      <c r="AE59" s="215"/>
      <c r="AF59" s="215"/>
      <c r="AG59" s="215" t="s">
        <v>150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2">
      <c r="A60" s="222"/>
      <c r="B60" s="223"/>
      <c r="C60" s="259" t="s">
        <v>366</v>
      </c>
      <c r="D60" s="228"/>
      <c r="E60" s="229">
        <v>80</v>
      </c>
      <c r="F60" s="226"/>
      <c r="G60" s="226"/>
      <c r="H60" s="226"/>
      <c r="I60" s="226"/>
      <c r="J60" s="226"/>
      <c r="K60" s="226"/>
      <c r="L60" s="226"/>
      <c r="M60" s="226"/>
      <c r="N60" s="225"/>
      <c r="O60" s="225"/>
      <c r="P60" s="225"/>
      <c r="Q60" s="225"/>
      <c r="R60" s="226"/>
      <c r="S60" s="226"/>
      <c r="T60" s="226"/>
      <c r="U60" s="226"/>
      <c r="V60" s="226"/>
      <c r="W60" s="226"/>
      <c r="X60" s="226"/>
      <c r="Y60" s="226"/>
      <c r="Z60" s="215"/>
      <c r="AA60" s="215"/>
      <c r="AB60" s="215"/>
      <c r="AC60" s="215"/>
      <c r="AD60" s="215"/>
      <c r="AE60" s="215"/>
      <c r="AF60" s="215"/>
      <c r="AG60" s="215" t="s">
        <v>154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3">
      <c r="A61" s="222"/>
      <c r="B61" s="223"/>
      <c r="C61" s="259" t="s">
        <v>367</v>
      </c>
      <c r="D61" s="228"/>
      <c r="E61" s="229">
        <v>70</v>
      </c>
      <c r="F61" s="226"/>
      <c r="G61" s="226"/>
      <c r="H61" s="226"/>
      <c r="I61" s="226"/>
      <c r="J61" s="226"/>
      <c r="K61" s="226"/>
      <c r="L61" s="226"/>
      <c r="M61" s="226"/>
      <c r="N61" s="225"/>
      <c r="O61" s="225"/>
      <c r="P61" s="225"/>
      <c r="Q61" s="225"/>
      <c r="R61" s="226"/>
      <c r="S61" s="226"/>
      <c r="T61" s="226"/>
      <c r="U61" s="226"/>
      <c r="V61" s="226"/>
      <c r="W61" s="226"/>
      <c r="X61" s="226"/>
      <c r="Y61" s="226"/>
      <c r="Z61" s="215"/>
      <c r="AA61" s="215"/>
      <c r="AB61" s="215"/>
      <c r="AC61" s="215"/>
      <c r="AD61" s="215"/>
      <c r="AE61" s="215"/>
      <c r="AF61" s="215"/>
      <c r="AG61" s="215" t="s">
        <v>154</v>
      </c>
      <c r="AH61" s="215">
        <v>0</v>
      </c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1">
      <c r="A62" s="247">
        <v>19</v>
      </c>
      <c r="B62" s="248" t="s">
        <v>368</v>
      </c>
      <c r="C62" s="260" t="s">
        <v>369</v>
      </c>
      <c r="D62" s="249" t="s">
        <v>233</v>
      </c>
      <c r="E62" s="250">
        <v>1</v>
      </c>
      <c r="F62" s="251"/>
      <c r="G62" s="252">
        <f>ROUND(E62*F62,2)</f>
        <v>0</v>
      </c>
      <c r="H62" s="251"/>
      <c r="I62" s="252">
        <f>ROUND(E62*H62,2)</f>
        <v>0</v>
      </c>
      <c r="J62" s="251"/>
      <c r="K62" s="252">
        <f>ROUND(E62*J62,2)</f>
        <v>0</v>
      </c>
      <c r="L62" s="252">
        <v>21</v>
      </c>
      <c r="M62" s="252">
        <f>G62*(1+L62/100)</f>
        <v>0</v>
      </c>
      <c r="N62" s="250">
        <v>0</v>
      </c>
      <c r="O62" s="250">
        <f>ROUND(E62*N62,2)</f>
        <v>0</v>
      </c>
      <c r="P62" s="250">
        <v>0</v>
      </c>
      <c r="Q62" s="250">
        <f>ROUND(E62*P62,2)</f>
        <v>0</v>
      </c>
      <c r="R62" s="252" t="s">
        <v>370</v>
      </c>
      <c r="S62" s="252" t="s">
        <v>147</v>
      </c>
      <c r="T62" s="253" t="s">
        <v>147</v>
      </c>
      <c r="U62" s="226">
        <v>0.10100000000000001</v>
      </c>
      <c r="V62" s="226">
        <f>ROUND(E62*U62,2)</f>
        <v>0.1</v>
      </c>
      <c r="W62" s="226"/>
      <c r="X62" s="226" t="s">
        <v>148</v>
      </c>
      <c r="Y62" s="226" t="s">
        <v>149</v>
      </c>
      <c r="Z62" s="215"/>
      <c r="AA62" s="215"/>
      <c r="AB62" s="215"/>
      <c r="AC62" s="215"/>
      <c r="AD62" s="215"/>
      <c r="AE62" s="215"/>
      <c r="AF62" s="215"/>
      <c r="AG62" s="215" t="s">
        <v>150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ht="20.399999999999999" outlineLevel="1">
      <c r="A63" s="247">
        <v>20</v>
      </c>
      <c r="B63" s="248" t="s">
        <v>371</v>
      </c>
      <c r="C63" s="260" t="s">
        <v>372</v>
      </c>
      <c r="D63" s="249" t="s">
        <v>233</v>
      </c>
      <c r="E63" s="250">
        <v>1</v>
      </c>
      <c r="F63" s="251"/>
      <c r="G63" s="252">
        <f>ROUND(E63*F63,2)</f>
        <v>0</v>
      </c>
      <c r="H63" s="251"/>
      <c r="I63" s="252">
        <f>ROUND(E63*H63,2)</f>
        <v>0</v>
      </c>
      <c r="J63" s="251"/>
      <c r="K63" s="252">
        <f>ROUND(E63*J63,2)</f>
        <v>0</v>
      </c>
      <c r="L63" s="252">
        <v>21</v>
      </c>
      <c r="M63" s="252">
        <f>G63*(1+L63/100)</f>
        <v>0</v>
      </c>
      <c r="N63" s="250">
        <v>2.4289999999999999E-2</v>
      </c>
      <c r="O63" s="250">
        <f>ROUND(E63*N63,2)</f>
        <v>0.02</v>
      </c>
      <c r="P63" s="250">
        <v>0</v>
      </c>
      <c r="Q63" s="250">
        <f>ROUND(E63*P63,2)</f>
        <v>0</v>
      </c>
      <c r="R63" s="252" t="s">
        <v>239</v>
      </c>
      <c r="S63" s="252" t="s">
        <v>147</v>
      </c>
      <c r="T63" s="253" t="s">
        <v>147</v>
      </c>
      <c r="U63" s="226">
        <v>0</v>
      </c>
      <c r="V63" s="226">
        <f>ROUND(E63*U63,2)</f>
        <v>0</v>
      </c>
      <c r="W63" s="226"/>
      <c r="X63" s="226" t="s">
        <v>240</v>
      </c>
      <c r="Y63" s="226" t="s">
        <v>149</v>
      </c>
      <c r="Z63" s="215"/>
      <c r="AA63" s="215"/>
      <c r="AB63" s="215"/>
      <c r="AC63" s="215"/>
      <c r="AD63" s="215"/>
      <c r="AE63" s="215"/>
      <c r="AF63" s="215"/>
      <c r="AG63" s="215" t="s">
        <v>241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ht="20.399999999999999" outlineLevel="1">
      <c r="A64" s="247">
        <v>21</v>
      </c>
      <c r="B64" s="248" t="s">
        <v>373</v>
      </c>
      <c r="C64" s="260" t="s">
        <v>374</v>
      </c>
      <c r="D64" s="249" t="s">
        <v>233</v>
      </c>
      <c r="E64" s="250">
        <v>1</v>
      </c>
      <c r="F64" s="251"/>
      <c r="G64" s="252">
        <f>ROUND(E64*F64,2)</f>
        <v>0</v>
      </c>
      <c r="H64" s="251"/>
      <c r="I64" s="252">
        <f>ROUND(E64*H64,2)</f>
        <v>0</v>
      </c>
      <c r="J64" s="251"/>
      <c r="K64" s="252">
        <f>ROUND(E64*J64,2)</f>
        <v>0</v>
      </c>
      <c r="L64" s="252">
        <v>21</v>
      </c>
      <c r="M64" s="252">
        <f>G64*(1+L64/100)</f>
        <v>0</v>
      </c>
      <c r="N64" s="250">
        <v>6.1399999999999996E-3</v>
      </c>
      <c r="O64" s="250">
        <f>ROUND(E64*N64,2)</f>
        <v>0.01</v>
      </c>
      <c r="P64" s="250">
        <v>0</v>
      </c>
      <c r="Q64" s="250">
        <f>ROUND(E64*P64,2)</f>
        <v>0</v>
      </c>
      <c r="R64" s="252" t="s">
        <v>239</v>
      </c>
      <c r="S64" s="252" t="s">
        <v>147</v>
      </c>
      <c r="T64" s="253" t="s">
        <v>147</v>
      </c>
      <c r="U64" s="226">
        <v>0</v>
      </c>
      <c r="V64" s="226">
        <f>ROUND(E64*U64,2)</f>
        <v>0</v>
      </c>
      <c r="W64" s="226"/>
      <c r="X64" s="226" t="s">
        <v>240</v>
      </c>
      <c r="Y64" s="226" t="s">
        <v>149</v>
      </c>
      <c r="Z64" s="215"/>
      <c r="AA64" s="215"/>
      <c r="AB64" s="215"/>
      <c r="AC64" s="215"/>
      <c r="AD64" s="215"/>
      <c r="AE64" s="215"/>
      <c r="AF64" s="215"/>
      <c r="AG64" s="215" t="s">
        <v>241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ht="20.399999999999999" outlineLevel="1">
      <c r="A65" s="247">
        <v>22</v>
      </c>
      <c r="B65" s="248" t="s">
        <v>375</v>
      </c>
      <c r="C65" s="260" t="s">
        <v>376</v>
      </c>
      <c r="D65" s="249" t="s">
        <v>233</v>
      </c>
      <c r="E65" s="250">
        <v>1</v>
      </c>
      <c r="F65" s="251"/>
      <c r="G65" s="252">
        <f>ROUND(E65*F65,2)</f>
        <v>0</v>
      </c>
      <c r="H65" s="251"/>
      <c r="I65" s="252">
        <f>ROUND(E65*H65,2)</f>
        <v>0</v>
      </c>
      <c r="J65" s="251"/>
      <c r="K65" s="252">
        <f>ROUND(E65*J65,2)</f>
        <v>0</v>
      </c>
      <c r="L65" s="252">
        <v>21</v>
      </c>
      <c r="M65" s="252">
        <f>G65*(1+L65/100)</f>
        <v>0</v>
      </c>
      <c r="N65" s="250">
        <v>3.0500000000000002E-3</v>
      </c>
      <c r="O65" s="250">
        <f>ROUND(E65*N65,2)</f>
        <v>0</v>
      </c>
      <c r="P65" s="250">
        <v>0</v>
      </c>
      <c r="Q65" s="250">
        <f>ROUND(E65*P65,2)</f>
        <v>0</v>
      </c>
      <c r="R65" s="252" t="s">
        <v>239</v>
      </c>
      <c r="S65" s="252" t="s">
        <v>147</v>
      </c>
      <c r="T65" s="253" t="s">
        <v>147</v>
      </c>
      <c r="U65" s="226">
        <v>0</v>
      </c>
      <c r="V65" s="226">
        <f>ROUND(E65*U65,2)</f>
        <v>0</v>
      </c>
      <c r="W65" s="226"/>
      <c r="X65" s="226" t="s">
        <v>240</v>
      </c>
      <c r="Y65" s="226" t="s">
        <v>149</v>
      </c>
      <c r="Z65" s="215"/>
      <c r="AA65" s="215"/>
      <c r="AB65" s="215"/>
      <c r="AC65" s="215"/>
      <c r="AD65" s="215"/>
      <c r="AE65" s="215"/>
      <c r="AF65" s="215"/>
      <c r="AG65" s="215" t="s">
        <v>241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ht="20.399999999999999" outlineLevel="1">
      <c r="A66" s="247">
        <v>23</v>
      </c>
      <c r="B66" s="248" t="s">
        <v>377</v>
      </c>
      <c r="C66" s="260" t="s">
        <v>378</v>
      </c>
      <c r="D66" s="249" t="s">
        <v>233</v>
      </c>
      <c r="E66" s="250">
        <v>1</v>
      </c>
      <c r="F66" s="251"/>
      <c r="G66" s="252">
        <f>ROUND(E66*F66,2)</f>
        <v>0</v>
      </c>
      <c r="H66" s="251"/>
      <c r="I66" s="252">
        <f>ROUND(E66*H66,2)</f>
        <v>0</v>
      </c>
      <c r="J66" s="251"/>
      <c r="K66" s="252">
        <f>ROUND(E66*J66,2)</f>
        <v>0</v>
      </c>
      <c r="L66" s="252">
        <v>21</v>
      </c>
      <c r="M66" s="252">
        <f>G66*(1+L66/100)</f>
        <v>0</v>
      </c>
      <c r="N66" s="250">
        <v>2.8E-3</v>
      </c>
      <c r="O66" s="250">
        <f>ROUND(E66*N66,2)</f>
        <v>0</v>
      </c>
      <c r="P66" s="250">
        <v>0</v>
      </c>
      <c r="Q66" s="250">
        <f>ROUND(E66*P66,2)</f>
        <v>0</v>
      </c>
      <c r="R66" s="252" t="s">
        <v>239</v>
      </c>
      <c r="S66" s="252" t="s">
        <v>147</v>
      </c>
      <c r="T66" s="253" t="s">
        <v>147</v>
      </c>
      <c r="U66" s="226">
        <v>0</v>
      </c>
      <c r="V66" s="226">
        <f>ROUND(E66*U66,2)</f>
        <v>0</v>
      </c>
      <c r="W66" s="226"/>
      <c r="X66" s="226" t="s">
        <v>240</v>
      </c>
      <c r="Y66" s="226" t="s">
        <v>149</v>
      </c>
      <c r="Z66" s="215"/>
      <c r="AA66" s="215"/>
      <c r="AB66" s="215"/>
      <c r="AC66" s="215"/>
      <c r="AD66" s="215"/>
      <c r="AE66" s="215"/>
      <c r="AF66" s="215"/>
      <c r="AG66" s="215" t="s">
        <v>241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ht="20.399999999999999" outlineLevel="1">
      <c r="A67" s="247">
        <v>24</v>
      </c>
      <c r="B67" s="248" t="s">
        <v>379</v>
      </c>
      <c r="C67" s="260" t="s">
        <v>380</v>
      </c>
      <c r="D67" s="249" t="s">
        <v>233</v>
      </c>
      <c r="E67" s="250">
        <v>1</v>
      </c>
      <c r="F67" s="251"/>
      <c r="G67" s="252">
        <f>ROUND(E67*F67,2)</f>
        <v>0</v>
      </c>
      <c r="H67" s="251"/>
      <c r="I67" s="252">
        <f>ROUND(E67*H67,2)</f>
        <v>0</v>
      </c>
      <c r="J67" s="251"/>
      <c r="K67" s="252">
        <f>ROUND(E67*J67,2)</f>
        <v>0</v>
      </c>
      <c r="L67" s="252">
        <v>21</v>
      </c>
      <c r="M67" s="252">
        <f>G67*(1+L67/100)</f>
        <v>0</v>
      </c>
      <c r="N67" s="250">
        <v>4.0000000000000001E-3</v>
      </c>
      <c r="O67" s="250">
        <f>ROUND(E67*N67,2)</f>
        <v>0</v>
      </c>
      <c r="P67" s="250">
        <v>0</v>
      </c>
      <c r="Q67" s="250">
        <f>ROUND(E67*P67,2)</f>
        <v>0</v>
      </c>
      <c r="R67" s="252" t="s">
        <v>239</v>
      </c>
      <c r="S67" s="252" t="s">
        <v>147</v>
      </c>
      <c r="T67" s="253" t="s">
        <v>147</v>
      </c>
      <c r="U67" s="226">
        <v>0</v>
      </c>
      <c r="V67" s="226">
        <f>ROUND(E67*U67,2)</f>
        <v>0</v>
      </c>
      <c r="W67" s="226"/>
      <c r="X67" s="226" t="s">
        <v>240</v>
      </c>
      <c r="Y67" s="226" t="s">
        <v>149</v>
      </c>
      <c r="Z67" s="215"/>
      <c r="AA67" s="215"/>
      <c r="AB67" s="215"/>
      <c r="AC67" s="215"/>
      <c r="AD67" s="215"/>
      <c r="AE67" s="215"/>
      <c r="AF67" s="215"/>
      <c r="AG67" s="215" t="s">
        <v>241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1">
      <c r="A68" s="247">
        <v>25</v>
      </c>
      <c r="B68" s="248" t="s">
        <v>381</v>
      </c>
      <c r="C68" s="260" t="s">
        <v>382</v>
      </c>
      <c r="D68" s="249" t="s">
        <v>233</v>
      </c>
      <c r="E68" s="250">
        <v>1</v>
      </c>
      <c r="F68" s="251"/>
      <c r="G68" s="252">
        <f>ROUND(E68*F68,2)</f>
        <v>0</v>
      </c>
      <c r="H68" s="251"/>
      <c r="I68" s="252">
        <f>ROUND(E68*H68,2)</f>
        <v>0</v>
      </c>
      <c r="J68" s="251"/>
      <c r="K68" s="252">
        <f>ROUND(E68*J68,2)</f>
        <v>0</v>
      </c>
      <c r="L68" s="252">
        <v>21</v>
      </c>
      <c r="M68" s="252">
        <f>G68*(1+L68/100)</f>
        <v>0</v>
      </c>
      <c r="N68" s="250">
        <v>0</v>
      </c>
      <c r="O68" s="250">
        <f>ROUND(E68*N68,2)</f>
        <v>0</v>
      </c>
      <c r="P68" s="250">
        <v>0</v>
      </c>
      <c r="Q68" s="250">
        <f>ROUND(E68*P68,2)</f>
        <v>0</v>
      </c>
      <c r="R68" s="252"/>
      <c r="S68" s="252" t="s">
        <v>229</v>
      </c>
      <c r="T68" s="253" t="s">
        <v>230</v>
      </c>
      <c r="U68" s="226">
        <v>0</v>
      </c>
      <c r="V68" s="226">
        <f>ROUND(E68*U68,2)</f>
        <v>0</v>
      </c>
      <c r="W68" s="226"/>
      <c r="X68" s="226" t="s">
        <v>240</v>
      </c>
      <c r="Y68" s="226" t="s">
        <v>149</v>
      </c>
      <c r="Z68" s="215"/>
      <c r="AA68" s="215"/>
      <c r="AB68" s="215"/>
      <c r="AC68" s="215"/>
      <c r="AD68" s="215"/>
      <c r="AE68" s="215"/>
      <c r="AF68" s="215"/>
      <c r="AG68" s="215" t="s">
        <v>241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1">
      <c r="A69" s="247">
        <v>26</v>
      </c>
      <c r="B69" s="248" t="s">
        <v>383</v>
      </c>
      <c r="C69" s="260" t="s">
        <v>384</v>
      </c>
      <c r="D69" s="249" t="s">
        <v>162</v>
      </c>
      <c r="E69" s="250">
        <v>85</v>
      </c>
      <c r="F69" s="251"/>
      <c r="G69" s="252">
        <f>ROUND(E69*F69,2)</f>
        <v>0</v>
      </c>
      <c r="H69" s="251"/>
      <c r="I69" s="252">
        <f>ROUND(E69*H69,2)</f>
        <v>0</v>
      </c>
      <c r="J69" s="251"/>
      <c r="K69" s="252">
        <f>ROUND(E69*J69,2)</f>
        <v>0</v>
      </c>
      <c r="L69" s="252">
        <v>21</v>
      </c>
      <c r="M69" s="252">
        <f>G69*(1+L69/100)</f>
        <v>0</v>
      </c>
      <c r="N69" s="250">
        <v>7.6000000000000004E-4</v>
      </c>
      <c r="O69" s="250">
        <f>ROUND(E69*N69,2)</f>
        <v>0.06</v>
      </c>
      <c r="P69" s="250">
        <v>0</v>
      </c>
      <c r="Q69" s="250">
        <f>ROUND(E69*P69,2)</f>
        <v>0</v>
      </c>
      <c r="R69" s="252"/>
      <c r="S69" s="252" t="s">
        <v>229</v>
      </c>
      <c r="T69" s="253" t="s">
        <v>385</v>
      </c>
      <c r="U69" s="226">
        <v>0.16</v>
      </c>
      <c r="V69" s="226">
        <f>ROUND(E69*U69,2)</f>
        <v>13.6</v>
      </c>
      <c r="W69" s="226"/>
      <c r="X69" s="226" t="s">
        <v>240</v>
      </c>
      <c r="Y69" s="226" t="s">
        <v>149</v>
      </c>
      <c r="Z69" s="215"/>
      <c r="AA69" s="215"/>
      <c r="AB69" s="215"/>
      <c r="AC69" s="215"/>
      <c r="AD69" s="215"/>
      <c r="AE69" s="215"/>
      <c r="AF69" s="215"/>
      <c r="AG69" s="215" t="s">
        <v>241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>
      <c r="A70" s="231" t="s">
        <v>141</v>
      </c>
      <c r="B70" s="232" t="s">
        <v>89</v>
      </c>
      <c r="C70" s="256" t="s">
        <v>90</v>
      </c>
      <c r="D70" s="233"/>
      <c r="E70" s="234"/>
      <c r="F70" s="235"/>
      <c r="G70" s="235">
        <f>SUMIF(AG71:AG73,"&lt;&gt;NOR",G71:G73)</f>
        <v>0</v>
      </c>
      <c r="H70" s="235"/>
      <c r="I70" s="235">
        <f>SUM(I71:I73)</f>
        <v>0</v>
      </c>
      <c r="J70" s="235"/>
      <c r="K70" s="235">
        <f>SUM(K71:K73)</f>
        <v>0</v>
      </c>
      <c r="L70" s="235"/>
      <c r="M70" s="235">
        <f>SUM(M71:M73)</f>
        <v>0</v>
      </c>
      <c r="N70" s="234"/>
      <c r="O70" s="234">
        <f>SUM(O71:O73)</f>
        <v>0.6</v>
      </c>
      <c r="P70" s="234"/>
      <c r="Q70" s="234">
        <f>SUM(Q71:Q73)</f>
        <v>0</v>
      </c>
      <c r="R70" s="235"/>
      <c r="S70" s="235"/>
      <c r="T70" s="236"/>
      <c r="U70" s="230"/>
      <c r="V70" s="230">
        <f>SUM(V71:V73)</f>
        <v>29.4</v>
      </c>
      <c r="W70" s="230"/>
      <c r="X70" s="230"/>
      <c r="Y70" s="230"/>
      <c r="AG70" t="s">
        <v>142</v>
      </c>
    </row>
    <row r="71" spans="1:60" outlineLevel="1">
      <c r="A71" s="238">
        <v>27</v>
      </c>
      <c r="B71" s="239" t="s">
        <v>274</v>
      </c>
      <c r="C71" s="257" t="s">
        <v>275</v>
      </c>
      <c r="D71" s="240" t="s">
        <v>162</v>
      </c>
      <c r="E71" s="241">
        <v>140</v>
      </c>
      <c r="F71" s="242"/>
      <c r="G71" s="243">
        <f>ROUND(E71*F71,2)</f>
        <v>0</v>
      </c>
      <c r="H71" s="242"/>
      <c r="I71" s="243">
        <f>ROUND(E71*H71,2)</f>
        <v>0</v>
      </c>
      <c r="J71" s="242"/>
      <c r="K71" s="243">
        <f>ROUND(E71*J71,2)</f>
        <v>0</v>
      </c>
      <c r="L71" s="243">
        <v>21</v>
      </c>
      <c r="M71" s="243">
        <f>G71*(1+L71/100)</f>
        <v>0</v>
      </c>
      <c r="N71" s="241">
        <v>4.3E-3</v>
      </c>
      <c r="O71" s="241">
        <f>ROUND(E71*N71,2)</f>
        <v>0.6</v>
      </c>
      <c r="P71" s="241">
        <v>0</v>
      </c>
      <c r="Q71" s="241">
        <f>ROUND(E71*P71,2)</f>
        <v>0</v>
      </c>
      <c r="R71" s="243" t="s">
        <v>146</v>
      </c>
      <c r="S71" s="243" t="s">
        <v>147</v>
      </c>
      <c r="T71" s="244" t="s">
        <v>147</v>
      </c>
      <c r="U71" s="226">
        <v>0.21</v>
      </c>
      <c r="V71" s="226">
        <f>ROUND(E71*U71,2)</f>
        <v>29.4</v>
      </c>
      <c r="W71" s="226"/>
      <c r="X71" s="226" t="s">
        <v>148</v>
      </c>
      <c r="Y71" s="226" t="s">
        <v>149</v>
      </c>
      <c r="Z71" s="215"/>
      <c r="AA71" s="215"/>
      <c r="AB71" s="215"/>
      <c r="AC71" s="215"/>
      <c r="AD71" s="215"/>
      <c r="AE71" s="215"/>
      <c r="AF71" s="215"/>
      <c r="AG71" s="215" t="s">
        <v>150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2">
      <c r="A72" s="222"/>
      <c r="B72" s="223"/>
      <c r="C72" s="258" t="s">
        <v>276</v>
      </c>
      <c r="D72" s="245"/>
      <c r="E72" s="245"/>
      <c r="F72" s="245"/>
      <c r="G72" s="245"/>
      <c r="H72" s="226"/>
      <c r="I72" s="226"/>
      <c r="J72" s="226"/>
      <c r="K72" s="226"/>
      <c r="L72" s="226"/>
      <c r="M72" s="226"/>
      <c r="N72" s="225"/>
      <c r="O72" s="225"/>
      <c r="P72" s="225"/>
      <c r="Q72" s="225"/>
      <c r="R72" s="226"/>
      <c r="S72" s="226"/>
      <c r="T72" s="226"/>
      <c r="U72" s="226"/>
      <c r="V72" s="226"/>
      <c r="W72" s="226"/>
      <c r="X72" s="226"/>
      <c r="Y72" s="226"/>
      <c r="Z72" s="215"/>
      <c r="AA72" s="215"/>
      <c r="AB72" s="215"/>
      <c r="AC72" s="215"/>
      <c r="AD72" s="215"/>
      <c r="AE72" s="215"/>
      <c r="AF72" s="215"/>
      <c r="AG72" s="215" t="s">
        <v>152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2">
      <c r="A73" s="222"/>
      <c r="B73" s="223"/>
      <c r="C73" s="259" t="s">
        <v>386</v>
      </c>
      <c r="D73" s="228"/>
      <c r="E73" s="229">
        <v>140</v>
      </c>
      <c r="F73" s="226"/>
      <c r="G73" s="226"/>
      <c r="H73" s="226"/>
      <c r="I73" s="226"/>
      <c r="J73" s="226"/>
      <c r="K73" s="226"/>
      <c r="L73" s="226"/>
      <c r="M73" s="226"/>
      <c r="N73" s="225"/>
      <c r="O73" s="225"/>
      <c r="P73" s="225"/>
      <c r="Q73" s="225"/>
      <c r="R73" s="226"/>
      <c r="S73" s="226"/>
      <c r="T73" s="226"/>
      <c r="U73" s="226"/>
      <c r="V73" s="226"/>
      <c r="W73" s="226"/>
      <c r="X73" s="226"/>
      <c r="Y73" s="226"/>
      <c r="Z73" s="215"/>
      <c r="AA73" s="215"/>
      <c r="AB73" s="215"/>
      <c r="AC73" s="215"/>
      <c r="AD73" s="215"/>
      <c r="AE73" s="215"/>
      <c r="AF73" s="215"/>
      <c r="AG73" s="215" t="s">
        <v>154</v>
      </c>
      <c r="AH73" s="215">
        <v>0</v>
      </c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>
      <c r="A74" s="231" t="s">
        <v>141</v>
      </c>
      <c r="B74" s="232" t="s">
        <v>93</v>
      </c>
      <c r="C74" s="256" t="s">
        <v>94</v>
      </c>
      <c r="D74" s="233"/>
      <c r="E74" s="234"/>
      <c r="F74" s="235"/>
      <c r="G74" s="235">
        <f>SUMIF(AG75:AG77,"&lt;&gt;NOR",G75:G77)</f>
        <v>0</v>
      </c>
      <c r="H74" s="235"/>
      <c r="I74" s="235">
        <f>SUM(I75:I77)</f>
        <v>0</v>
      </c>
      <c r="J74" s="235"/>
      <c r="K74" s="235">
        <f>SUM(K75:K77)</f>
        <v>0</v>
      </c>
      <c r="L74" s="235"/>
      <c r="M74" s="235">
        <f>SUM(M75:M77)</f>
        <v>0</v>
      </c>
      <c r="N74" s="234"/>
      <c r="O74" s="234">
        <f>SUM(O75:O77)</f>
        <v>0</v>
      </c>
      <c r="P74" s="234"/>
      <c r="Q74" s="234">
        <f>SUM(Q75:Q77)</f>
        <v>0</v>
      </c>
      <c r="R74" s="235"/>
      <c r="S74" s="235"/>
      <c r="T74" s="236"/>
      <c r="U74" s="230"/>
      <c r="V74" s="230">
        <f>SUM(V75:V77)</f>
        <v>26.51</v>
      </c>
      <c r="W74" s="230"/>
      <c r="X74" s="230"/>
      <c r="Y74" s="230"/>
      <c r="AG74" t="s">
        <v>142</v>
      </c>
    </row>
    <row r="75" spans="1:60" outlineLevel="1">
      <c r="A75" s="238">
        <v>28</v>
      </c>
      <c r="B75" s="239" t="s">
        <v>387</v>
      </c>
      <c r="C75" s="257" t="s">
        <v>388</v>
      </c>
      <c r="D75" s="240" t="s">
        <v>297</v>
      </c>
      <c r="E75" s="241">
        <v>125.33028</v>
      </c>
      <c r="F75" s="242"/>
      <c r="G75" s="243">
        <f>ROUND(E75*F75,2)</f>
        <v>0</v>
      </c>
      <c r="H75" s="242"/>
      <c r="I75" s="243">
        <f>ROUND(E75*H75,2)</f>
        <v>0</v>
      </c>
      <c r="J75" s="242"/>
      <c r="K75" s="243">
        <f>ROUND(E75*J75,2)</f>
        <v>0</v>
      </c>
      <c r="L75" s="243">
        <v>21</v>
      </c>
      <c r="M75" s="243">
        <f>G75*(1+L75/100)</f>
        <v>0</v>
      </c>
      <c r="N75" s="241">
        <v>0</v>
      </c>
      <c r="O75" s="241">
        <f>ROUND(E75*N75,2)</f>
        <v>0</v>
      </c>
      <c r="P75" s="241">
        <v>0</v>
      </c>
      <c r="Q75" s="241">
        <f>ROUND(E75*P75,2)</f>
        <v>0</v>
      </c>
      <c r="R75" s="243" t="s">
        <v>351</v>
      </c>
      <c r="S75" s="243" t="s">
        <v>147</v>
      </c>
      <c r="T75" s="244" t="s">
        <v>147</v>
      </c>
      <c r="U75" s="226">
        <v>0.21149999999999999</v>
      </c>
      <c r="V75" s="226">
        <f>ROUND(E75*U75,2)</f>
        <v>26.51</v>
      </c>
      <c r="W75" s="226"/>
      <c r="X75" s="226" t="s">
        <v>298</v>
      </c>
      <c r="Y75" s="226" t="s">
        <v>149</v>
      </c>
      <c r="Z75" s="215"/>
      <c r="AA75" s="215"/>
      <c r="AB75" s="215"/>
      <c r="AC75" s="215"/>
      <c r="AD75" s="215"/>
      <c r="AE75" s="215"/>
      <c r="AF75" s="215"/>
      <c r="AG75" s="215" t="s">
        <v>299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2">
      <c r="A76" s="222"/>
      <c r="B76" s="223"/>
      <c r="C76" s="258" t="s">
        <v>389</v>
      </c>
      <c r="D76" s="245"/>
      <c r="E76" s="245"/>
      <c r="F76" s="245"/>
      <c r="G76" s="245"/>
      <c r="H76" s="226"/>
      <c r="I76" s="226"/>
      <c r="J76" s="226"/>
      <c r="K76" s="226"/>
      <c r="L76" s="226"/>
      <c r="M76" s="226"/>
      <c r="N76" s="225"/>
      <c r="O76" s="225"/>
      <c r="P76" s="225"/>
      <c r="Q76" s="225"/>
      <c r="R76" s="226"/>
      <c r="S76" s="226"/>
      <c r="T76" s="226"/>
      <c r="U76" s="226"/>
      <c r="V76" s="226"/>
      <c r="W76" s="226"/>
      <c r="X76" s="226"/>
      <c r="Y76" s="226"/>
      <c r="Z76" s="215"/>
      <c r="AA76" s="215"/>
      <c r="AB76" s="215"/>
      <c r="AC76" s="215"/>
      <c r="AD76" s="215"/>
      <c r="AE76" s="215"/>
      <c r="AF76" s="215"/>
      <c r="AG76" s="215" t="s">
        <v>152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2">
      <c r="A77" s="222"/>
      <c r="B77" s="223"/>
      <c r="C77" s="261" t="s">
        <v>390</v>
      </c>
      <c r="D77" s="254"/>
      <c r="E77" s="254"/>
      <c r="F77" s="254"/>
      <c r="G77" s="254"/>
      <c r="H77" s="226"/>
      <c r="I77" s="226"/>
      <c r="J77" s="226"/>
      <c r="K77" s="226"/>
      <c r="L77" s="226"/>
      <c r="M77" s="226"/>
      <c r="N77" s="225"/>
      <c r="O77" s="225"/>
      <c r="P77" s="225"/>
      <c r="Q77" s="225"/>
      <c r="R77" s="226"/>
      <c r="S77" s="226"/>
      <c r="T77" s="226"/>
      <c r="U77" s="226"/>
      <c r="V77" s="226"/>
      <c r="W77" s="226"/>
      <c r="X77" s="226"/>
      <c r="Y77" s="226"/>
      <c r="Z77" s="215"/>
      <c r="AA77" s="215"/>
      <c r="AB77" s="215"/>
      <c r="AC77" s="215"/>
      <c r="AD77" s="215"/>
      <c r="AE77" s="215"/>
      <c r="AF77" s="215"/>
      <c r="AG77" s="215" t="s">
        <v>254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>
      <c r="A78" s="231" t="s">
        <v>141</v>
      </c>
      <c r="B78" s="232" t="s">
        <v>95</v>
      </c>
      <c r="C78" s="256" t="s">
        <v>96</v>
      </c>
      <c r="D78" s="233"/>
      <c r="E78" s="234"/>
      <c r="F78" s="235"/>
      <c r="G78" s="235">
        <f>SUMIF(AG79:AG83,"&lt;&gt;NOR",G79:G83)</f>
        <v>0</v>
      </c>
      <c r="H78" s="235"/>
      <c r="I78" s="235">
        <f>SUM(I79:I83)</f>
        <v>0</v>
      </c>
      <c r="J78" s="235"/>
      <c r="K78" s="235">
        <f>SUM(K79:K83)</f>
        <v>0</v>
      </c>
      <c r="L78" s="235"/>
      <c r="M78" s="235">
        <f>SUM(M79:M83)</f>
        <v>0</v>
      </c>
      <c r="N78" s="234"/>
      <c r="O78" s="234">
        <f>SUM(O79:O83)</f>
        <v>0.25</v>
      </c>
      <c r="P78" s="234"/>
      <c r="Q78" s="234">
        <f>SUM(Q79:Q83)</f>
        <v>0</v>
      </c>
      <c r="R78" s="235"/>
      <c r="S78" s="235"/>
      <c r="T78" s="236"/>
      <c r="U78" s="230"/>
      <c r="V78" s="230">
        <f>SUM(V79:V83)</f>
        <v>38.5</v>
      </c>
      <c r="W78" s="230"/>
      <c r="X78" s="230"/>
      <c r="Y78" s="230"/>
      <c r="AG78" t="s">
        <v>142</v>
      </c>
    </row>
    <row r="79" spans="1:60" outlineLevel="1">
      <c r="A79" s="238">
        <v>29</v>
      </c>
      <c r="B79" s="239" t="s">
        <v>391</v>
      </c>
      <c r="C79" s="257" t="s">
        <v>392</v>
      </c>
      <c r="D79" s="240" t="s">
        <v>162</v>
      </c>
      <c r="E79" s="241">
        <v>70</v>
      </c>
      <c r="F79" s="242"/>
      <c r="G79" s="243">
        <f>ROUND(E79*F79,2)</f>
        <v>0</v>
      </c>
      <c r="H79" s="242"/>
      <c r="I79" s="243">
        <f>ROUND(E79*H79,2)</f>
        <v>0</v>
      </c>
      <c r="J79" s="242"/>
      <c r="K79" s="243">
        <f>ROUND(E79*J79,2)</f>
        <v>0</v>
      </c>
      <c r="L79" s="243">
        <v>21</v>
      </c>
      <c r="M79" s="243">
        <f>G79*(1+L79/100)</f>
        <v>0</v>
      </c>
      <c r="N79" s="241">
        <v>3.5699999999999998E-3</v>
      </c>
      <c r="O79" s="241">
        <f>ROUND(E79*N79,2)</f>
        <v>0.25</v>
      </c>
      <c r="P79" s="241">
        <v>0</v>
      </c>
      <c r="Q79" s="241">
        <f>ROUND(E79*P79,2)</f>
        <v>0</v>
      </c>
      <c r="R79" s="243"/>
      <c r="S79" s="243" t="s">
        <v>229</v>
      </c>
      <c r="T79" s="244" t="s">
        <v>385</v>
      </c>
      <c r="U79" s="226">
        <v>0.55000000000000004</v>
      </c>
      <c r="V79" s="226">
        <f>ROUND(E79*U79,2)</f>
        <v>38.5</v>
      </c>
      <c r="W79" s="226"/>
      <c r="X79" s="226" t="s">
        <v>148</v>
      </c>
      <c r="Y79" s="226" t="s">
        <v>149</v>
      </c>
      <c r="Z79" s="215"/>
      <c r="AA79" s="215"/>
      <c r="AB79" s="215"/>
      <c r="AC79" s="215"/>
      <c r="AD79" s="215"/>
      <c r="AE79" s="215"/>
      <c r="AF79" s="215"/>
      <c r="AG79" s="215" t="s">
        <v>150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2">
      <c r="A80" s="222"/>
      <c r="B80" s="223"/>
      <c r="C80" s="262" t="s">
        <v>393</v>
      </c>
      <c r="D80" s="255"/>
      <c r="E80" s="255"/>
      <c r="F80" s="255"/>
      <c r="G80" s="255"/>
      <c r="H80" s="226"/>
      <c r="I80" s="226"/>
      <c r="J80" s="226"/>
      <c r="K80" s="226"/>
      <c r="L80" s="226"/>
      <c r="M80" s="226"/>
      <c r="N80" s="225"/>
      <c r="O80" s="225"/>
      <c r="P80" s="225"/>
      <c r="Q80" s="225"/>
      <c r="R80" s="226"/>
      <c r="S80" s="226"/>
      <c r="T80" s="226"/>
      <c r="U80" s="226"/>
      <c r="V80" s="226"/>
      <c r="W80" s="226"/>
      <c r="X80" s="226"/>
      <c r="Y80" s="226"/>
      <c r="Z80" s="215"/>
      <c r="AA80" s="215"/>
      <c r="AB80" s="215"/>
      <c r="AC80" s="215"/>
      <c r="AD80" s="215"/>
      <c r="AE80" s="215"/>
      <c r="AF80" s="215"/>
      <c r="AG80" s="215" t="s">
        <v>254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>
      <c r="A81" s="238">
        <v>30</v>
      </c>
      <c r="B81" s="239" t="s">
        <v>394</v>
      </c>
      <c r="C81" s="257" t="s">
        <v>395</v>
      </c>
      <c r="D81" s="240" t="s">
        <v>396</v>
      </c>
      <c r="E81" s="241">
        <v>1</v>
      </c>
      <c r="F81" s="242"/>
      <c r="G81" s="243">
        <f>ROUND(E81*F81,2)</f>
        <v>0</v>
      </c>
      <c r="H81" s="242"/>
      <c r="I81" s="243">
        <f>ROUND(E81*H81,2)</f>
        <v>0</v>
      </c>
      <c r="J81" s="242"/>
      <c r="K81" s="243">
        <f>ROUND(E81*J81,2)</f>
        <v>0</v>
      </c>
      <c r="L81" s="243">
        <v>21</v>
      </c>
      <c r="M81" s="243">
        <f>G81*(1+L81/100)</f>
        <v>0</v>
      </c>
      <c r="N81" s="241">
        <v>0</v>
      </c>
      <c r="O81" s="241">
        <f>ROUND(E81*N81,2)</f>
        <v>0</v>
      </c>
      <c r="P81" s="241">
        <v>0</v>
      </c>
      <c r="Q81" s="241">
        <f>ROUND(E81*P81,2)</f>
        <v>0</v>
      </c>
      <c r="R81" s="243"/>
      <c r="S81" s="243" t="s">
        <v>229</v>
      </c>
      <c r="T81" s="244" t="s">
        <v>230</v>
      </c>
      <c r="U81" s="226">
        <v>0</v>
      </c>
      <c r="V81" s="226">
        <f>ROUND(E81*U81,2)</f>
        <v>0</v>
      </c>
      <c r="W81" s="226"/>
      <c r="X81" s="226" t="s">
        <v>148</v>
      </c>
      <c r="Y81" s="226" t="s">
        <v>149</v>
      </c>
      <c r="Z81" s="215"/>
      <c r="AA81" s="215"/>
      <c r="AB81" s="215"/>
      <c r="AC81" s="215"/>
      <c r="AD81" s="215"/>
      <c r="AE81" s="215"/>
      <c r="AF81" s="215"/>
      <c r="AG81" s="215" t="s">
        <v>150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1">
      <c r="A82" s="222">
        <v>31</v>
      </c>
      <c r="B82" s="223" t="s">
        <v>397</v>
      </c>
      <c r="C82" s="268" t="s">
        <v>398</v>
      </c>
      <c r="D82" s="224" t="s">
        <v>0</v>
      </c>
      <c r="E82" s="266"/>
      <c r="F82" s="227"/>
      <c r="G82" s="226">
        <f>ROUND(E82*F82,2)</f>
        <v>0</v>
      </c>
      <c r="H82" s="227"/>
      <c r="I82" s="226">
        <f>ROUND(E82*H82,2)</f>
        <v>0</v>
      </c>
      <c r="J82" s="227"/>
      <c r="K82" s="226">
        <f>ROUND(E82*J82,2)</f>
        <v>0</v>
      </c>
      <c r="L82" s="226">
        <v>21</v>
      </c>
      <c r="M82" s="226">
        <f>G82*(1+L82/100)</f>
        <v>0</v>
      </c>
      <c r="N82" s="225">
        <v>0</v>
      </c>
      <c r="O82" s="225">
        <f>ROUND(E82*N82,2)</f>
        <v>0</v>
      </c>
      <c r="P82" s="225">
        <v>0</v>
      </c>
      <c r="Q82" s="225">
        <f>ROUND(E82*P82,2)</f>
        <v>0</v>
      </c>
      <c r="R82" s="226" t="s">
        <v>370</v>
      </c>
      <c r="S82" s="226" t="s">
        <v>147</v>
      </c>
      <c r="T82" s="226" t="s">
        <v>147</v>
      </c>
      <c r="U82" s="226">
        <v>0</v>
      </c>
      <c r="V82" s="226">
        <f>ROUND(E82*U82,2)</f>
        <v>0</v>
      </c>
      <c r="W82" s="226"/>
      <c r="X82" s="226" t="s">
        <v>298</v>
      </c>
      <c r="Y82" s="226" t="s">
        <v>149</v>
      </c>
      <c r="Z82" s="215"/>
      <c r="AA82" s="215"/>
      <c r="AB82" s="215"/>
      <c r="AC82" s="215"/>
      <c r="AD82" s="215"/>
      <c r="AE82" s="215"/>
      <c r="AF82" s="215"/>
      <c r="AG82" s="215" t="s">
        <v>299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2">
      <c r="A83" s="222"/>
      <c r="B83" s="223"/>
      <c r="C83" s="269" t="s">
        <v>399</v>
      </c>
      <c r="D83" s="267"/>
      <c r="E83" s="267"/>
      <c r="F83" s="267"/>
      <c r="G83" s="267"/>
      <c r="H83" s="226"/>
      <c r="I83" s="226"/>
      <c r="J83" s="226"/>
      <c r="K83" s="226"/>
      <c r="L83" s="226"/>
      <c r="M83" s="226"/>
      <c r="N83" s="225"/>
      <c r="O83" s="225"/>
      <c r="P83" s="225"/>
      <c r="Q83" s="225"/>
      <c r="R83" s="226"/>
      <c r="S83" s="226"/>
      <c r="T83" s="226"/>
      <c r="U83" s="226"/>
      <c r="V83" s="226"/>
      <c r="W83" s="226"/>
      <c r="X83" s="226"/>
      <c r="Y83" s="226"/>
      <c r="Z83" s="215"/>
      <c r="AA83" s="215"/>
      <c r="AB83" s="215"/>
      <c r="AC83" s="215"/>
      <c r="AD83" s="215"/>
      <c r="AE83" s="215"/>
      <c r="AF83" s="215"/>
      <c r="AG83" s="215" t="s">
        <v>152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>
      <c r="A84" s="231" t="s">
        <v>141</v>
      </c>
      <c r="B84" s="232" t="s">
        <v>97</v>
      </c>
      <c r="C84" s="256" t="s">
        <v>98</v>
      </c>
      <c r="D84" s="233"/>
      <c r="E84" s="234"/>
      <c r="F84" s="235"/>
      <c r="G84" s="235">
        <f>SUMIF(AG85:AG86,"&lt;&gt;NOR",G85:G86)</f>
        <v>0</v>
      </c>
      <c r="H84" s="235"/>
      <c r="I84" s="235">
        <f>SUM(I85:I86)</f>
        <v>0</v>
      </c>
      <c r="J84" s="235"/>
      <c r="K84" s="235">
        <f>SUM(K85:K86)</f>
        <v>0</v>
      </c>
      <c r="L84" s="235"/>
      <c r="M84" s="235">
        <f>SUM(M85:M86)</f>
        <v>0</v>
      </c>
      <c r="N84" s="234"/>
      <c r="O84" s="234">
        <f>SUM(O85:O86)</f>
        <v>0</v>
      </c>
      <c r="P84" s="234"/>
      <c r="Q84" s="234">
        <f>SUM(Q85:Q86)</f>
        <v>0</v>
      </c>
      <c r="R84" s="235"/>
      <c r="S84" s="235"/>
      <c r="T84" s="236"/>
      <c r="U84" s="230"/>
      <c r="V84" s="230">
        <f>SUM(V85:V86)</f>
        <v>2.4700000000000002</v>
      </c>
      <c r="W84" s="230"/>
      <c r="X84" s="230"/>
      <c r="Y84" s="230"/>
      <c r="AG84" t="s">
        <v>142</v>
      </c>
    </row>
    <row r="85" spans="1:60" outlineLevel="1">
      <c r="A85" s="238">
        <v>32</v>
      </c>
      <c r="B85" s="239" t="s">
        <v>400</v>
      </c>
      <c r="C85" s="257" t="s">
        <v>401</v>
      </c>
      <c r="D85" s="240" t="s">
        <v>162</v>
      </c>
      <c r="E85" s="241">
        <v>85</v>
      </c>
      <c r="F85" s="242"/>
      <c r="G85" s="243">
        <f>ROUND(E85*F85,2)</f>
        <v>0</v>
      </c>
      <c r="H85" s="242"/>
      <c r="I85" s="243">
        <f>ROUND(E85*H85,2)</f>
        <v>0</v>
      </c>
      <c r="J85" s="242"/>
      <c r="K85" s="243">
        <f>ROUND(E85*J85,2)</f>
        <v>0</v>
      </c>
      <c r="L85" s="243">
        <v>21</v>
      </c>
      <c r="M85" s="243">
        <f>G85*(1+L85/100)</f>
        <v>0</v>
      </c>
      <c r="N85" s="241">
        <v>0</v>
      </c>
      <c r="O85" s="241">
        <f>ROUND(E85*N85,2)</f>
        <v>0</v>
      </c>
      <c r="P85" s="241">
        <v>0</v>
      </c>
      <c r="Q85" s="241">
        <f>ROUND(E85*P85,2)</f>
        <v>0</v>
      </c>
      <c r="R85" s="243" t="s">
        <v>370</v>
      </c>
      <c r="S85" s="243" t="s">
        <v>147</v>
      </c>
      <c r="T85" s="244" t="s">
        <v>147</v>
      </c>
      <c r="U85" s="226">
        <v>2.9000000000000001E-2</v>
      </c>
      <c r="V85" s="226">
        <f>ROUND(E85*U85,2)</f>
        <v>2.4700000000000002</v>
      </c>
      <c r="W85" s="226"/>
      <c r="X85" s="226" t="s">
        <v>148</v>
      </c>
      <c r="Y85" s="226" t="s">
        <v>149</v>
      </c>
      <c r="Z85" s="215"/>
      <c r="AA85" s="215"/>
      <c r="AB85" s="215"/>
      <c r="AC85" s="215"/>
      <c r="AD85" s="215"/>
      <c r="AE85" s="215"/>
      <c r="AF85" s="215"/>
      <c r="AG85" s="215" t="s">
        <v>150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2">
      <c r="A86" s="222"/>
      <c r="B86" s="223"/>
      <c r="C86" s="262" t="s">
        <v>402</v>
      </c>
      <c r="D86" s="255"/>
      <c r="E86" s="255"/>
      <c r="F86" s="255"/>
      <c r="G86" s="255"/>
      <c r="H86" s="226"/>
      <c r="I86" s="226"/>
      <c r="J86" s="226"/>
      <c r="K86" s="226"/>
      <c r="L86" s="226"/>
      <c r="M86" s="226"/>
      <c r="N86" s="225"/>
      <c r="O86" s="225"/>
      <c r="P86" s="225"/>
      <c r="Q86" s="225"/>
      <c r="R86" s="226"/>
      <c r="S86" s="226"/>
      <c r="T86" s="226"/>
      <c r="U86" s="226"/>
      <c r="V86" s="226"/>
      <c r="W86" s="226"/>
      <c r="X86" s="226"/>
      <c r="Y86" s="226"/>
      <c r="Z86" s="215"/>
      <c r="AA86" s="215"/>
      <c r="AB86" s="215"/>
      <c r="AC86" s="215"/>
      <c r="AD86" s="215"/>
      <c r="AE86" s="215"/>
      <c r="AF86" s="215"/>
      <c r="AG86" s="215" t="s">
        <v>254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>
      <c r="A87" s="231" t="s">
        <v>141</v>
      </c>
      <c r="B87" s="232" t="s">
        <v>105</v>
      </c>
      <c r="C87" s="256" t="s">
        <v>106</v>
      </c>
      <c r="D87" s="233"/>
      <c r="E87" s="234"/>
      <c r="F87" s="235"/>
      <c r="G87" s="235">
        <f>SUMIF(AG88:AG153,"&lt;&gt;NOR",G88:G153)</f>
        <v>0</v>
      </c>
      <c r="H87" s="235"/>
      <c r="I87" s="235">
        <f>SUM(I88:I153)</f>
        <v>0</v>
      </c>
      <c r="J87" s="235"/>
      <c r="K87" s="235">
        <f>SUM(K88:K153)</f>
        <v>0</v>
      </c>
      <c r="L87" s="235"/>
      <c r="M87" s="235">
        <f>SUM(M88:M153)</f>
        <v>0</v>
      </c>
      <c r="N87" s="234"/>
      <c r="O87" s="234">
        <f>SUM(O88:O153)</f>
        <v>1.56</v>
      </c>
      <c r="P87" s="234"/>
      <c r="Q87" s="234">
        <f>SUM(Q88:Q153)</f>
        <v>0</v>
      </c>
      <c r="R87" s="235"/>
      <c r="S87" s="235"/>
      <c r="T87" s="236"/>
      <c r="U87" s="230"/>
      <c r="V87" s="230">
        <f>SUM(V88:V153)</f>
        <v>109.61</v>
      </c>
      <c r="W87" s="230"/>
      <c r="X87" s="230"/>
      <c r="Y87" s="230"/>
      <c r="AG87" t="s">
        <v>142</v>
      </c>
    </row>
    <row r="88" spans="1:60" outlineLevel="1">
      <c r="A88" s="238">
        <v>33</v>
      </c>
      <c r="B88" s="239" t="s">
        <v>403</v>
      </c>
      <c r="C88" s="257" t="s">
        <v>404</v>
      </c>
      <c r="D88" s="240" t="s">
        <v>233</v>
      </c>
      <c r="E88" s="241">
        <v>15</v>
      </c>
      <c r="F88" s="242"/>
      <c r="G88" s="243">
        <f>ROUND(E88*F88,2)</f>
        <v>0</v>
      </c>
      <c r="H88" s="242"/>
      <c r="I88" s="243">
        <f>ROUND(E88*H88,2)</f>
        <v>0</v>
      </c>
      <c r="J88" s="242"/>
      <c r="K88" s="243">
        <f>ROUND(E88*J88,2)</f>
        <v>0</v>
      </c>
      <c r="L88" s="243">
        <v>21</v>
      </c>
      <c r="M88" s="243">
        <f>G88*(1+L88/100)</f>
        <v>0</v>
      </c>
      <c r="N88" s="241">
        <v>0</v>
      </c>
      <c r="O88" s="241">
        <f>ROUND(E88*N88,2)</f>
        <v>0</v>
      </c>
      <c r="P88" s="241">
        <v>0</v>
      </c>
      <c r="Q88" s="241">
        <f>ROUND(E88*P88,2)</f>
        <v>0</v>
      </c>
      <c r="R88" s="243" t="s">
        <v>105</v>
      </c>
      <c r="S88" s="243" t="s">
        <v>147</v>
      </c>
      <c r="T88" s="244" t="s">
        <v>147</v>
      </c>
      <c r="U88" s="226">
        <v>5.0500000000000003E-2</v>
      </c>
      <c r="V88" s="226">
        <f>ROUND(E88*U88,2)</f>
        <v>0.76</v>
      </c>
      <c r="W88" s="226"/>
      <c r="X88" s="226" t="s">
        <v>148</v>
      </c>
      <c r="Y88" s="226" t="s">
        <v>149</v>
      </c>
      <c r="Z88" s="215"/>
      <c r="AA88" s="215"/>
      <c r="AB88" s="215"/>
      <c r="AC88" s="215"/>
      <c r="AD88" s="215"/>
      <c r="AE88" s="215"/>
      <c r="AF88" s="215"/>
      <c r="AG88" s="215" t="s">
        <v>405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2">
      <c r="A89" s="222"/>
      <c r="B89" s="223"/>
      <c r="C89" s="262" t="s">
        <v>406</v>
      </c>
      <c r="D89" s="255"/>
      <c r="E89" s="255"/>
      <c r="F89" s="255"/>
      <c r="G89" s="255"/>
      <c r="H89" s="226"/>
      <c r="I89" s="226"/>
      <c r="J89" s="226"/>
      <c r="K89" s="226"/>
      <c r="L89" s="226"/>
      <c r="M89" s="226"/>
      <c r="N89" s="225"/>
      <c r="O89" s="225"/>
      <c r="P89" s="225"/>
      <c r="Q89" s="225"/>
      <c r="R89" s="226"/>
      <c r="S89" s="226"/>
      <c r="T89" s="226"/>
      <c r="U89" s="226"/>
      <c r="V89" s="226"/>
      <c r="W89" s="226"/>
      <c r="X89" s="226"/>
      <c r="Y89" s="226"/>
      <c r="Z89" s="215"/>
      <c r="AA89" s="215"/>
      <c r="AB89" s="215"/>
      <c r="AC89" s="215"/>
      <c r="AD89" s="215"/>
      <c r="AE89" s="215"/>
      <c r="AF89" s="215"/>
      <c r="AG89" s="215" t="s">
        <v>254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1">
      <c r="A90" s="238">
        <v>34</v>
      </c>
      <c r="B90" s="239" t="s">
        <v>407</v>
      </c>
      <c r="C90" s="257" t="s">
        <v>408</v>
      </c>
      <c r="D90" s="240" t="s">
        <v>233</v>
      </c>
      <c r="E90" s="241">
        <v>25</v>
      </c>
      <c r="F90" s="242"/>
      <c r="G90" s="243">
        <f>ROUND(E90*F90,2)</f>
        <v>0</v>
      </c>
      <c r="H90" s="242"/>
      <c r="I90" s="243">
        <f>ROUND(E90*H90,2)</f>
        <v>0</v>
      </c>
      <c r="J90" s="242"/>
      <c r="K90" s="243">
        <f>ROUND(E90*J90,2)</f>
        <v>0</v>
      </c>
      <c r="L90" s="243">
        <v>21</v>
      </c>
      <c r="M90" s="243">
        <f>G90*(1+L90/100)</f>
        <v>0</v>
      </c>
      <c r="N90" s="241">
        <v>0</v>
      </c>
      <c r="O90" s="241">
        <f>ROUND(E90*N90,2)</f>
        <v>0</v>
      </c>
      <c r="P90" s="241">
        <v>0</v>
      </c>
      <c r="Q90" s="241">
        <f>ROUND(E90*P90,2)</f>
        <v>0</v>
      </c>
      <c r="R90" s="243" t="s">
        <v>105</v>
      </c>
      <c r="S90" s="243" t="s">
        <v>147</v>
      </c>
      <c r="T90" s="244" t="s">
        <v>147</v>
      </c>
      <c r="U90" s="226">
        <v>8.2170000000000007E-2</v>
      </c>
      <c r="V90" s="226">
        <f>ROUND(E90*U90,2)</f>
        <v>2.0499999999999998</v>
      </c>
      <c r="W90" s="226"/>
      <c r="X90" s="226" t="s">
        <v>148</v>
      </c>
      <c r="Y90" s="226" t="s">
        <v>149</v>
      </c>
      <c r="Z90" s="215"/>
      <c r="AA90" s="215"/>
      <c r="AB90" s="215"/>
      <c r="AC90" s="215"/>
      <c r="AD90" s="215"/>
      <c r="AE90" s="215"/>
      <c r="AF90" s="215"/>
      <c r="AG90" s="215" t="s">
        <v>405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2">
      <c r="A91" s="222"/>
      <c r="B91" s="223"/>
      <c r="C91" s="262" t="s">
        <v>409</v>
      </c>
      <c r="D91" s="255"/>
      <c r="E91" s="255"/>
      <c r="F91" s="255"/>
      <c r="G91" s="255"/>
      <c r="H91" s="226"/>
      <c r="I91" s="226"/>
      <c r="J91" s="226"/>
      <c r="K91" s="226"/>
      <c r="L91" s="226"/>
      <c r="M91" s="226"/>
      <c r="N91" s="225"/>
      <c r="O91" s="225"/>
      <c r="P91" s="225"/>
      <c r="Q91" s="225"/>
      <c r="R91" s="226"/>
      <c r="S91" s="226"/>
      <c r="T91" s="226"/>
      <c r="U91" s="226"/>
      <c r="V91" s="226"/>
      <c r="W91" s="226"/>
      <c r="X91" s="226"/>
      <c r="Y91" s="226"/>
      <c r="Z91" s="215"/>
      <c r="AA91" s="215"/>
      <c r="AB91" s="215"/>
      <c r="AC91" s="215"/>
      <c r="AD91" s="215"/>
      <c r="AE91" s="215"/>
      <c r="AF91" s="215"/>
      <c r="AG91" s="215" t="s">
        <v>254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>
      <c r="A92" s="238">
        <v>35</v>
      </c>
      <c r="B92" s="239" t="s">
        <v>410</v>
      </c>
      <c r="C92" s="257" t="s">
        <v>411</v>
      </c>
      <c r="D92" s="240" t="s">
        <v>233</v>
      </c>
      <c r="E92" s="241">
        <v>3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21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 t="s">
        <v>105</v>
      </c>
      <c r="S92" s="243" t="s">
        <v>147</v>
      </c>
      <c r="T92" s="244" t="s">
        <v>147</v>
      </c>
      <c r="U92" s="226">
        <v>1</v>
      </c>
      <c r="V92" s="226">
        <f>ROUND(E92*U92,2)</f>
        <v>3</v>
      </c>
      <c r="W92" s="226"/>
      <c r="X92" s="226" t="s">
        <v>148</v>
      </c>
      <c r="Y92" s="226" t="s">
        <v>149</v>
      </c>
      <c r="Z92" s="215"/>
      <c r="AA92" s="215"/>
      <c r="AB92" s="215"/>
      <c r="AC92" s="215"/>
      <c r="AD92" s="215"/>
      <c r="AE92" s="215"/>
      <c r="AF92" s="215"/>
      <c r="AG92" s="215" t="s">
        <v>405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ht="21" outlineLevel="2">
      <c r="A93" s="222"/>
      <c r="B93" s="223"/>
      <c r="C93" s="258" t="s">
        <v>412</v>
      </c>
      <c r="D93" s="245"/>
      <c r="E93" s="245"/>
      <c r="F93" s="245"/>
      <c r="G93" s="245"/>
      <c r="H93" s="226"/>
      <c r="I93" s="226"/>
      <c r="J93" s="226"/>
      <c r="K93" s="226"/>
      <c r="L93" s="226"/>
      <c r="M93" s="226"/>
      <c r="N93" s="225"/>
      <c r="O93" s="225"/>
      <c r="P93" s="225"/>
      <c r="Q93" s="225"/>
      <c r="R93" s="226"/>
      <c r="S93" s="226"/>
      <c r="T93" s="226"/>
      <c r="U93" s="226"/>
      <c r="V93" s="226"/>
      <c r="W93" s="226"/>
      <c r="X93" s="226"/>
      <c r="Y93" s="226"/>
      <c r="Z93" s="215"/>
      <c r="AA93" s="215"/>
      <c r="AB93" s="215"/>
      <c r="AC93" s="215"/>
      <c r="AD93" s="215"/>
      <c r="AE93" s="215"/>
      <c r="AF93" s="215"/>
      <c r="AG93" s="215" t="s">
        <v>152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46" t="str">
        <f>C93</f>
        <v>montáž rozvaděčů nn a vn včetně usazení, sestavení dílců, vyvážení, upevnění, zapojení a montáž demontovaných částí a přístrojů,  kontroly a dotažení spojů, opravy nátěrů, avšak bez zapojení, a ukončení kabelů</v>
      </c>
      <c r="BB93" s="215"/>
      <c r="BC93" s="215"/>
      <c r="BD93" s="215"/>
      <c r="BE93" s="215"/>
      <c r="BF93" s="215"/>
      <c r="BG93" s="215"/>
      <c r="BH93" s="215"/>
    </row>
    <row r="94" spans="1:60" ht="21" outlineLevel="2">
      <c r="A94" s="222"/>
      <c r="B94" s="223"/>
      <c r="C94" s="261" t="s">
        <v>412</v>
      </c>
      <c r="D94" s="254"/>
      <c r="E94" s="254"/>
      <c r="F94" s="254"/>
      <c r="G94" s="254"/>
      <c r="H94" s="226"/>
      <c r="I94" s="226"/>
      <c r="J94" s="226"/>
      <c r="K94" s="226"/>
      <c r="L94" s="226"/>
      <c r="M94" s="226"/>
      <c r="N94" s="225"/>
      <c r="O94" s="225"/>
      <c r="P94" s="225"/>
      <c r="Q94" s="225"/>
      <c r="R94" s="226"/>
      <c r="S94" s="226"/>
      <c r="T94" s="226"/>
      <c r="U94" s="226"/>
      <c r="V94" s="226"/>
      <c r="W94" s="226"/>
      <c r="X94" s="226"/>
      <c r="Y94" s="226"/>
      <c r="Z94" s="215"/>
      <c r="AA94" s="215"/>
      <c r="AB94" s="215"/>
      <c r="AC94" s="215"/>
      <c r="AD94" s="215"/>
      <c r="AE94" s="215"/>
      <c r="AF94" s="215"/>
      <c r="AG94" s="215" t="s">
        <v>254</v>
      </c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46" t="str">
        <f>C94</f>
        <v>montáž rozvaděčů nn a vn včetně usazení, sestavení dílců, vyvážení, upevnění, zapojení a montáž demontovaných částí a přístrojů,  kontroly a dotažení spojů, opravy nátěrů, avšak bez zapojení, a ukončení kabelů</v>
      </c>
      <c r="BB94" s="215"/>
      <c r="BC94" s="215"/>
      <c r="BD94" s="215"/>
      <c r="BE94" s="215"/>
      <c r="BF94" s="215"/>
      <c r="BG94" s="215"/>
      <c r="BH94" s="215"/>
    </row>
    <row r="95" spans="1:60" outlineLevel="3">
      <c r="A95" s="222"/>
      <c r="B95" s="223"/>
      <c r="C95" s="261" t="s">
        <v>413</v>
      </c>
      <c r="D95" s="254"/>
      <c r="E95" s="254"/>
      <c r="F95" s="254"/>
      <c r="G95" s="254"/>
      <c r="H95" s="226"/>
      <c r="I95" s="226"/>
      <c r="J95" s="226"/>
      <c r="K95" s="226"/>
      <c r="L95" s="226"/>
      <c r="M95" s="226"/>
      <c r="N95" s="225"/>
      <c r="O95" s="225"/>
      <c r="P95" s="225"/>
      <c r="Q95" s="225"/>
      <c r="R95" s="226"/>
      <c r="S95" s="226"/>
      <c r="T95" s="226"/>
      <c r="U95" s="226"/>
      <c r="V95" s="226"/>
      <c r="W95" s="226"/>
      <c r="X95" s="226"/>
      <c r="Y95" s="226"/>
      <c r="Z95" s="215"/>
      <c r="AA95" s="215"/>
      <c r="AB95" s="215"/>
      <c r="AC95" s="215"/>
      <c r="AD95" s="215"/>
      <c r="AE95" s="215"/>
      <c r="AF95" s="215"/>
      <c r="AG95" s="215" t="s">
        <v>254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ht="20.399999999999999" outlineLevel="1">
      <c r="A96" s="238">
        <v>36</v>
      </c>
      <c r="B96" s="239" t="s">
        <v>414</v>
      </c>
      <c r="C96" s="257" t="s">
        <v>415</v>
      </c>
      <c r="D96" s="240" t="s">
        <v>233</v>
      </c>
      <c r="E96" s="241">
        <v>7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21</v>
      </c>
      <c r="M96" s="243">
        <f>G96*(1+L96/100)</f>
        <v>0</v>
      </c>
      <c r="N96" s="241">
        <v>0</v>
      </c>
      <c r="O96" s="241">
        <f>ROUND(E96*N96,2)</f>
        <v>0</v>
      </c>
      <c r="P96" s="241">
        <v>0</v>
      </c>
      <c r="Q96" s="241">
        <f>ROUND(E96*P96,2)</f>
        <v>0</v>
      </c>
      <c r="R96" s="243" t="s">
        <v>105</v>
      </c>
      <c r="S96" s="243" t="s">
        <v>147</v>
      </c>
      <c r="T96" s="244" t="s">
        <v>147</v>
      </c>
      <c r="U96" s="226">
        <v>3.4166699999999999</v>
      </c>
      <c r="V96" s="226">
        <f>ROUND(E96*U96,2)</f>
        <v>23.92</v>
      </c>
      <c r="W96" s="226"/>
      <c r="X96" s="226" t="s">
        <v>148</v>
      </c>
      <c r="Y96" s="226" t="s">
        <v>149</v>
      </c>
      <c r="Z96" s="215"/>
      <c r="AA96" s="215"/>
      <c r="AB96" s="215"/>
      <c r="AC96" s="215"/>
      <c r="AD96" s="215"/>
      <c r="AE96" s="215"/>
      <c r="AF96" s="215"/>
      <c r="AG96" s="215" t="s">
        <v>405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2">
      <c r="A97" s="222"/>
      <c r="B97" s="223"/>
      <c r="C97" s="262" t="s">
        <v>416</v>
      </c>
      <c r="D97" s="255"/>
      <c r="E97" s="255"/>
      <c r="F97" s="255"/>
      <c r="G97" s="255"/>
      <c r="H97" s="226"/>
      <c r="I97" s="226"/>
      <c r="J97" s="226"/>
      <c r="K97" s="226"/>
      <c r="L97" s="226"/>
      <c r="M97" s="226"/>
      <c r="N97" s="225"/>
      <c r="O97" s="225"/>
      <c r="P97" s="225"/>
      <c r="Q97" s="225"/>
      <c r="R97" s="226"/>
      <c r="S97" s="226"/>
      <c r="T97" s="226"/>
      <c r="U97" s="226"/>
      <c r="V97" s="226"/>
      <c r="W97" s="226"/>
      <c r="X97" s="226"/>
      <c r="Y97" s="226"/>
      <c r="Z97" s="215"/>
      <c r="AA97" s="215"/>
      <c r="AB97" s="215"/>
      <c r="AC97" s="215"/>
      <c r="AD97" s="215"/>
      <c r="AE97" s="215"/>
      <c r="AF97" s="215"/>
      <c r="AG97" s="215" t="s">
        <v>254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3">
      <c r="A98" s="222"/>
      <c r="B98" s="223"/>
      <c r="C98" s="261" t="s">
        <v>417</v>
      </c>
      <c r="D98" s="254"/>
      <c r="E98" s="254"/>
      <c r="F98" s="254"/>
      <c r="G98" s="254"/>
      <c r="H98" s="226"/>
      <c r="I98" s="226"/>
      <c r="J98" s="226"/>
      <c r="K98" s="226"/>
      <c r="L98" s="226"/>
      <c r="M98" s="226"/>
      <c r="N98" s="225"/>
      <c r="O98" s="225"/>
      <c r="P98" s="225"/>
      <c r="Q98" s="225"/>
      <c r="R98" s="226"/>
      <c r="S98" s="226"/>
      <c r="T98" s="226"/>
      <c r="U98" s="226"/>
      <c r="V98" s="226"/>
      <c r="W98" s="226"/>
      <c r="X98" s="226"/>
      <c r="Y98" s="226"/>
      <c r="Z98" s="215"/>
      <c r="AA98" s="215"/>
      <c r="AB98" s="215"/>
      <c r="AC98" s="215"/>
      <c r="AD98" s="215"/>
      <c r="AE98" s="215"/>
      <c r="AF98" s="215"/>
      <c r="AG98" s="215" t="s">
        <v>254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3">
      <c r="A99" s="222"/>
      <c r="B99" s="223"/>
      <c r="C99" s="261" t="s">
        <v>84</v>
      </c>
      <c r="D99" s="254"/>
      <c r="E99" s="254"/>
      <c r="F99" s="254"/>
      <c r="G99" s="254"/>
      <c r="H99" s="226"/>
      <c r="I99" s="226"/>
      <c r="J99" s="226"/>
      <c r="K99" s="226"/>
      <c r="L99" s="226"/>
      <c r="M99" s="226"/>
      <c r="N99" s="225"/>
      <c r="O99" s="225"/>
      <c r="P99" s="225"/>
      <c r="Q99" s="225"/>
      <c r="R99" s="226"/>
      <c r="S99" s="226"/>
      <c r="T99" s="226"/>
      <c r="U99" s="226"/>
      <c r="V99" s="226"/>
      <c r="W99" s="226"/>
      <c r="X99" s="226"/>
      <c r="Y99" s="226"/>
      <c r="Z99" s="215"/>
      <c r="AA99" s="215"/>
      <c r="AB99" s="215"/>
      <c r="AC99" s="215"/>
      <c r="AD99" s="215"/>
      <c r="AE99" s="215"/>
      <c r="AF99" s="215"/>
      <c r="AG99" s="215" t="s">
        <v>254</v>
      </c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ht="20.399999999999999" outlineLevel="1">
      <c r="A100" s="238">
        <v>37</v>
      </c>
      <c r="B100" s="239" t="s">
        <v>418</v>
      </c>
      <c r="C100" s="257" t="s">
        <v>419</v>
      </c>
      <c r="D100" s="240" t="s">
        <v>162</v>
      </c>
      <c r="E100" s="241">
        <v>100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21</v>
      </c>
      <c r="M100" s="243">
        <f>G100*(1+L100/100)</f>
        <v>0</v>
      </c>
      <c r="N100" s="241">
        <v>1.0499999999999999E-3</v>
      </c>
      <c r="O100" s="241">
        <f>ROUND(E100*N100,2)</f>
        <v>0.11</v>
      </c>
      <c r="P100" s="241">
        <v>0</v>
      </c>
      <c r="Q100" s="241">
        <f>ROUND(E100*P100,2)</f>
        <v>0</v>
      </c>
      <c r="R100" s="243" t="s">
        <v>105</v>
      </c>
      <c r="S100" s="243" t="s">
        <v>147</v>
      </c>
      <c r="T100" s="244" t="s">
        <v>147</v>
      </c>
      <c r="U100" s="226">
        <v>0.16</v>
      </c>
      <c r="V100" s="226">
        <f>ROUND(E100*U100,2)</f>
        <v>16</v>
      </c>
      <c r="W100" s="226"/>
      <c r="X100" s="226" t="s">
        <v>148</v>
      </c>
      <c r="Y100" s="226" t="s">
        <v>149</v>
      </c>
      <c r="Z100" s="215"/>
      <c r="AA100" s="215"/>
      <c r="AB100" s="215"/>
      <c r="AC100" s="215"/>
      <c r="AD100" s="215"/>
      <c r="AE100" s="215"/>
      <c r="AF100" s="215"/>
      <c r="AG100" s="215" t="s">
        <v>405</v>
      </c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2">
      <c r="A101" s="222"/>
      <c r="B101" s="223"/>
      <c r="C101" s="262" t="s">
        <v>420</v>
      </c>
      <c r="D101" s="255"/>
      <c r="E101" s="255"/>
      <c r="F101" s="255"/>
      <c r="G101" s="255"/>
      <c r="H101" s="226"/>
      <c r="I101" s="226"/>
      <c r="J101" s="226"/>
      <c r="K101" s="226"/>
      <c r="L101" s="226"/>
      <c r="M101" s="226"/>
      <c r="N101" s="225"/>
      <c r="O101" s="225"/>
      <c r="P101" s="225"/>
      <c r="Q101" s="225"/>
      <c r="R101" s="226"/>
      <c r="S101" s="226"/>
      <c r="T101" s="226"/>
      <c r="U101" s="226"/>
      <c r="V101" s="226"/>
      <c r="W101" s="226"/>
      <c r="X101" s="226"/>
      <c r="Y101" s="226"/>
      <c r="Z101" s="215"/>
      <c r="AA101" s="215"/>
      <c r="AB101" s="215"/>
      <c r="AC101" s="215"/>
      <c r="AD101" s="215"/>
      <c r="AE101" s="215"/>
      <c r="AF101" s="215"/>
      <c r="AG101" s="215" t="s">
        <v>254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outlineLevel="3">
      <c r="A102" s="222"/>
      <c r="B102" s="223"/>
      <c r="C102" s="261" t="s">
        <v>421</v>
      </c>
      <c r="D102" s="254"/>
      <c r="E102" s="254"/>
      <c r="F102" s="254"/>
      <c r="G102" s="254"/>
      <c r="H102" s="226"/>
      <c r="I102" s="226"/>
      <c r="J102" s="226"/>
      <c r="K102" s="226"/>
      <c r="L102" s="226"/>
      <c r="M102" s="226"/>
      <c r="N102" s="225"/>
      <c r="O102" s="225"/>
      <c r="P102" s="225"/>
      <c r="Q102" s="225"/>
      <c r="R102" s="226"/>
      <c r="S102" s="226"/>
      <c r="T102" s="226"/>
      <c r="U102" s="226"/>
      <c r="V102" s="226"/>
      <c r="W102" s="226"/>
      <c r="X102" s="226"/>
      <c r="Y102" s="226"/>
      <c r="Z102" s="215"/>
      <c r="AA102" s="215"/>
      <c r="AB102" s="215"/>
      <c r="AC102" s="215"/>
      <c r="AD102" s="215"/>
      <c r="AE102" s="215"/>
      <c r="AF102" s="215"/>
      <c r="AG102" s="215" t="s">
        <v>254</v>
      </c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1">
      <c r="A103" s="238">
        <v>38</v>
      </c>
      <c r="B103" s="239" t="s">
        <v>422</v>
      </c>
      <c r="C103" s="257" t="s">
        <v>423</v>
      </c>
      <c r="D103" s="240" t="s">
        <v>233</v>
      </c>
      <c r="E103" s="241">
        <v>14</v>
      </c>
      <c r="F103" s="242"/>
      <c r="G103" s="243">
        <f>ROUND(E103*F103,2)</f>
        <v>0</v>
      </c>
      <c r="H103" s="242"/>
      <c r="I103" s="243">
        <f>ROUND(E103*H103,2)</f>
        <v>0</v>
      </c>
      <c r="J103" s="242"/>
      <c r="K103" s="243">
        <f>ROUND(E103*J103,2)</f>
        <v>0</v>
      </c>
      <c r="L103" s="243">
        <v>21</v>
      </c>
      <c r="M103" s="243">
        <f>G103*(1+L103/100)</f>
        <v>0</v>
      </c>
      <c r="N103" s="241">
        <v>2.9999999999999997E-4</v>
      </c>
      <c r="O103" s="241">
        <f>ROUND(E103*N103,2)</f>
        <v>0</v>
      </c>
      <c r="P103" s="241">
        <v>0</v>
      </c>
      <c r="Q103" s="241">
        <f>ROUND(E103*P103,2)</f>
        <v>0</v>
      </c>
      <c r="R103" s="243" t="s">
        <v>105</v>
      </c>
      <c r="S103" s="243" t="s">
        <v>147</v>
      </c>
      <c r="T103" s="244" t="s">
        <v>147</v>
      </c>
      <c r="U103" s="226">
        <v>0.35216999999999998</v>
      </c>
      <c r="V103" s="226">
        <f>ROUND(E103*U103,2)</f>
        <v>4.93</v>
      </c>
      <c r="W103" s="226"/>
      <c r="X103" s="226" t="s">
        <v>148</v>
      </c>
      <c r="Y103" s="226" t="s">
        <v>149</v>
      </c>
      <c r="Z103" s="215"/>
      <c r="AA103" s="215"/>
      <c r="AB103" s="215"/>
      <c r="AC103" s="215"/>
      <c r="AD103" s="215"/>
      <c r="AE103" s="215"/>
      <c r="AF103" s="215"/>
      <c r="AG103" s="215" t="s">
        <v>405</v>
      </c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2">
      <c r="A104" s="222"/>
      <c r="B104" s="223"/>
      <c r="C104" s="262" t="s">
        <v>424</v>
      </c>
      <c r="D104" s="255"/>
      <c r="E104" s="255"/>
      <c r="F104" s="255"/>
      <c r="G104" s="255"/>
      <c r="H104" s="226"/>
      <c r="I104" s="226"/>
      <c r="J104" s="226"/>
      <c r="K104" s="226"/>
      <c r="L104" s="226"/>
      <c r="M104" s="226"/>
      <c r="N104" s="225"/>
      <c r="O104" s="225"/>
      <c r="P104" s="225"/>
      <c r="Q104" s="225"/>
      <c r="R104" s="226"/>
      <c r="S104" s="226"/>
      <c r="T104" s="226"/>
      <c r="U104" s="226"/>
      <c r="V104" s="226"/>
      <c r="W104" s="226"/>
      <c r="X104" s="226"/>
      <c r="Y104" s="226"/>
      <c r="Z104" s="215"/>
      <c r="AA104" s="215"/>
      <c r="AB104" s="215"/>
      <c r="AC104" s="215"/>
      <c r="AD104" s="215"/>
      <c r="AE104" s="215"/>
      <c r="AF104" s="215"/>
      <c r="AG104" s="215" t="s">
        <v>254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>
      <c r="A105" s="238">
        <v>39</v>
      </c>
      <c r="B105" s="239" t="s">
        <v>425</v>
      </c>
      <c r="C105" s="257" t="s">
        <v>426</v>
      </c>
      <c r="D105" s="240" t="s">
        <v>233</v>
      </c>
      <c r="E105" s="241">
        <v>8</v>
      </c>
      <c r="F105" s="242"/>
      <c r="G105" s="243">
        <f>ROUND(E105*F105,2)</f>
        <v>0</v>
      </c>
      <c r="H105" s="242"/>
      <c r="I105" s="243">
        <f>ROUND(E105*H105,2)</f>
        <v>0</v>
      </c>
      <c r="J105" s="242"/>
      <c r="K105" s="243">
        <f>ROUND(E105*J105,2)</f>
        <v>0</v>
      </c>
      <c r="L105" s="243">
        <v>21</v>
      </c>
      <c r="M105" s="243">
        <f>G105*(1+L105/100)</f>
        <v>0</v>
      </c>
      <c r="N105" s="241">
        <v>1.2999999999999999E-4</v>
      </c>
      <c r="O105" s="241">
        <f>ROUND(E105*N105,2)</f>
        <v>0</v>
      </c>
      <c r="P105" s="241">
        <v>0</v>
      </c>
      <c r="Q105" s="241">
        <f>ROUND(E105*P105,2)</f>
        <v>0</v>
      </c>
      <c r="R105" s="243" t="s">
        <v>105</v>
      </c>
      <c r="S105" s="243" t="s">
        <v>147</v>
      </c>
      <c r="T105" s="244" t="s">
        <v>147</v>
      </c>
      <c r="U105" s="226">
        <v>0.35216999999999998</v>
      </c>
      <c r="V105" s="226">
        <f>ROUND(E105*U105,2)</f>
        <v>2.82</v>
      </c>
      <c r="W105" s="226"/>
      <c r="X105" s="226" t="s">
        <v>148</v>
      </c>
      <c r="Y105" s="226" t="s">
        <v>149</v>
      </c>
      <c r="Z105" s="215"/>
      <c r="AA105" s="215"/>
      <c r="AB105" s="215"/>
      <c r="AC105" s="215"/>
      <c r="AD105" s="215"/>
      <c r="AE105" s="215"/>
      <c r="AF105" s="215"/>
      <c r="AG105" s="215" t="s">
        <v>405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2">
      <c r="A106" s="222"/>
      <c r="B106" s="223"/>
      <c r="C106" s="262" t="s">
        <v>427</v>
      </c>
      <c r="D106" s="255"/>
      <c r="E106" s="255"/>
      <c r="F106" s="255"/>
      <c r="G106" s="255"/>
      <c r="H106" s="226"/>
      <c r="I106" s="226"/>
      <c r="J106" s="226"/>
      <c r="K106" s="226"/>
      <c r="L106" s="226"/>
      <c r="M106" s="226"/>
      <c r="N106" s="225"/>
      <c r="O106" s="225"/>
      <c r="P106" s="225"/>
      <c r="Q106" s="225"/>
      <c r="R106" s="226"/>
      <c r="S106" s="226"/>
      <c r="T106" s="226"/>
      <c r="U106" s="226"/>
      <c r="V106" s="226"/>
      <c r="W106" s="226"/>
      <c r="X106" s="226"/>
      <c r="Y106" s="226"/>
      <c r="Z106" s="215"/>
      <c r="AA106" s="215"/>
      <c r="AB106" s="215"/>
      <c r="AC106" s="215"/>
      <c r="AD106" s="215"/>
      <c r="AE106" s="215"/>
      <c r="AF106" s="215"/>
      <c r="AG106" s="215" t="s">
        <v>254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1">
      <c r="A107" s="238">
        <v>40</v>
      </c>
      <c r="B107" s="239" t="s">
        <v>428</v>
      </c>
      <c r="C107" s="257" t="s">
        <v>429</v>
      </c>
      <c r="D107" s="240" t="s">
        <v>233</v>
      </c>
      <c r="E107" s="241">
        <v>5</v>
      </c>
      <c r="F107" s="242"/>
      <c r="G107" s="243">
        <f>ROUND(E107*F107,2)</f>
        <v>0</v>
      </c>
      <c r="H107" s="242"/>
      <c r="I107" s="243">
        <f>ROUND(E107*H107,2)</f>
        <v>0</v>
      </c>
      <c r="J107" s="242"/>
      <c r="K107" s="243">
        <f>ROUND(E107*J107,2)</f>
        <v>0</v>
      </c>
      <c r="L107" s="243">
        <v>21</v>
      </c>
      <c r="M107" s="243">
        <f>G107*(1+L107/100)</f>
        <v>0</v>
      </c>
      <c r="N107" s="241">
        <v>0</v>
      </c>
      <c r="O107" s="241">
        <f>ROUND(E107*N107,2)</f>
        <v>0</v>
      </c>
      <c r="P107" s="241">
        <v>0</v>
      </c>
      <c r="Q107" s="241">
        <f>ROUND(E107*P107,2)</f>
        <v>0</v>
      </c>
      <c r="R107" s="243" t="s">
        <v>105</v>
      </c>
      <c r="S107" s="243" t="s">
        <v>147</v>
      </c>
      <c r="T107" s="244" t="s">
        <v>147</v>
      </c>
      <c r="U107" s="226">
        <v>0.11</v>
      </c>
      <c r="V107" s="226">
        <f>ROUND(E107*U107,2)</f>
        <v>0.55000000000000004</v>
      </c>
      <c r="W107" s="226"/>
      <c r="X107" s="226" t="s">
        <v>148</v>
      </c>
      <c r="Y107" s="226" t="s">
        <v>149</v>
      </c>
      <c r="Z107" s="215"/>
      <c r="AA107" s="215"/>
      <c r="AB107" s="215"/>
      <c r="AC107" s="215"/>
      <c r="AD107" s="215"/>
      <c r="AE107" s="215"/>
      <c r="AF107" s="215"/>
      <c r="AG107" s="215" t="s">
        <v>405</v>
      </c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2">
      <c r="A108" s="222"/>
      <c r="B108" s="223"/>
      <c r="C108" s="262" t="s">
        <v>430</v>
      </c>
      <c r="D108" s="255"/>
      <c r="E108" s="255"/>
      <c r="F108" s="255"/>
      <c r="G108" s="255"/>
      <c r="H108" s="226"/>
      <c r="I108" s="226"/>
      <c r="J108" s="226"/>
      <c r="K108" s="226"/>
      <c r="L108" s="226"/>
      <c r="M108" s="226"/>
      <c r="N108" s="225"/>
      <c r="O108" s="225"/>
      <c r="P108" s="225"/>
      <c r="Q108" s="225"/>
      <c r="R108" s="226"/>
      <c r="S108" s="226"/>
      <c r="T108" s="226"/>
      <c r="U108" s="226"/>
      <c r="V108" s="226"/>
      <c r="W108" s="226"/>
      <c r="X108" s="226"/>
      <c r="Y108" s="226"/>
      <c r="Z108" s="215"/>
      <c r="AA108" s="215"/>
      <c r="AB108" s="215"/>
      <c r="AC108" s="215"/>
      <c r="AD108" s="215"/>
      <c r="AE108" s="215"/>
      <c r="AF108" s="215"/>
      <c r="AG108" s="215" t="s">
        <v>254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1">
      <c r="A109" s="238">
        <v>41</v>
      </c>
      <c r="B109" s="239" t="s">
        <v>431</v>
      </c>
      <c r="C109" s="257" t="s">
        <v>432</v>
      </c>
      <c r="D109" s="240" t="s">
        <v>233</v>
      </c>
      <c r="E109" s="241">
        <v>6</v>
      </c>
      <c r="F109" s="242"/>
      <c r="G109" s="243">
        <f>ROUND(E109*F109,2)</f>
        <v>0</v>
      </c>
      <c r="H109" s="242"/>
      <c r="I109" s="243">
        <f>ROUND(E109*H109,2)</f>
        <v>0</v>
      </c>
      <c r="J109" s="242"/>
      <c r="K109" s="243">
        <f>ROUND(E109*J109,2)</f>
        <v>0</v>
      </c>
      <c r="L109" s="243">
        <v>21</v>
      </c>
      <c r="M109" s="243">
        <f>G109*(1+L109/100)</f>
        <v>0</v>
      </c>
      <c r="N109" s="241">
        <v>0</v>
      </c>
      <c r="O109" s="241">
        <f>ROUND(E109*N109,2)</f>
        <v>0</v>
      </c>
      <c r="P109" s="241">
        <v>0</v>
      </c>
      <c r="Q109" s="241">
        <f>ROUND(E109*P109,2)</f>
        <v>0</v>
      </c>
      <c r="R109" s="243" t="s">
        <v>105</v>
      </c>
      <c r="S109" s="243" t="s">
        <v>147</v>
      </c>
      <c r="T109" s="244" t="s">
        <v>147</v>
      </c>
      <c r="U109" s="226">
        <v>0.63</v>
      </c>
      <c r="V109" s="226">
        <f>ROUND(E109*U109,2)</f>
        <v>3.78</v>
      </c>
      <c r="W109" s="226"/>
      <c r="X109" s="226" t="s">
        <v>148</v>
      </c>
      <c r="Y109" s="226" t="s">
        <v>149</v>
      </c>
      <c r="Z109" s="215"/>
      <c r="AA109" s="215"/>
      <c r="AB109" s="215"/>
      <c r="AC109" s="215"/>
      <c r="AD109" s="215"/>
      <c r="AE109" s="215"/>
      <c r="AF109" s="215"/>
      <c r="AG109" s="215" t="s">
        <v>405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2">
      <c r="A110" s="222"/>
      <c r="B110" s="223"/>
      <c r="C110" s="262" t="s">
        <v>433</v>
      </c>
      <c r="D110" s="255"/>
      <c r="E110" s="255"/>
      <c r="F110" s="255"/>
      <c r="G110" s="255"/>
      <c r="H110" s="226"/>
      <c r="I110" s="226"/>
      <c r="J110" s="226"/>
      <c r="K110" s="226"/>
      <c r="L110" s="226"/>
      <c r="M110" s="226"/>
      <c r="N110" s="225"/>
      <c r="O110" s="225"/>
      <c r="P110" s="225"/>
      <c r="Q110" s="225"/>
      <c r="R110" s="226"/>
      <c r="S110" s="226"/>
      <c r="T110" s="226"/>
      <c r="U110" s="226"/>
      <c r="V110" s="226"/>
      <c r="W110" s="226"/>
      <c r="X110" s="226"/>
      <c r="Y110" s="226"/>
      <c r="Z110" s="215"/>
      <c r="AA110" s="215"/>
      <c r="AB110" s="215"/>
      <c r="AC110" s="215"/>
      <c r="AD110" s="215"/>
      <c r="AE110" s="215"/>
      <c r="AF110" s="215"/>
      <c r="AG110" s="215" t="s">
        <v>254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1">
      <c r="A111" s="247">
        <v>42</v>
      </c>
      <c r="B111" s="248" t="s">
        <v>434</v>
      </c>
      <c r="C111" s="260" t="s">
        <v>435</v>
      </c>
      <c r="D111" s="249" t="s">
        <v>233</v>
      </c>
      <c r="E111" s="250">
        <v>7</v>
      </c>
      <c r="F111" s="251"/>
      <c r="G111" s="252">
        <f>ROUND(E111*F111,2)</f>
        <v>0</v>
      </c>
      <c r="H111" s="251"/>
      <c r="I111" s="252">
        <f>ROUND(E111*H111,2)</f>
        <v>0</v>
      </c>
      <c r="J111" s="251"/>
      <c r="K111" s="252">
        <f>ROUND(E111*J111,2)</f>
        <v>0</v>
      </c>
      <c r="L111" s="252">
        <v>21</v>
      </c>
      <c r="M111" s="252">
        <f>G111*(1+L111/100)</f>
        <v>0</v>
      </c>
      <c r="N111" s="250">
        <v>0</v>
      </c>
      <c r="O111" s="250">
        <f>ROUND(E111*N111,2)</f>
        <v>0</v>
      </c>
      <c r="P111" s="250">
        <v>0</v>
      </c>
      <c r="Q111" s="250">
        <f>ROUND(E111*P111,2)</f>
        <v>0</v>
      </c>
      <c r="R111" s="252" t="s">
        <v>436</v>
      </c>
      <c r="S111" s="252" t="s">
        <v>147</v>
      </c>
      <c r="T111" s="253" t="s">
        <v>147</v>
      </c>
      <c r="U111" s="226">
        <v>1.17</v>
      </c>
      <c r="V111" s="226">
        <f>ROUND(E111*U111,2)</f>
        <v>8.19</v>
      </c>
      <c r="W111" s="226"/>
      <c r="X111" s="226" t="s">
        <v>148</v>
      </c>
      <c r="Y111" s="226" t="s">
        <v>149</v>
      </c>
      <c r="Z111" s="215"/>
      <c r="AA111" s="215"/>
      <c r="AB111" s="215"/>
      <c r="AC111" s="215"/>
      <c r="AD111" s="215"/>
      <c r="AE111" s="215"/>
      <c r="AF111" s="215"/>
      <c r="AG111" s="215" t="s">
        <v>150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1">
      <c r="A112" s="247">
        <v>43</v>
      </c>
      <c r="B112" s="248" t="s">
        <v>437</v>
      </c>
      <c r="C112" s="260" t="s">
        <v>438</v>
      </c>
      <c r="D112" s="249" t="s">
        <v>233</v>
      </c>
      <c r="E112" s="250">
        <v>7</v>
      </c>
      <c r="F112" s="251"/>
      <c r="G112" s="252">
        <f>ROUND(E112*F112,2)</f>
        <v>0</v>
      </c>
      <c r="H112" s="251"/>
      <c r="I112" s="252">
        <f>ROUND(E112*H112,2)</f>
        <v>0</v>
      </c>
      <c r="J112" s="251"/>
      <c r="K112" s="252">
        <f>ROUND(E112*J112,2)</f>
        <v>0</v>
      </c>
      <c r="L112" s="252">
        <v>21</v>
      </c>
      <c r="M112" s="252">
        <f>G112*(1+L112/100)</f>
        <v>0</v>
      </c>
      <c r="N112" s="250">
        <v>0</v>
      </c>
      <c r="O112" s="250">
        <f>ROUND(E112*N112,2)</f>
        <v>0</v>
      </c>
      <c r="P112" s="250">
        <v>0</v>
      </c>
      <c r="Q112" s="250">
        <f>ROUND(E112*P112,2)</f>
        <v>0</v>
      </c>
      <c r="R112" s="252"/>
      <c r="S112" s="252" t="s">
        <v>229</v>
      </c>
      <c r="T112" s="253" t="s">
        <v>230</v>
      </c>
      <c r="U112" s="226">
        <v>6.23</v>
      </c>
      <c r="V112" s="226">
        <f>ROUND(E112*U112,2)</f>
        <v>43.61</v>
      </c>
      <c r="W112" s="226"/>
      <c r="X112" s="226" t="s">
        <v>148</v>
      </c>
      <c r="Y112" s="226" t="s">
        <v>149</v>
      </c>
      <c r="Z112" s="215"/>
      <c r="AA112" s="215"/>
      <c r="AB112" s="215"/>
      <c r="AC112" s="215"/>
      <c r="AD112" s="215"/>
      <c r="AE112" s="215"/>
      <c r="AF112" s="215"/>
      <c r="AG112" s="215" t="s">
        <v>150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>
      <c r="A113" s="238">
        <v>44</v>
      </c>
      <c r="B113" s="239" t="s">
        <v>439</v>
      </c>
      <c r="C113" s="257" t="s">
        <v>440</v>
      </c>
      <c r="D113" s="240" t="s">
        <v>441</v>
      </c>
      <c r="E113" s="241">
        <v>1</v>
      </c>
      <c r="F113" s="242"/>
      <c r="G113" s="243">
        <f>ROUND(E113*F113,2)</f>
        <v>0</v>
      </c>
      <c r="H113" s="242"/>
      <c r="I113" s="243">
        <f>ROUND(E113*H113,2)</f>
        <v>0</v>
      </c>
      <c r="J113" s="242"/>
      <c r="K113" s="243">
        <f>ROUND(E113*J113,2)</f>
        <v>0</v>
      </c>
      <c r="L113" s="243">
        <v>21</v>
      </c>
      <c r="M113" s="243">
        <f>G113*(1+L113/100)</f>
        <v>0</v>
      </c>
      <c r="N113" s="241">
        <v>0</v>
      </c>
      <c r="O113" s="241">
        <f>ROUND(E113*N113,2)</f>
        <v>0</v>
      </c>
      <c r="P113" s="241">
        <v>0</v>
      </c>
      <c r="Q113" s="241">
        <f>ROUND(E113*P113,2)</f>
        <v>0</v>
      </c>
      <c r="R113" s="243" t="s">
        <v>239</v>
      </c>
      <c r="S113" s="243" t="s">
        <v>442</v>
      </c>
      <c r="T113" s="244" t="s">
        <v>442</v>
      </c>
      <c r="U113" s="226">
        <v>0</v>
      </c>
      <c r="V113" s="226">
        <f>ROUND(E113*U113,2)</f>
        <v>0</v>
      </c>
      <c r="W113" s="226"/>
      <c r="X113" s="226" t="s">
        <v>240</v>
      </c>
      <c r="Y113" s="226" t="s">
        <v>149</v>
      </c>
      <c r="Z113" s="215"/>
      <c r="AA113" s="215"/>
      <c r="AB113" s="215"/>
      <c r="AC113" s="215"/>
      <c r="AD113" s="215"/>
      <c r="AE113" s="215"/>
      <c r="AF113" s="215"/>
      <c r="AG113" s="215" t="s">
        <v>443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2">
      <c r="A114" s="222"/>
      <c r="B114" s="223"/>
      <c r="C114" s="262" t="s">
        <v>76</v>
      </c>
      <c r="D114" s="255"/>
      <c r="E114" s="255"/>
      <c r="F114" s="255"/>
      <c r="G114" s="255"/>
      <c r="H114" s="226"/>
      <c r="I114" s="226"/>
      <c r="J114" s="226"/>
      <c r="K114" s="226"/>
      <c r="L114" s="226"/>
      <c r="M114" s="226"/>
      <c r="N114" s="225"/>
      <c r="O114" s="225"/>
      <c r="P114" s="225"/>
      <c r="Q114" s="225"/>
      <c r="R114" s="226"/>
      <c r="S114" s="226"/>
      <c r="T114" s="226"/>
      <c r="U114" s="226"/>
      <c r="V114" s="226"/>
      <c r="W114" s="226"/>
      <c r="X114" s="226"/>
      <c r="Y114" s="226"/>
      <c r="Z114" s="215"/>
      <c r="AA114" s="215"/>
      <c r="AB114" s="215"/>
      <c r="AC114" s="215"/>
      <c r="AD114" s="215"/>
      <c r="AE114" s="215"/>
      <c r="AF114" s="215"/>
      <c r="AG114" s="215" t="s">
        <v>254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1">
      <c r="A115" s="238">
        <v>45</v>
      </c>
      <c r="B115" s="239" t="s">
        <v>444</v>
      </c>
      <c r="C115" s="257" t="s">
        <v>445</v>
      </c>
      <c r="D115" s="240" t="s">
        <v>162</v>
      </c>
      <c r="E115" s="241">
        <v>100</v>
      </c>
      <c r="F115" s="242"/>
      <c r="G115" s="243">
        <f>ROUND(E115*F115,2)</f>
        <v>0</v>
      </c>
      <c r="H115" s="242"/>
      <c r="I115" s="243">
        <f>ROUND(E115*H115,2)</f>
        <v>0</v>
      </c>
      <c r="J115" s="242"/>
      <c r="K115" s="243">
        <f>ROUND(E115*J115,2)</f>
        <v>0</v>
      </c>
      <c r="L115" s="243">
        <v>21</v>
      </c>
      <c r="M115" s="243">
        <f>G115*(1+L115/100)</f>
        <v>0</v>
      </c>
      <c r="N115" s="241">
        <v>0</v>
      </c>
      <c r="O115" s="241">
        <f>ROUND(E115*N115,2)</f>
        <v>0</v>
      </c>
      <c r="P115" s="241">
        <v>0</v>
      </c>
      <c r="Q115" s="241">
        <f>ROUND(E115*P115,2)</f>
        <v>0</v>
      </c>
      <c r="R115" s="243"/>
      <c r="S115" s="243" t="s">
        <v>229</v>
      </c>
      <c r="T115" s="244" t="s">
        <v>230</v>
      </c>
      <c r="U115" s="226">
        <v>0</v>
      </c>
      <c r="V115" s="226">
        <f>ROUND(E115*U115,2)</f>
        <v>0</v>
      </c>
      <c r="W115" s="226"/>
      <c r="X115" s="226" t="s">
        <v>240</v>
      </c>
      <c r="Y115" s="226" t="s">
        <v>149</v>
      </c>
      <c r="Z115" s="215"/>
      <c r="AA115" s="215"/>
      <c r="AB115" s="215"/>
      <c r="AC115" s="215"/>
      <c r="AD115" s="215"/>
      <c r="AE115" s="215"/>
      <c r="AF115" s="215"/>
      <c r="AG115" s="215" t="s">
        <v>443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2">
      <c r="A116" s="222"/>
      <c r="B116" s="223"/>
      <c r="C116" s="262" t="s">
        <v>446</v>
      </c>
      <c r="D116" s="255"/>
      <c r="E116" s="255"/>
      <c r="F116" s="255"/>
      <c r="G116" s="255"/>
      <c r="H116" s="226"/>
      <c r="I116" s="226"/>
      <c r="J116" s="226"/>
      <c r="K116" s="226"/>
      <c r="L116" s="226"/>
      <c r="M116" s="226"/>
      <c r="N116" s="225"/>
      <c r="O116" s="225"/>
      <c r="P116" s="225"/>
      <c r="Q116" s="225"/>
      <c r="R116" s="226"/>
      <c r="S116" s="226"/>
      <c r="T116" s="226"/>
      <c r="U116" s="226"/>
      <c r="V116" s="226"/>
      <c r="W116" s="226"/>
      <c r="X116" s="226"/>
      <c r="Y116" s="226"/>
      <c r="Z116" s="215"/>
      <c r="AA116" s="215"/>
      <c r="AB116" s="215"/>
      <c r="AC116" s="215"/>
      <c r="AD116" s="215"/>
      <c r="AE116" s="215"/>
      <c r="AF116" s="215"/>
      <c r="AG116" s="215" t="s">
        <v>254</v>
      </c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1">
      <c r="A117" s="238">
        <v>46</v>
      </c>
      <c r="B117" s="239" t="s">
        <v>447</v>
      </c>
      <c r="C117" s="257" t="s">
        <v>448</v>
      </c>
      <c r="D117" s="240" t="s">
        <v>233</v>
      </c>
      <c r="E117" s="241">
        <v>1</v>
      </c>
      <c r="F117" s="242"/>
      <c r="G117" s="243">
        <f>ROUND(E117*F117,2)</f>
        <v>0</v>
      </c>
      <c r="H117" s="242"/>
      <c r="I117" s="243">
        <f>ROUND(E117*H117,2)</f>
        <v>0</v>
      </c>
      <c r="J117" s="242"/>
      <c r="K117" s="243">
        <f>ROUND(E117*J117,2)</f>
        <v>0</v>
      </c>
      <c r="L117" s="243">
        <v>21</v>
      </c>
      <c r="M117" s="243">
        <f>G117*(1+L117/100)</f>
        <v>0</v>
      </c>
      <c r="N117" s="241">
        <v>0</v>
      </c>
      <c r="O117" s="241">
        <f>ROUND(E117*N117,2)</f>
        <v>0</v>
      </c>
      <c r="P117" s="241">
        <v>0</v>
      </c>
      <c r="Q117" s="241">
        <f>ROUND(E117*P117,2)</f>
        <v>0</v>
      </c>
      <c r="R117" s="243"/>
      <c r="S117" s="243" t="s">
        <v>229</v>
      </c>
      <c r="T117" s="244" t="s">
        <v>230</v>
      </c>
      <c r="U117" s="226">
        <v>0</v>
      </c>
      <c r="V117" s="226">
        <f>ROUND(E117*U117,2)</f>
        <v>0</v>
      </c>
      <c r="W117" s="226"/>
      <c r="X117" s="226" t="s">
        <v>240</v>
      </c>
      <c r="Y117" s="226" t="s">
        <v>149</v>
      </c>
      <c r="Z117" s="215"/>
      <c r="AA117" s="215"/>
      <c r="AB117" s="215"/>
      <c r="AC117" s="215"/>
      <c r="AD117" s="215"/>
      <c r="AE117" s="215"/>
      <c r="AF117" s="215"/>
      <c r="AG117" s="215" t="s">
        <v>443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2">
      <c r="A118" s="222"/>
      <c r="B118" s="223"/>
      <c r="C118" s="262" t="s">
        <v>449</v>
      </c>
      <c r="D118" s="255"/>
      <c r="E118" s="255"/>
      <c r="F118" s="255"/>
      <c r="G118" s="255"/>
      <c r="H118" s="226"/>
      <c r="I118" s="226"/>
      <c r="J118" s="226"/>
      <c r="K118" s="226"/>
      <c r="L118" s="226"/>
      <c r="M118" s="226"/>
      <c r="N118" s="225"/>
      <c r="O118" s="225"/>
      <c r="P118" s="225"/>
      <c r="Q118" s="225"/>
      <c r="R118" s="226"/>
      <c r="S118" s="226"/>
      <c r="T118" s="226"/>
      <c r="U118" s="226"/>
      <c r="V118" s="226"/>
      <c r="W118" s="226"/>
      <c r="X118" s="226"/>
      <c r="Y118" s="226"/>
      <c r="Z118" s="215"/>
      <c r="AA118" s="215"/>
      <c r="AB118" s="215"/>
      <c r="AC118" s="215"/>
      <c r="AD118" s="215"/>
      <c r="AE118" s="215"/>
      <c r="AF118" s="215"/>
      <c r="AG118" s="215" t="s">
        <v>254</v>
      </c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>
      <c r="A119" s="238">
        <v>47</v>
      </c>
      <c r="B119" s="239" t="s">
        <v>450</v>
      </c>
      <c r="C119" s="257" t="s">
        <v>451</v>
      </c>
      <c r="D119" s="240" t="s">
        <v>162</v>
      </c>
      <c r="E119" s="241">
        <v>55</v>
      </c>
      <c r="F119" s="242"/>
      <c r="G119" s="243">
        <f>ROUND(E119*F119,2)</f>
        <v>0</v>
      </c>
      <c r="H119" s="242"/>
      <c r="I119" s="243">
        <f>ROUND(E119*H119,2)</f>
        <v>0</v>
      </c>
      <c r="J119" s="242"/>
      <c r="K119" s="243">
        <f>ROUND(E119*J119,2)</f>
        <v>0</v>
      </c>
      <c r="L119" s="243">
        <v>21</v>
      </c>
      <c r="M119" s="243">
        <f>G119*(1+L119/100)</f>
        <v>0</v>
      </c>
      <c r="N119" s="241">
        <v>1.6000000000000001E-4</v>
      </c>
      <c r="O119" s="241">
        <f>ROUND(E119*N119,2)</f>
        <v>0.01</v>
      </c>
      <c r="P119" s="241">
        <v>0</v>
      </c>
      <c r="Q119" s="241">
        <f>ROUND(E119*P119,2)</f>
        <v>0</v>
      </c>
      <c r="R119" s="243"/>
      <c r="S119" s="243" t="s">
        <v>229</v>
      </c>
      <c r="T119" s="244" t="s">
        <v>230</v>
      </c>
      <c r="U119" s="226">
        <v>0</v>
      </c>
      <c r="V119" s="226">
        <f>ROUND(E119*U119,2)</f>
        <v>0</v>
      </c>
      <c r="W119" s="226"/>
      <c r="X119" s="226" t="s">
        <v>240</v>
      </c>
      <c r="Y119" s="226" t="s">
        <v>149</v>
      </c>
      <c r="Z119" s="215"/>
      <c r="AA119" s="215"/>
      <c r="AB119" s="215"/>
      <c r="AC119" s="215"/>
      <c r="AD119" s="215"/>
      <c r="AE119" s="215"/>
      <c r="AF119" s="215"/>
      <c r="AG119" s="215" t="s">
        <v>443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2">
      <c r="A120" s="222"/>
      <c r="B120" s="223"/>
      <c r="C120" s="262" t="s">
        <v>452</v>
      </c>
      <c r="D120" s="255"/>
      <c r="E120" s="255"/>
      <c r="F120" s="255"/>
      <c r="G120" s="255"/>
      <c r="H120" s="226"/>
      <c r="I120" s="226"/>
      <c r="J120" s="226"/>
      <c r="K120" s="226"/>
      <c r="L120" s="226"/>
      <c r="M120" s="226"/>
      <c r="N120" s="225"/>
      <c r="O120" s="225"/>
      <c r="P120" s="225"/>
      <c r="Q120" s="225"/>
      <c r="R120" s="226"/>
      <c r="S120" s="226"/>
      <c r="T120" s="226"/>
      <c r="U120" s="226"/>
      <c r="V120" s="226"/>
      <c r="W120" s="226"/>
      <c r="X120" s="226"/>
      <c r="Y120" s="226"/>
      <c r="Z120" s="215"/>
      <c r="AA120" s="215"/>
      <c r="AB120" s="215"/>
      <c r="AC120" s="215"/>
      <c r="AD120" s="215"/>
      <c r="AE120" s="215"/>
      <c r="AF120" s="215"/>
      <c r="AG120" s="215" t="s">
        <v>254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1">
      <c r="A121" s="238">
        <v>48</v>
      </c>
      <c r="B121" s="239" t="s">
        <v>453</v>
      </c>
      <c r="C121" s="257" t="s">
        <v>454</v>
      </c>
      <c r="D121" s="240" t="s">
        <v>162</v>
      </c>
      <c r="E121" s="241">
        <v>100</v>
      </c>
      <c r="F121" s="242"/>
      <c r="G121" s="243">
        <f>ROUND(E121*F121,2)</f>
        <v>0</v>
      </c>
      <c r="H121" s="242"/>
      <c r="I121" s="243">
        <f>ROUND(E121*H121,2)</f>
        <v>0</v>
      </c>
      <c r="J121" s="242"/>
      <c r="K121" s="243">
        <f>ROUND(E121*J121,2)</f>
        <v>0</v>
      </c>
      <c r="L121" s="243">
        <v>21</v>
      </c>
      <c r="M121" s="243">
        <f>G121*(1+L121/100)</f>
        <v>0</v>
      </c>
      <c r="N121" s="241">
        <v>6.4000000000000005E-4</v>
      </c>
      <c r="O121" s="241">
        <f>ROUND(E121*N121,2)</f>
        <v>0.06</v>
      </c>
      <c r="P121" s="241">
        <v>0</v>
      </c>
      <c r="Q121" s="241">
        <f>ROUND(E121*P121,2)</f>
        <v>0</v>
      </c>
      <c r="R121" s="243"/>
      <c r="S121" s="243" t="s">
        <v>229</v>
      </c>
      <c r="T121" s="244" t="s">
        <v>230</v>
      </c>
      <c r="U121" s="226">
        <v>0</v>
      </c>
      <c r="V121" s="226">
        <f>ROUND(E121*U121,2)</f>
        <v>0</v>
      </c>
      <c r="W121" s="226"/>
      <c r="X121" s="226" t="s">
        <v>240</v>
      </c>
      <c r="Y121" s="226" t="s">
        <v>149</v>
      </c>
      <c r="Z121" s="215"/>
      <c r="AA121" s="215"/>
      <c r="AB121" s="215"/>
      <c r="AC121" s="215"/>
      <c r="AD121" s="215"/>
      <c r="AE121" s="215"/>
      <c r="AF121" s="215"/>
      <c r="AG121" s="215" t="s">
        <v>443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2">
      <c r="A122" s="222"/>
      <c r="B122" s="223"/>
      <c r="C122" s="262" t="s">
        <v>455</v>
      </c>
      <c r="D122" s="255"/>
      <c r="E122" s="255"/>
      <c r="F122" s="255"/>
      <c r="G122" s="255"/>
      <c r="H122" s="226"/>
      <c r="I122" s="226"/>
      <c r="J122" s="226"/>
      <c r="K122" s="226"/>
      <c r="L122" s="226"/>
      <c r="M122" s="226"/>
      <c r="N122" s="225"/>
      <c r="O122" s="225"/>
      <c r="P122" s="225"/>
      <c r="Q122" s="225"/>
      <c r="R122" s="226"/>
      <c r="S122" s="226"/>
      <c r="T122" s="226"/>
      <c r="U122" s="226"/>
      <c r="V122" s="226"/>
      <c r="W122" s="226"/>
      <c r="X122" s="226"/>
      <c r="Y122" s="226"/>
      <c r="Z122" s="215"/>
      <c r="AA122" s="215"/>
      <c r="AB122" s="215"/>
      <c r="AC122" s="215"/>
      <c r="AD122" s="215"/>
      <c r="AE122" s="215"/>
      <c r="AF122" s="215"/>
      <c r="AG122" s="215" t="s">
        <v>254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3">
      <c r="A123" s="222"/>
      <c r="B123" s="223"/>
      <c r="C123" s="261" t="s">
        <v>421</v>
      </c>
      <c r="D123" s="254"/>
      <c r="E123" s="254"/>
      <c r="F123" s="254"/>
      <c r="G123" s="254"/>
      <c r="H123" s="226"/>
      <c r="I123" s="226"/>
      <c r="J123" s="226"/>
      <c r="K123" s="226"/>
      <c r="L123" s="226"/>
      <c r="M123" s="226"/>
      <c r="N123" s="225"/>
      <c r="O123" s="225"/>
      <c r="P123" s="225"/>
      <c r="Q123" s="225"/>
      <c r="R123" s="226"/>
      <c r="S123" s="226"/>
      <c r="T123" s="226"/>
      <c r="U123" s="226"/>
      <c r="V123" s="226"/>
      <c r="W123" s="226"/>
      <c r="X123" s="226"/>
      <c r="Y123" s="226"/>
      <c r="Z123" s="215"/>
      <c r="AA123" s="215"/>
      <c r="AB123" s="215"/>
      <c r="AC123" s="215"/>
      <c r="AD123" s="215"/>
      <c r="AE123" s="215"/>
      <c r="AF123" s="215"/>
      <c r="AG123" s="215" t="s">
        <v>254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1">
      <c r="A124" s="238">
        <v>49</v>
      </c>
      <c r="B124" s="239" t="s">
        <v>456</v>
      </c>
      <c r="C124" s="257" t="s">
        <v>457</v>
      </c>
      <c r="D124" s="240" t="s">
        <v>233</v>
      </c>
      <c r="E124" s="241">
        <v>7</v>
      </c>
      <c r="F124" s="242"/>
      <c r="G124" s="243">
        <f>ROUND(E124*F124,2)</f>
        <v>0</v>
      </c>
      <c r="H124" s="242"/>
      <c r="I124" s="243">
        <f>ROUND(E124*H124,2)</f>
        <v>0</v>
      </c>
      <c r="J124" s="242"/>
      <c r="K124" s="243">
        <f>ROUND(E124*J124,2)</f>
        <v>0</v>
      </c>
      <c r="L124" s="243">
        <v>21</v>
      </c>
      <c r="M124" s="243">
        <f>G124*(1+L124/100)</f>
        <v>0</v>
      </c>
      <c r="N124" s="241">
        <v>8.5999999999999993E-2</v>
      </c>
      <c r="O124" s="241">
        <f>ROUND(E124*N124,2)</f>
        <v>0.6</v>
      </c>
      <c r="P124" s="241">
        <v>0</v>
      </c>
      <c r="Q124" s="241">
        <f>ROUND(E124*P124,2)</f>
        <v>0</v>
      </c>
      <c r="R124" s="243"/>
      <c r="S124" s="243" t="s">
        <v>229</v>
      </c>
      <c r="T124" s="244" t="s">
        <v>230</v>
      </c>
      <c r="U124" s="226">
        <v>0</v>
      </c>
      <c r="V124" s="226">
        <f>ROUND(E124*U124,2)</f>
        <v>0</v>
      </c>
      <c r="W124" s="226"/>
      <c r="X124" s="226" t="s">
        <v>240</v>
      </c>
      <c r="Y124" s="226" t="s">
        <v>149</v>
      </c>
      <c r="Z124" s="215"/>
      <c r="AA124" s="215"/>
      <c r="AB124" s="215"/>
      <c r="AC124" s="215"/>
      <c r="AD124" s="215"/>
      <c r="AE124" s="215"/>
      <c r="AF124" s="215"/>
      <c r="AG124" s="215" t="s">
        <v>443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ht="21" outlineLevel="2">
      <c r="A125" s="222"/>
      <c r="B125" s="223"/>
      <c r="C125" s="262" t="s">
        <v>458</v>
      </c>
      <c r="D125" s="255"/>
      <c r="E125" s="255"/>
      <c r="F125" s="255"/>
      <c r="G125" s="255"/>
      <c r="H125" s="226"/>
      <c r="I125" s="226"/>
      <c r="J125" s="226"/>
      <c r="K125" s="226"/>
      <c r="L125" s="226"/>
      <c r="M125" s="226"/>
      <c r="N125" s="225"/>
      <c r="O125" s="225"/>
      <c r="P125" s="225"/>
      <c r="Q125" s="225"/>
      <c r="R125" s="226"/>
      <c r="S125" s="226"/>
      <c r="T125" s="226"/>
      <c r="U125" s="226"/>
      <c r="V125" s="226"/>
      <c r="W125" s="226"/>
      <c r="X125" s="226"/>
      <c r="Y125" s="226"/>
      <c r="Z125" s="215"/>
      <c r="AA125" s="215"/>
      <c r="AB125" s="215"/>
      <c r="AC125" s="215"/>
      <c r="AD125" s="215"/>
      <c r="AE125" s="215"/>
      <c r="AF125" s="215"/>
      <c r="AG125" s="215" t="s">
        <v>254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46" t="str">
        <f>C125</f>
        <v>Stožár pro LA, 8m nad terénem, ošetřen žárovým zinkem dle ČSN EN ISO 1461, vrchol sloupu bude chráněn plastovou zátkou a bude vybaven stožárovou svorkovnicí min IP43</v>
      </c>
      <c r="BB125" s="215"/>
      <c r="BC125" s="215"/>
      <c r="BD125" s="215"/>
      <c r="BE125" s="215"/>
      <c r="BF125" s="215"/>
      <c r="BG125" s="215"/>
      <c r="BH125" s="215"/>
    </row>
    <row r="126" spans="1:60" outlineLevel="3">
      <c r="A126" s="222"/>
      <c r="B126" s="223"/>
      <c r="C126" s="261" t="s">
        <v>84</v>
      </c>
      <c r="D126" s="254"/>
      <c r="E126" s="254"/>
      <c r="F126" s="254"/>
      <c r="G126" s="254"/>
      <c r="H126" s="226"/>
      <c r="I126" s="226"/>
      <c r="J126" s="226"/>
      <c r="K126" s="226"/>
      <c r="L126" s="226"/>
      <c r="M126" s="226"/>
      <c r="N126" s="225"/>
      <c r="O126" s="225"/>
      <c r="P126" s="225"/>
      <c r="Q126" s="225"/>
      <c r="R126" s="226"/>
      <c r="S126" s="226"/>
      <c r="T126" s="226"/>
      <c r="U126" s="226"/>
      <c r="V126" s="226"/>
      <c r="W126" s="226"/>
      <c r="X126" s="226"/>
      <c r="Y126" s="226"/>
      <c r="Z126" s="215"/>
      <c r="AA126" s="215"/>
      <c r="AB126" s="215"/>
      <c r="AC126" s="215"/>
      <c r="AD126" s="215"/>
      <c r="AE126" s="215"/>
      <c r="AF126" s="215"/>
      <c r="AG126" s="215" t="s">
        <v>254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1">
      <c r="A127" s="238">
        <v>50</v>
      </c>
      <c r="B127" s="239" t="s">
        <v>459</v>
      </c>
      <c r="C127" s="257" t="s">
        <v>460</v>
      </c>
      <c r="D127" s="240" t="s">
        <v>233</v>
      </c>
      <c r="E127" s="241">
        <v>7</v>
      </c>
      <c r="F127" s="242"/>
      <c r="G127" s="243">
        <f>ROUND(E127*F127,2)</f>
        <v>0</v>
      </c>
      <c r="H127" s="242"/>
      <c r="I127" s="243">
        <f>ROUND(E127*H127,2)</f>
        <v>0</v>
      </c>
      <c r="J127" s="242"/>
      <c r="K127" s="243">
        <f>ROUND(E127*J127,2)</f>
        <v>0</v>
      </c>
      <c r="L127" s="243">
        <v>21</v>
      </c>
      <c r="M127" s="243">
        <f>G127*(1+L127/100)</f>
        <v>0</v>
      </c>
      <c r="N127" s="241">
        <v>8.5999999999999993E-2</v>
      </c>
      <c r="O127" s="241">
        <f>ROUND(E127*N127,2)</f>
        <v>0.6</v>
      </c>
      <c r="P127" s="241">
        <v>0</v>
      </c>
      <c r="Q127" s="241">
        <f>ROUND(E127*P127,2)</f>
        <v>0</v>
      </c>
      <c r="R127" s="243"/>
      <c r="S127" s="243" t="s">
        <v>229</v>
      </c>
      <c r="T127" s="244" t="s">
        <v>230</v>
      </c>
      <c r="U127" s="226">
        <v>0</v>
      </c>
      <c r="V127" s="226">
        <f>ROUND(E127*U127,2)</f>
        <v>0</v>
      </c>
      <c r="W127" s="226"/>
      <c r="X127" s="226" t="s">
        <v>240</v>
      </c>
      <c r="Y127" s="226" t="s">
        <v>149</v>
      </c>
      <c r="Z127" s="215"/>
      <c r="AA127" s="215"/>
      <c r="AB127" s="215"/>
      <c r="AC127" s="215"/>
      <c r="AD127" s="215"/>
      <c r="AE127" s="215"/>
      <c r="AF127" s="215"/>
      <c r="AG127" s="215" t="s">
        <v>443</v>
      </c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ht="21" outlineLevel="2">
      <c r="A128" s="222"/>
      <c r="B128" s="223"/>
      <c r="C128" s="262" t="s">
        <v>458</v>
      </c>
      <c r="D128" s="255"/>
      <c r="E128" s="255"/>
      <c r="F128" s="255"/>
      <c r="G128" s="255"/>
      <c r="H128" s="226"/>
      <c r="I128" s="226"/>
      <c r="J128" s="226"/>
      <c r="K128" s="226"/>
      <c r="L128" s="226"/>
      <c r="M128" s="226"/>
      <c r="N128" s="225"/>
      <c r="O128" s="225"/>
      <c r="P128" s="225"/>
      <c r="Q128" s="225"/>
      <c r="R128" s="226"/>
      <c r="S128" s="226"/>
      <c r="T128" s="226"/>
      <c r="U128" s="226"/>
      <c r="V128" s="226"/>
      <c r="W128" s="226"/>
      <c r="X128" s="226"/>
      <c r="Y128" s="226"/>
      <c r="Z128" s="215"/>
      <c r="AA128" s="215"/>
      <c r="AB128" s="215"/>
      <c r="AC128" s="215"/>
      <c r="AD128" s="215"/>
      <c r="AE128" s="215"/>
      <c r="AF128" s="215"/>
      <c r="AG128" s="215" t="s">
        <v>254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46" t="str">
        <f>C128</f>
        <v>Stožár pro LA, 8m nad terénem, ošetřen žárovým zinkem dle ČSN EN ISO 1461, vrchol sloupu bude chráněn plastovou zátkou a bude vybaven stožárovou svorkovnicí min IP43</v>
      </c>
      <c r="BB128" s="215"/>
      <c r="BC128" s="215"/>
      <c r="BD128" s="215"/>
      <c r="BE128" s="215"/>
      <c r="BF128" s="215"/>
      <c r="BG128" s="215"/>
      <c r="BH128" s="215"/>
    </row>
    <row r="129" spans="1:60" outlineLevel="3">
      <c r="A129" s="222"/>
      <c r="B129" s="223"/>
      <c r="C129" s="261" t="s">
        <v>84</v>
      </c>
      <c r="D129" s="254"/>
      <c r="E129" s="254"/>
      <c r="F129" s="254"/>
      <c r="G129" s="254"/>
      <c r="H129" s="226"/>
      <c r="I129" s="226"/>
      <c r="J129" s="226"/>
      <c r="K129" s="226"/>
      <c r="L129" s="226"/>
      <c r="M129" s="226"/>
      <c r="N129" s="225"/>
      <c r="O129" s="225"/>
      <c r="P129" s="225"/>
      <c r="Q129" s="225"/>
      <c r="R129" s="226"/>
      <c r="S129" s="226"/>
      <c r="T129" s="226"/>
      <c r="U129" s="226"/>
      <c r="V129" s="226"/>
      <c r="W129" s="226"/>
      <c r="X129" s="226"/>
      <c r="Y129" s="226"/>
      <c r="Z129" s="215"/>
      <c r="AA129" s="215"/>
      <c r="AB129" s="215"/>
      <c r="AC129" s="215"/>
      <c r="AD129" s="215"/>
      <c r="AE129" s="215"/>
      <c r="AF129" s="215"/>
      <c r="AG129" s="215" t="s">
        <v>254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1">
      <c r="A130" s="238">
        <v>51</v>
      </c>
      <c r="B130" s="239" t="s">
        <v>461</v>
      </c>
      <c r="C130" s="257" t="s">
        <v>462</v>
      </c>
      <c r="D130" s="240" t="s">
        <v>233</v>
      </c>
      <c r="E130" s="241">
        <v>7</v>
      </c>
      <c r="F130" s="242"/>
      <c r="G130" s="243">
        <f>ROUND(E130*F130,2)</f>
        <v>0</v>
      </c>
      <c r="H130" s="242"/>
      <c r="I130" s="243">
        <f>ROUND(E130*H130,2)</f>
        <v>0</v>
      </c>
      <c r="J130" s="242"/>
      <c r="K130" s="243">
        <f>ROUND(E130*J130,2)</f>
        <v>0</v>
      </c>
      <c r="L130" s="243">
        <v>21</v>
      </c>
      <c r="M130" s="243">
        <f>G130*(1+L130/100)</f>
        <v>0</v>
      </c>
      <c r="N130" s="241">
        <v>2.5000000000000001E-4</v>
      </c>
      <c r="O130" s="241">
        <f>ROUND(E130*N130,2)</f>
        <v>0</v>
      </c>
      <c r="P130" s="241">
        <v>0</v>
      </c>
      <c r="Q130" s="241">
        <f>ROUND(E130*P130,2)</f>
        <v>0</v>
      </c>
      <c r="R130" s="243"/>
      <c r="S130" s="243" t="s">
        <v>229</v>
      </c>
      <c r="T130" s="244" t="s">
        <v>230</v>
      </c>
      <c r="U130" s="226">
        <v>0</v>
      </c>
      <c r="V130" s="226">
        <f>ROUND(E130*U130,2)</f>
        <v>0</v>
      </c>
      <c r="W130" s="226"/>
      <c r="X130" s="226" t="s">
        <v>240</v>
      </c>
      <c r="Y130" s="226" t="s">
        <v>149</v>
      </c>
      <c r="Z130" s="215"/>
      <c r="AA130" s="215"/>
      <c r="AB130" s="215"/>
      <c r="AC130" s="215"/>
      <c r="AD130" s="215"/>
      <c r="AE130" s="215"/>
      <c r="AF130" s="215"/>
      <c r="AG130" s="215" t="s">
        <v>443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2">
      <c r="A131" s="222"/>
      <c r="B131" s="223"/>
      <c r="C131" s="262" t="s">
        <v>84</v>
      </c>
      <c r="D131" s="255"/>
      <c r="E131" s="255"/>
      <c r="F131" s="255"/>
      <c r="G131" s="255"/>
      <c r="H131" s="226"/>
      <c r="I131" s="226"/>
      <c r="J131" s="226"/>
      <c r="K131" s="226"/>
      <c r="L131" s="226"/>
      <c r="M131" s="226"/>
      <c r="N131" s="225"/>
      <c r="O131" s="225"/>
      <c r="P131" s="225"/>
      <c r="Q131" s="225"/>
      <c r="R131" s="226"/>
      <c r="S131" s="226"/>
      <c r="T131" s="226"/>
      <c r="U131" s="226"/>
      <c r="V131" s="226"/>
      <c r="W131" s="226"/>
      <c r="X131" s="226"/>
      <c r="Y131" s="226"/>
      <c r="Z131" s="215"/>
      <c r="AA131" s="215"/>
      <c r="AB131" s="215"/>
      <c r="AC131" s="215"/>
      <c r="AD131" s="215"/>
      <c r="AE131" s="215"/>
      <c r="AF131" s="215"/>
      <c r="AG131" s="215" t="s">
        <v>254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>
      <c r="A132" s="238">
        <v>52</v>
      </c>
      <c r="B132" s="239" t="s">
        <v>463</v>
      </c>
      <c r="C132" s="257" t="s">
        <v>464</v>
      </c>
      <c r="D132" s="240" t="s">
        <v>162</v>
      </c>
      <c r="E132" s="241">
        <v>55</v>
      </c>
      <c r="F132" s="242"/>
      <c r="G132" s="243">
        <f>ROUND(E132*F132,2)</f>
        <v>0</v>
      </c>
      <c r="H132" s="242"/>
      <c r="I132" s="243">
        <f>ROUND(E132*H132,2)</f>
        <v>0</v>
      </c>
      <c r="J132" s="242"/>
      <c r="K132" s="243">
        <f>ROUND(E132*J132,2)</f>
        <v>0</v>
      </c>
      <c r="L132" s="243">
        <v>21</v>
      </c>
      <c r="M132" s="243">
        <f>G132*(1+L132/100)</f>
        <v>0</v>
      </c>
      <c r="N132" s="241">
        <v>1.4999999999999999E-4</v>
      </c>
      <c r="O132" s="241">
        <f>ROUND(E132*N132,2)</f>
        <v>0.01</v>
      </c>
      <c r="P132" s="241">
        <v>0</v>
      </c>
      <c r="Q132" s="241">
        <f>ROUND(E132*P132,2)</f>
        <v>0</v>
      </c>
      <c r="R132" s="243" t="s">
        <v>239</v>
      </c>
      <c r="S132" s="243" t="s">
        <v>147</v>
      </c>
      <c r="T132" s="244" t="s">
        <v>147</v>
      </c>
      <c r="U132" s="226">
        <v>0</v>
      </c>
      <c r="V132" s="226">
        <f>ROUND(E132*U132,2)</f>
        <v>0</v>
      </c>
      <c r="W132" s="226"/>
      <c r="X132" s="226" t="s">
        <v>240</v>
      </c>
      <c r="Y132" s="226" t="s">
        <v>149</v>
      </c>
      <c r="Z132" s="215"/>
      <c r="AA132" s="215"/>
      <c r="AB132" s="215"/>
      <c r="AC132" s="215"/>
      <c r="AD132" s="215"/>
      <c r="AE132" s="215"/>
      <c r="AF132" s="215"/>
      <c r="AG132" s="215" t="s">
        <v>443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ht="21" outlineLevel="2">
      <c r="A133" s="222"/>
      <c r="B133" s="223"/>
      <c r="C133" s="262" t="s">
        <v>465</v>
      </c>
      <c r="D133" s="255"/>
      <c r="E133" s="255"/>
      <c r="F133" s="255"/>
      <c r="G133" s="255"/>
      <c r="H133" s="226"/>
      <c r="I133" s="226"/>
      <c r="J133" s="226"/>
      <c r="K133" s="226"/>
      <c r="L133" s="226"/>
      <c r="M133" s="226"/>
      <c r="N133" s="225"/>
      <c r="O133" s="225"/>
      <c r="P133" s="225"/>
      <c r="Q133" s="225"/>
      <c r="R133" s="226"/>
      <c r="S133" s="226"/>
      <c r="T133" s="226"/>
      <c r="U133" s="226"/>
      <c r="V133" s="226"/>
      <c r="W133" s="226"/>
      <c r="X133" s="226"/>
      <c r="Y133" s="226"/>
      <c r="Z133" s="215"/>
      <c r="AA133" s="215"/>
      <c r="AB133" s="215"/>
      <c r="AC133" s="215"/>
      <c r="AD133" s="215"/>
      <c r="AE133" s="215"/>
      <c r="AF133" s="215"/>
      <c r="AG133" s="215" t="s">
        <v>254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46" t="str">
        <f>C133</f>
        <v>použití -30 až 70 °C; max.provoz.teplota při zkratu 160 °C; min.teplota pokládky -5 °C; průřez vodiče 1,5 mm2; samozhášivý; odolnost vůči UV záření; barva pláště černá</v>
      </c>
      <c r="BB133" s="215"/>
      <c r="BC133" s="215"/>
      <c r="BD133" s="215"/>
      <c r="BE133" s="215"/>
      <c r="BF133" s="215"/>
      <c r="BG133" s="215"/>
      <c r="BH133" s="215"/>
    </row>
    <row r="134" spans="1:60" outlineLevel="3">
      <c r="A134" s="222"/>
      <c r="B134" s="223"/>
      <c r="C134" s="261" t="s">
        <v>452</v>
      </c>
      <c r="D134" s="254"/>
      <c r="E134" s="254"/>
      <c r="F134" s="254"/>
      <c r="G134" s="254"/>
      <c r="H134" s="226"/>
      <c r="I134" s="226"/>
      <c r="J134" s="226"/>
      <c r="K134" s="226"/>
      <c r="L134" s="226"/>
      <c r="M134" s="226"/>
      <c r="N134" s="225"/>
      <c r="O134" s="225"/>
      <c r="P134" s="225"/>
      <c r="Q134" s="225"/>
      <c r="R134" s="226"/>
      <c r="S134" s="226"/>
      <c r="T134" s="226"/>
      <c r="U134" s="226"/>
      <c r="V134" s="226"/>
      <c r="W134" s="226"/>
      <c r="X134" s="226"/>
      <c r="Y134" s="226"/>
      <c r="Z134" s="215"/>
      <c r="AA134" s="215"/>
      <c r="AB134" s="215"/>
      <c r="AC134" s="215"/>
      <c r="AD134" s="215"/>
      <c r="AE134" s="215"/>
      <c r="AF134" s="215"/>
      <c r="AG134" s="215" t="s">
        <v>254</v>
      </c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1">
      <c r="A135" s="238">
        <v>53</v>
      </c>
      <c r="B135" s="239" t="s">
        <v>466</v>
      </c>
      <c r="C135" s="257" t="s">
        <v>467</v>
      </c>
      <c r="D135" s="240" t="s">
        <v>162</v>
      </c>
      <c r="E135" s="241">
        <v>100</v>
      </c>
      <c r="F135" s="242"/>
      <c r="G135" s="243">
        <f>ROUND(E135*F135,2)</f>
        <v>0</v>
      </c>
      <c r="H135" s="242"/>
      <c r="I135" s="243">
        <f>ROUND(E135*H135,2)</f>
        <v>0</v>
      </c>
      <c r="J135" s="242"/>
      <c r="K135" s="243">
        <f>ROUND(E135*J135,2)</f>
        <v>0</v>
      </c>
      <c r="L135" s="243">
        <v>21</v>
      </c>
      <c r="M135" s="243">
        <f>G135*(1+L135/100)</f>
        <v>0</v>
      </c>
      <c r="N135" s="241">
        <v>6.0999999999999997E-4</v>
      </c>
      <c r="O135" s="241">
        <f>ROUND(E135*N135,2)</f>
        <v>0.06</v>
      </c>
      <c r="P135" s="241">
        <v>0</v>
      </c>
      <c r="Q135" s="241">
        <f>ROUND(E135*P135,2)</f>
        <v>0</v>
      </c>
      <c r="R135" s="243" t="s">
        <v>239</v>
      </c>
      <c r="S135" s="243" t="s">
        <v>147</v>
      </c>
      <c r="T135" s="244" t="s">
        <v>147</v>
      </c>
      <c r="U135" s="226">
        <v>0</v>
      </c>
      <c r="V135" s="226">
        <f>ROUND(E135*U135,2)</f>
        <v>0</v>
      </c>
      <c r="W135" s="226"/>
      <c r="X135" s="226" t="s">
        <v>240</v>
      </c>
      <c r="Y135" s="226" t="s">
        <v>149</v>
      </c>
      <c r="Z135" s="215"/>
      <c r="AA135" s="215"/>
      <c r="AB135" s="215"/>
      <c r="AC135" s="215"/>
      <c r="AD135" s="215"/>
      <c r="AE135" s="215"/>
      <c r="AF135" s="215"/>
      <c r="AG135" s="215" t="s">
        <v>443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ht="21" outlineLevel="2">
      <c r="A136" s="222"/>
      <c r="B136" s="223"/>
      <c r="C136" s="262" t="s">
        <v>468</v>
      </c>
      <c r="D136" s="255"/>
      <c r="E136" s="255"/>
      <c r="F136" s="255"/>
      <c r="G136" s="255"/>
      <c r="H136" s="226"/>
      <c r="I136" s="226"/>
      <c r="J136" s="226"/>
      <c r="K136" s="226"/>
      <c r="L136" s="226"/>
      <c r="M136" s="226"/>
      <c r="N136" s="225"/>
      <c r="O136" s="225"/>
      <c r="P136" s="225"/>
      <c r="Q136" s="225"/>
      <c r="R136" s="226"/>
      <c r="S136" s="226"/>
      <c r="T136" s="226"/>
      <c r="U136" s="226"/>
      <c r="V136" s="226"/>
      <c r="W136" s="226"/>
      <c r="X136" s="226"/>
      <c r="Y136" s="226"/>
      <c r="Z136" s="215"/>
      <c r="AA136" s="215"/>
      <c r="AB136" s="215"/>
      <c r="AC136" s="215"/>
      <c r="AD136" s="215"/>
      <c r="AE136" s="215"/>
      <c r="AF136" s="215"/>
      <c r="AG136" s="215" t="s">
        <v>254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46" t="str">
        <f>C136</f>
        <v>-30 až 70 °C; max.provoz.teplota při zkratu 160 °C; min.teplota pokládky -5 °C; průřez vodiče 10,0 mm2; samozhášivý; odolnost vůči UV záření; barva pláště černá</v>
      </c>
      <c r="BB136" s="215"/>
      <c r="BC136" s="215"/>
      <c r="BD136" s="215"/>
      <c r="BE136" s="215"/>
      <c r="BF136" s="215"/>
      <c r="BG136" s="215"/>
      <c r="BH136" s="215"/>
    </row>
    <row r="137" spans="1:60" outlineLevel="3">
      <c r="A137" s="222"/>
      <c r="B137" s="223"/>
      <c r="C137" s="261" t="s">
        <v>421</v>
      </c>
      <c r="D137" s="254"/>
      <c r="E137" s="254"/>
      <c r="F137" s="254"/>
      <c r="G137" s="254"/>
      <c r="H137" s="226"/>
      <c r="I137" s="226"/>
      <c r="J137" s="226"/>
      <c r="K137" s="226"/>
      <c r="L137" s="226"/>
      <c r="M137" s="226"/>
      <c r="N137" s="225"/>
      <c r="O137" s="225"/>
      <c r="P137" s="225"/>
      <c r="Q137" s="225"/>
      <c r="R137" s="226"/>
      <c r="S137" s="226"/>
      <c r="T137" s="226"/>
      <c r="U137" s="226"/>
      <c r="V137" s="226"/>
      <c r="W137" s="226"/>
      <c r="X137" s="226"/>
      <c r="Y137" s="226"/>
      <c r="Z137" s="215"/>
      <c r="AA137" s="215"/>
      <c r="AB137" s="215"/>
      <c r="AC137" s="215"/>
      <c r="AD137" s="215"/>
      <c r="AE137" s="215"/>
      <c r="AF137" s="215"/>
      <c r="AG137" s="215" t="s">
        <v>254</v>
      </c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ht="30.6" outlineLevel="1">
      <c r="A138" s="238">
        <v>54</v>
      </c>
      <c r="B138" s="239" t="s">
        <v>469</v>
      </c>
      <c r="C138" s="257" t="s">
        <v>470</v>
      </c>
      <c r="D138" s="240" t="s">
        <v>162</v>
      </c>
      <c r="E138" s="241">
        <v>100</v>
      </c>
      <c r="F138" s="242"/>
      <c r="G138" s="243">
        <f>ROUND(E138*F138,2)</f>
        <v>0</v>
      </c>
      <c r="H138" s="242"/>
      <c r="I138" s="243">
        <f>ROUND(E138*H138,2)</f>
        <v>0</v>
      </c>
      <c r="J138" s="242"/>
      <c r="K138" s="243">
        <f>ROUND(E138*J138,2)</f>
        <v>0</v>
      </c>
      <c r="L138" s="243">
        <v>21</v>
      </c>
      <c r="M138" s="243">
        <f>G138*(1+L138/100)</f>
        <v>0</v>
      </c>
      <c r="N138" s="241">
        <v>3.1E-4</v>
      </c>
      <c r="O138" s="241">
        <f>ROUND(E138*N138,2)</f>
        <v>0.03</v>
      </c>
      <c r="P138" s="241">
        <v>0</v>
      </c>
      <c r="Q138" s="241">
        <f>ROUND(E138*P138,2)</f>
        <v>0</v>
      </c>
      <c r="R138" s="243" t="s">
        <v>239</v>
      </c>
      <c r="S138" s="243" t="s">
        <v>147</v>
      </c>
      <c r="T138" s="244" t="s">
        <v>147</v>
      </c>
      <c r="U138" s="226">
        <v>0</v>
      </c>
      <c r="V138" s="226">
        <f>ROUND(E138*U138,2)</f>
        <v>0</v>
      </c>
      <c r="W138" s="226"/>
      <c r="X138" s="226" t="s">
        <v>240</v>
      </c>
      <c r="Y138" s="226" t="s">
        <v>149</v>
      </c>
      <c r="Z138" s="215"/>
      <c r="AA138" s="215"/>
      <c r="AB138" s="215"/>
      <c r="AC138" s="215"/>
      <c r="AD138" s="215"/>
      <c r="AE138" s="215"/>
      <c r="AF138" s="215"/>
      <c r="AG138" s="215" t="s">
        <v>443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2">
      <c r="A139" s="222"/>
      <c r="B139" s="223"/>
      <c r="C139" s="262" t="s">
        <v>471</v>
      </c>
      <c r="D139" s="255"/>
      <c r="E139" s="255"/>
      <c r="F139" s="255"/>
      <c r="G139" s="255"/>
      <c r="H139" s="226"/>
      <c r="I139" s="226"/>
      <c r="J139" s="226"/>
      <c r="K139" s="226"/>
      <c r="L139" s="226"/>
      <c r="M139" s="226"/>
      <c r="N139" s="225"/>
      <c r="O139" s="225"/>
      <c r="P139" s="225"/>
      <c r="Q139" s="225"/>
      <c r="R139" s="226"/>
      <c r="S139" s="226"/>
      <c r="T139" s="226"/>
      <c r="U139" s="226"/>
      <c r="V139" s="226"/>
      <c r="W139" s="226"/>
      <c r="X139" s="226"/>
      <c r="Y139" s="226"/>
      <c r="Z139" s="215"/>
      <c r="AA139" s="215"/>
      <c r="AB139" s="215"/>
      <c r="AC139" s="215"/>
      <c r="AD139" s="215"/>
      <c r="AE139" s="215"/>
      <c r="AF139" s="215"/>
      <c r="AG139" s="215" t="s">
        <v>254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3">
      <c r="A140" s="222"/>
      <c r="B140" s="223"/>
      <c r="C140" s="261" t="s">
        <v>472</v>
      </c>
      <c r="D140" s="254"/>
      <c r="E140" s="254"/>
      <c r="F140" s="254"/>
      <c r="G140" s="254"/>
      <c r="H140" s="226"/>
      <c r="I140" s="226"/>
      <c r="J140" s="226"/>
      <c r="K140" s="226"/>
      <c r="L140" s="226"/>
      <c r="M140" s="226"/>
      <c r="N140" s="225"/>
      <c r="O140" s="225"/>
      <c r="P140" s="225"/>
      <c r="Q140" s="225"/>
      <c r="R140" s="226"/>
      <c r="S140" s="226"/>
      <c r="T140" s="226"/>
      <c r="U140" s="226"/>
      <c r="V140" s="226"/>
      <c r="W140" s="226"/>
      <c r="X140" s="226"/>
      <c r="Y140" s="226"/>
      <c r="Z140" s="215"/>
      <c r="AA140" s="215"/>
      <c r="AB140" s="215"/>
      <c r="AC140" s="215"/>
      <c r="AD140" s="215"/>
      <c r="AE140" s="215"/>
      <c r="AF140" s="215"/>
      <c r="AG140" s="215" t="s">
        <v>254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3">
      <c r="A141" s="222"/>
      <c r="B141" s="223"/>
      <c r="C141" s="261" t="s">
        <v>473</v>
      </c>
      <c r="D141" s="254"/>
      <c r="E141" s="254"/>
      <c r="F141" s="254"/>
      <c r="G141" s="254"/>
      <c r="H141" s="226"/>
      <c r="I141" s="226"/>
      <c r="J141" s="226"/>
      <c r="K141" s="226"/>
      <c r="L141" s="226"/>
      <c r="M141" s="226"/>
      <c r="N141" s="225"/>
      <c r="O141" s="225"/>
      <c r="P141" s="225"/>
      <c r="Q141" s="225"/>
      <c r="R141" s="226"/>
      <c r="S141" s="226"/>
      <c r="T141" s="226"/>
      <c r="U141" s="226"/>
      <c r="V141" s="226"/>
      <c r="W141" s="226"/>
      <c r="X141" s="226"/>
      <c r="Y141" s="226"/>
      <c r="Z141" s="215"/>
      <c r="AA141" s="215"/>
      <c r="AB141" s="215"/>
      <c r="AC141" s="215"/>
      <c r="AD141" s="215"/>
      <c r="AE141" s="215"/>
      <c r="AF141" s="215"/>
      <c r="AG141" s="215" t="s">
        <v>254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3">
      <c r="A142" s="222"/>
      <c r="B142" s="223"/>
      <c r="C142" s="261" t="s">
        <v>474</v>
      </c>
      <c r="D142" s="254"/>
      <c r="E142" s="254"/>
      <c r="F142" s="254"/>
      <c r="G142" s="254"/>
      <c r="H142" s="226"/>
      <c r="I142" s="226"/>
      <c r="J142" s="226"/>
      <c r="K142" s="226"/>
      <c r="L142" s="226"/>
      <c r="M142" s="226"/>
      <c r="N142" s="225"/>
      <c r="O142" s="225"/>
      <c r="P142" s="225"/>
      <c r="Q142" s="225"/>
      <c r="R142" s="226"/>
      <c r="S142" s="226"/>
      <c r="T142" s="226"/>
      <c r="U142" s="226"/>
      <c r="V142" s="226"/>
      <c r="W142" s="226"/>
      <c r="X142" s="226"/>
      <c r="Y142" s="226"/>
      <c r="Z142" s="215"/>
      <c r="AA142" s="215"/>
      <c r="AB142" s="215"/>
      <c r="AC142" s="215"/>
      <c r="AD142" s="215"/>
      <c r="AE142" s="215"/>
      <c r="AF142" s="215"/>
      <c r="AG142" s="215" t="s">
        <v>254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3">
      <c r="A143" s="222"/>
      <c r="B143" s="223"/>
      <c r="C143" s="261" t="s">
        <v>475</v>
      </c>
      <c r="D143" s="254"/>
      <c r="E143" s="254"/>
      <c r="F143" s="254"/>
      <c r="G143" s="254"/>
      <c r="H143" s="226"/>
      <c r="I143" s="226"/>
      <c r="J143" s="226"/>
      <c r="K143" s="226"/>
      <c r="L143" s="226"/>
      <c r="M143" s="226"/>
      <c r="N143" s="225"/>
      <c r="O143" s="225"/>
      <c r="P143" s="225"/>
      <c r="Q143" s="225"/>
      <c r="R143" s="226"/>
      <c r="S143" s="226"/>
      <c r="T143" s="226"/>
      <c r="U143" s="226"/>
      <c r="V143" s="226"/>
      <c r="W143" s="226"/>
      <c r="X143" s="226"/>
      <c r="Y143" s="226"/>
      <c r="Z143" s="215"/>
      <c r="AA143" s="215"/>
      <c r="AB143" s="215"/>
      <c r="AC143" s="215"/>
      <c r="AD143" s="215"/>
      <c r="AE143" s="215"/>
      <c r="AF143" s="215"/>
      <c r="AG143" s="215" t="s">
        <v>254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3">
      <c r="A144" s="222"/>
      <c r="B144" s="223"/>
      <c r="C144" s="261" t="s">
        <v>476</v>
      </c>
      <c r="D144" s="254"/>
      <c r="E144" s="254"/>
      <c r="F144" s="254"/>
      <c r="G144" s="254"/>
      <c r="H144" s="226"/>
      <c r="I144" s="226"/>
      <c r="J144" s="226"/>
      <c r="K144" s="226"/>
      <c r="L144" s="226"/>
      <c r="M144" s="226"/>
      <c r="N144" s="225"/>
      <c r="O144" s="225"/>
      <c r="P144" s="225"/>
      <c r="Q144" s="225"/>
      <c r="R144" s="226"/>
      <c r="S144" s="226"/>
      <c r="T144" s="226"/>
      <c r="U144" s="226"/>
      <c r="V144" s="226"/>
      <c r="W144" s="226"/>
      <c r="X144" s="226"/>
      <c r="Y144" s="226"/>
      <c r="Z144" s="215"/>
      <c r="AA144" s="215"/>
      <c r="AB144" s="215"/>
      <c r="AC144" s="215"/>
      <c r="AD144" s="215"/>
      <c r="AE144" s="215"/>
      <c r="AF144" s="215"/>
      <c r="AG144" s="215" t="s">
        <v>254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3">
      <c r="A145" s="222"/>
      <c r="B145" s="223"/>
      <c r="C145" s="261" t="s">
        <v>477</v>
      </c>
      <c r="D145" s="254"/>
      <c r="E145" s="254"/>
      <c r="F145" s="254"/>
      <c r="G145" s="254"/>
      <c r="H145" s="226"/>
      <c r="I145" s="226"/>
      <c r="J145" s="226"/>
      <c r="K145" s="226"/>
      <c r="L145" s="226"/>
      <c r="M145" s="226"/>
      <c r="N145" s="225"/>
      <c r="O145" s="225"/>
      <c r="P145" s="225"/>
      <c r="Q145" s="225"/>
      <c r="R145" s="226"/>
      <c r="S145" s="226"/>
      <c r="T145" s="226"/>
      <c r="U145" s="226"/>
      <c r="V145" s="226"/>
      <c r="W145" s="226"/>
      <c r="X145" s="226"/>
      <c r="Y145" s="226"/>
      <c r="Z145" s="215"/>
      <c r="AA145" s="215"/>
      <c r="AB145" s="215"/>
      <c r="AC145" s="215"/>
      <c r="AD145" s="215"/>
      <c r="AE145" s="215"/>
      <c r="AF145" s="215"/>
      <c r="AG145" s="215" t="s">
        <v>254</v>
      </c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3">
      <c r="A146" s="222"/>
      <c r="B146" s="223"/>
      <c r="C146" s="261" t="s">
        <v>478</v>
      </c>
      <c r="D146" s="254"/>
      <c r="E146" s="254"/>
      <c r="F146" s="254"/>
      <c r="G146" s="254"/>
      <c r="H146" s="226"/>
      <c r="I146" s="226"/>
      <c r="J146" s="226"/>
      <c r="K146" s="226"/>
      <c r="L146" s="226"/>
      <c r="M146" s="226"/>
      <c r="N146" s="225"/>
      <c r="O146" s="225"/>
      <c r="P146" s="225"/>
      <c r="Q146" s="225"/>
      <c r="R146" s="226"/>
      <c r="S146" s="226"/>
      <c r="T146" s="226"/>
      <c r="U146" s="226"/>
      <c r="V146" s="226"/>
      <c r="W146" s="226"/>
      <c r="X146" s="226"/>
      <c r="Y146" s="226"/>
      <c r="Z146" s="215"/>
      <c r="AA146" s="215"/>
      <c r="AB146" s="215"/>
      <c r="AC146" s="215"/>
      <c r="AD146" s="215"/>
      <c r="AE146" s="215"/>
      <c r="AF146" s="215"/>
      <c r="AG146" s="215" t="s">
        <v>254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ht="30.6" outlineLevel="1">
      <c r="A147" s="238">
        <v>55</v>
      </c>
      <c r="B147" s="239" t="s">
        <v>479</v>
      </c>
      <c r="C147" s="257" t="s">
        <v>480</v>
      </c>
      <c r="D147" s="240" t="s">
        <v>162</v>
      </c>
      <c r="E147" s="241">
        <v>10</v>
      </c>
      <c r="F147" s="242"/>
      <c r="G147" s="243">
        <f>ROUND(E147*F147,2)</f>
        <v>0</v>
      </c>
      <c r="H147" s="242"/>
      <c r="I147" s="243">
        <f>ROUND(E147*H147,2)</f>
        <v>0</v>
      </c>
      <c r="J147" s="242"/>
      <c r="K147" s="243">
        <f>ROUND(E147*J147,2)</f>
        <v>0</v>
      </c>
      <c r="L147" s="243">
        <v>21</v>
      </c>
      <c r="M147" s="243">
        <f>G147*(1+L147/100)</f>
        <v>0</v>
      </c>
      <c r="N147" s="241">
        <v>6.8999999999999997E-4</v>
      </c>
      <c r="O147" s="241">
        <f>ROUND(E147*N147,2)</f>
        <v>0.01</v>
      </c>
      <c r="P147" s="241">
        <v>0</v>
      </c>
      <c r="Q147" s="241">
        <f>ROUND(E147*P147,2)</f>
        <v>0</v>
      </c>
      <c r="R147" s="243" t="s">
        <v>239</v>
      </c>
      <c r="S147" s="243" t="s">
        <v>147</v>
      </c>
      <c r="T147" s="244" t="s">
        <v>147</v>
      </c>
      <c r="U147" s="226">
        <v>0</v>
      </c>
      <c r="V147" s="226">
        <f>ROUND(E147*U147,2)</f>
        <v>0</v>
      </c>
      <c r="W147" s="226"/>
      <c r="X147" s="226" t="s">
        <v>240</v>
      </c>
      <c r="Y147" s="226" t="s">
        <v>149</v>
      </c>
      <c r="Z147" s="215"/>
      <c r="AA147" s="215"/>
      <c r="AB147" s="215"/>
      <c r="AC147" s="215"/>
      <c r="AD147" s="215"/>
      <c r="AE147" s="215"/>
      <c r="AF147" s="215"/>
      <c r="AG147" s="215" t="s">
        <v>443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2">
      <c r="A148" s="222"/>
      <c r="B148" s="223"/>
      <c r="C148" s="262" t="s">
        <v>471</v>
      </c>
      <c r="D148" s="255"/>
      <c r="E148" s="255"/>
      <c r="F148" s="255"/>
      <c r="G148" s="255"/>
      <c r="H148" s="226"/>
      <c r="I148" s="226"/>
      <c r="J148" s="226"/>
      <c r="K148" s="226"/>
      <c r="L148" s="226"/>
      <c r="M148" s="226"/>
      <c r="N148" s="225"/>
      <c r="O148" s="225"/>
      <c r="P148" s="225"/>
      <c r="Q148" s="225"/>
      <c r="R148" s="226"/>
      <c r="S148" s="226"/>
      <c r="T148" s="226"/>
      <c r="U148" s="226"/>
      <c r="V148" s="226"/>
      <c r="W148" s="226"/>
      <c r="X148" s="226"/>
      <c r="Y148" s="226"/>
      <c r="Z148" s="215"/>
      <c r="AA148" s="215"/>
      <c r="AB148" s="215"/>
      <c r="AC148" s="215"/>
      <c r="AD148" s="215"/>
      <c r="AE148" s="215"/>
      <c r="AF148" s="215"/>
      <c r="AG148" s="215" t="s">
        <v>254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3">
      <c r="A149" s="222"/>
      <c r="B149" s="223"/>
      <c r="C149" s="261" t="s">
        <v>481</v>
      </c>
      <c r="D149" s="254"/>
      <c r="E149" s="254"/>
      <c r="F149" s="254"/>
      <c r="G149" s="254"/>
      <c r="H149" s="226"/>
      <c r="I149" s="226"/>
      <c r="J149" s="226"/>
      <c r="K149" s="226"/>
      <c r="L149" s="226"/>
      <c r="M149" s="226"/>
      <c r="N149" s="225"/>
      <c r="O149" s="225"/>
      <c r="P149" s="225"/>
      <c r="Q149" s="225"/>
      <c r="R149" s="226"/>
      <c r="S149" s="226"/>
      <c r="T149" s="226"/>
      <c r="U149" s="226"/>
      <c r="V149" s="226"/>
      <c r="W149" s="226"/>
      <c r="X149" s="226"/>
      <c r="Y149" s="226"/>
      <c r="Z149" s="215"/>
      <c r="AA149" s="215"/>
      <c r="AB149" s="215"/>
      <c r="AC149" s="215"/>
      <c r="AD149" s="215"/>
      <c r="AE149" s="215"/>
      <c r="AF149" s="215"/>
      <c r="AG149" s="215" t="s">
        <v>254</v>
      </c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>
      <c r="A150" s="238">
        <v>56</v>
      </c>
      <c r="B150" s="239" t="s">
        <v>482</v>
      </c>
      <c r="C150" s="257" t="s">
        <v>483</v>
      </c>
      <c r="D150" s="240" t="s">
        <v>233</v>
      </c>
      <c r="E150" s="241">
        <v>7</v>
      </c>
      <c r="F150" s="242"/>
      <c r="G150" s="243">
        <f>ROUND(E150*F150,2)</f>
        <v>0</v>
      </c>
      <c r="H150" s="242"/>
      <c r="I150" s="243">
        <f>ROUND(E150*H150,2)</f>
        <v>0</v>
      </c>
      <c r="J150" s="242"/>
      <c r="K150" s="243">
        <f>ROUND(E150*J150,2)</f>
        <v>0</v>
      </c>
      <c r="L150" s="243">
        <v>21</v>
      </c>
      <c r="M150" s="243">
        <f>G150*(1+L150/100)</f>
        <v>0</v>
      </c>
      <c r="N150" s="241">
        <v>9.8200000000000006E-3</v>
      </c>
      <c r="O150" s="241">
        <f>ROUND(E150*N150,2)</f>
        <v>7.0000000000000007E-2</v>
      </c>
      <c r="P150" s="241">
        <v>0</v>
      </c>
      <c r="Q150" s="241">
        <f>ROUND(E150*P150,2)</f>
        <v>0</v>
      </c>
      <c r="R150" s="243"/>
      <c r="S150" s="243" t="s">
        <v>229</v>
      </c>
      <c r="T150" s="244" t="s">
        <v>230</v>
      </c>
      <c r="U150" s="226">
        <v>0</v>
      </c>
      <c r="V150" s="226">
        <f>ROUND(E150*U150,2)</f>
        <v>0</v>
      </c>
      <c r="W150" s="226"/>
      <c r="X150" s="226" t="s">
        <v>240</v>
      </c>
      <c r="Y150" s="226" t="s">
        <v>149</v>
      </c>
      <c r="Z150" s="215"/>
      <c r="AA150" s="215"/>
      <c r="AB150" s="215"/>
      <c r="AC150" s="215"/>
      <c r="AD150" s="215"/>
      <c r="AE150" s="215"/>
      <c r="AF150" s="215"/>
      <c r="AG150" s="215" t="s">
        <v>443</v>
      </c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2">
      <c r="A151" s="222"/>
      <c r="B151" s="223"/>
      <c r="C151" s="262" t="s">
        <v>484</v>
      </c>
      <c r="D151" s="255"/>
      <c r="E151" s="255"/>
      <c r="F151" s="255"/>
      <c r="G151" s="255"/>
      <c r="H151" s="226"/>
      <c r="I151" s="226"/>
      <c r="J151" s="226"/>
      <c r="K151" s="226"/>
      <c r="L151" s="226"/>
      <c r="M151" s="226"/>
      <c r="N151" s="225"/>
      <c r="O151" s="225"/>
      <c r="P151" s="225"/>
      <c r="Q151" s="225"/>
      <c r="R151" s="226"/>
      <c r="S151" s="226"/>
      <c r="T151" s="226"/>
      <c r="U151" s="226"/>
      <c r="V151" s="226"/>
      <c r="W151" s="226"/>
      <c r="X151" s="226"/>
      <c r="Y151" s="226"/>
      <c r="Z151" s="215"/>
      <c r="AA151" s="215"/>
      <c r="AB151" s="215"/>
      <c r="AC151" s="215"/>
      <c r="AD151" s="215"/>
      <c r="AE151" s="215"/>
      <c r="AF151" s="215"/>
      <c r="AG151" s="215" t="s">
        <v>254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>
      <c r="A152" s="238">
        <v>57</v>
      </c>
      <c r="B152" s="239" t="s">
        <v>485</v>
      </c>
      <c r="C152" s="257" t="s">
        <v>486</v>
      </c>
      <c r="D152" s="240" t="s">
        <v>233</v>
      </c>
      <c r="E152" s="241">
        <v>1</v>
      </c>
      <c r="F152" s="242"/>
      <c r="G152" s="243">
        <f>ROUND(E152*F152,2)</f>
        <v>0</v>
      </c>
      <c r="H152" s="242"/>
      <c r="I152" s="243">
        <f>ROUND(E152*H152,2)</f>
        <v>0</v>
      </c>
      <c r="J152" s="242"/>
      <c r="K152" s="243">
        <f>ROUND(E152*J152,2)</f>
        <v>0</v>
      </c>
      <c r="L152" s="243">
        <v>21</v>
      </c>
      <c r="M152" s="243">
        <f>G152*(1+L152/100)</f>
        <v>0</v>
      </c>
      <c r="N152" s="241">
        <v>3.5000000000000001E-3</v>
      </c>
      <c r="O152" s="241">
        <f>ROUND(E152*N152,2)</f>
        <v>0</v>
      </c>
      <c r="P152" s="241">
        <v>0</v>
      </c>
      <c r="Q152" s="241">
        <f>ROUND(E152*P152,2)</f>
        <v>0</v>
      </c>
      <c r="R152" s="243"/>
      <c r="S152" s="243" t="s">
        <v>229</v>
      </c>
      <c r="T152" s="244" t="s">
        <v>230</v>
      </c>
      <c r="U152" s="226">
        <v>0</v>
      </c>
      <c r="V152" s="226">
        <f>ROUND(E152*U152,2)</f>
        <v>0</v>
      </c>
      <c r="W152" s="226"/>
      <c r="X152" s="226" t="s">
        <v>240</v>
      </c>
      <c r="Y152" s="226" t="s">
        <v>149</v>
      </c>
      <c r="Z152" s="215"/>
      <c r="AA152" s="215"/>
      <c r="AB152" s="215"/>
      <c r="AC152" s="215"/>
      <c r="AD152" s="215"/>
      <c r="AE152" s="215"/>
      <c r="AF152" s="215"/>
      <c r="AG152" s="215" t="s">
        <v>443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outlineLevel="2">
      <c r="A153" s="222"/>
      <c r="B153" s="223"/>
      <c r="C153" s="262" t="s">
        <v>76</v>
      </c>
      <c r="D153" s="255"/>
      <c r="E153" s="255"/>
      <c r="F153" s="255"/>
      <c r="G153" s="255"/>
      <c r="H153" s="226"/>
      <c r="I153" s="226"/>
      <c r="J153" s="226"/>
      <c r="K153" s="226"/>
      <c r="L153" s="226"/>
      <c r="M153" s="226"/>
      <c r="N153" s="225"/>
      <c r="O153" s="225"/>
      <c r="P153" s="225"/>
      <c r="Q153" s="225"/>
      <c r="R153" s="226"/>
      <c r="S153" s="226"/>
      <c r="T153" s="226"/>
      <c r="U153" s="226"/>
      <c r="V153" s="226"/>
      <c r="W153" s="226"/>
      <c r="X153" s="226"/>
      <c r="Y153" s="226"/>
      <c r="Z153" s="215"/>
      <c r="AA153" s="215"/>
      <c r="AB153" s="215"/>
      <c r="AC153" s="215"/>
      <c r="AD153" s="215"/>
      <c r="AE153" s="215"/>
      <c r="AF153" s="215"/>
      <c r="AG153" s="215" t="s">
        <v>254</v>
      </c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>
      <c r="A154" s="231" t="s">
        <v>141</v>
      </c>
      <c r="B154" s="232" t="s">
        <v>107</v>
      </c>
      <c r="C154" s="256" t="s">
        <v>108</v>
      </c>
      <c r="D154" s="233"/>
      <c r="E154" s="234"/>
      <c r="F154" s="235"/>
      <c r="G154" s="235">
        <f>SUMIF(AG155:AG163,"&lt;&gt;NOR",G155:G163)</f>
        <v>0</v>
      </c>
      <c r="H154" s="235"/>
      <c r="I154" s="235">
        <f>SUM(I155:I163)</f>
        <v>0</v>
      </c>
      <c r="J154" s="235"/>
      <c r="K154" s="235">
        <f>SUM(K155:K163)</f>
        <v>0</v>
      </c>
      <c r="L154" s="235"/>
      <c r="M154" s="235">
        <f>SUM(M155:M163)</f>
        <v>0</v>
      </c>
      <c r="N154" s="234"/>
      <c r="O154" s="234">
        <f>SUM(O155:O163)</f>
        <v>0.98</v>
      </c>
      <c r="P154" s="234"/>
      <c r="Q154" s="234">
        <f>SUM(Q155:Q163)</f>
        <v>0</v>
      </c>
      <c r="R154" s="235"/>
      <c r="S154" s="235"/>
      <c r="T154" s="236"/>
      <c r="U154" s="230"/>
      <c r="V154" s="230">
        <f>SUM(V155:V163)</f>
        <v>48.53</v>
      </c>
      <c r="W154" s="230"/>
      <c r="X154" s="230"/>
      <c r="Y154" s="230"/>
      <c r="AG154" t="s">
        <v>142</v>
      </c>
    </row>
    <row r="155" spans="1:60" outlineLevel="1">
      <c r="A155" s="238">
        <v>58</v>
      </c>
      <c r="B155" s="239" t="s">
        <v>487</v>
      </c>
      <c r="C155" s="257" t="s">
        <v>488</v>
      </c>
      <c r="D155" s="240" t="s">
        <v>162</v>
      </c>
      <c r="E155" s="241">
        <v>140</v>
      </c>
      <c r="F155" s="242"/>
      <c r="G155" s="243">
        <f>ROUND(E155*F155,2)</f>
        <v>0</v>
      </c>
      <c r="H155" s="242"/>
      <c r="I155" s="243">
        <f>ROUND(E155*H155,2)</f>
        <v>0</v>
      </c>
      <c r="J155" s="242"/>
      <c r="K155" s="243">
        <f>ROUND(E155*J155,2)</f>
        <v>0</v>
      </c>
      <c r="L155" s="243">
        <v>21</v>
      </c>
      <c r="M155" s="243">
        <f>G155*(1+L155/100)</f>
        <v>0</v>
      </c>
      <c r="N155" s="241">
        <v>0</v>
      </c>
      <c r="O155" s="241">
        <f>ROUND(E155*N155,2)</f>
        <v>0</v>
      </c>
      <c r="P155" s="241">
        <v>0</v>
      </c>
      <c r="Q155" s="241">
        <f>ROUND(E155*P155,2)</f>
        <v>0</v>
      </c>
      <c r="R155" s="243"/>
      <c r="S155" s="243" t="s">
        <v>147</v>
      </c>
      <c r="T155" s="244" t="s">
        <v>147</v>
      </c>
      <c r="U155" s="226">
        <v>0.15</v>
      </c>
      <c r="V155" s="226">
        <f>ROUND(E155*U155,2)</f>
        <v>21</v>
      </c>
      <c r="W155" s="226"/>
      <c r="X155" s="226" t="s">
        <v>148</v>
      </c>
      <c r="Y155" s="226" t="s">
        <v>149</v>
      </c>
      <c r="Z155" s="215"/>
      <c r="AA155" s="215"/>
      <c r="AB155" s="215"/>
      <c r="AC155" s="215"/>
      <c r="AD155" s="215"/>
      <c r="AE155" s="215"/>
      <c r="AF155" s="215"/>
      <c r="AG155" s="215" t="s">
        <v>150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2">
      <c r="A156" s="222"/>
      <c r="B156" s="223"/>
      <c r="C156" s="259" t="s">
        <v>386</v>
      </c>
      <c r="D156" s="228"/>
      <c r="E156" s="229">
        <v>140</v>
      </c>
      <c r="F156" s="226"/>
      <c r="G156" s="226"/>
      <c r="H156" s="226"/>
      <c r="I156" s="226"/>
      <c r="J156" s="226"/>
      <c r="K156" s="226"/>
      <c r="L156" s="226"/>
      <c r="M156" s="226"/>
      <c r="N156" s="225"/>
      <c r="O156" s="225"/>
      <c r="P156" s="225"/>
      <c r="Q156" s="225"/>
      <c r="R156" s="226"/>
      <c r="S156" s="226"/>
      <c r="T156" s="226"/>
      <c r="U156" s="226"/>
      <c r="V156" s="226"/>
      <c r="W156" s="226"/>
      <c r="X156" s="226"/>
      <c r="Y156" s="226"/>
      <c r="Z156" s="215"/>
      <c r="AA156" s="215"/>
      <c r="AB156" s="215"/>
      <c r="AC156" s="215"/>
      <c r="AD156" s="215"/>
      <c r="AE156" s="215"/>
      <c r="AF156" s="215"/>
      <c r="AG156" s="215" t="s">
        <v>154</v>
      </c>
      <c r="AH156" s="215">
        <v>0</v>
      </c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1">
      <c r="A157" s="247">
        <v>59</v>
      </c>
      <c r="B157" s="248" t="s">
        <v>489</v>
      </c>
      <c r="C157" s="260" t="s">
        <v>490</v>
      </c>
      <c r="D157" s="249" t="s">
        <v>233</v>
      </c>
      <c r="E157" s="250">
        <v>7</v>
      </c>
      <c r="F157" s="251"/>
      <c r="G157" s="252">
        <f>ROUND(E157*F157,2)</f>
        <v>0</v>
      </c>
      <c r="H157" s="251"/>
      <c r="I157" s="252">
        <f>ROUND(E157*H157,2)</f>
        <v>0</v>
      </c>
      <c r="J157" s="251"/>
      <c r="K157" s="252">
        <f>ROUND(E157*J157,2)</f>
        <v>0</v>
      </c>
      <c r="L157" s="252">
        <v>21</v>
      </c>
      <c r="M157" s="252">
        <f>G157*(1+L157/100)</f>
        <v>0</v>
      </c>
      <c r="N157" s="250">
        <v>0.13682</v>
      </c>
      <c r="O157" s="250">
        <f>ROUND(E157*N157,2)</f>
        <v>0.96</v>
      </c>
      <c r="P157" s="250">
        <v>0</v>
      </c>
      <c r="Q157" s="250">
        <f>ROUND(E157*P157,2)</f>
        <v>0</v>
      </c>
      <c r="R157" s="252"/>
      <c r="S157" s="252" t="s">
        <v>147</v>
      </c>
      <c r="T157" s="253" t="s">
        <v>147</v>
      </c>
      <c r="U157" s="226">
        <v>2.827</v>
      </c>
      <c r="V157" s="226">
        <f>ROUND(E157*U157,2)</f>
        <v>19.79</v>
      </c>
      <c r="W157" s="226"/>
      <c r="X157" s="226" t="s">
        <v>148</v>
      </c>
      <c r="Y157" s="226" t="s">
        <v>149</v>
      </c>
      <c r="Z157" s="215"/>
      <c r="AA157" s="215"/>
      <c r="AB157" s="215"/>
      <c r="AC157" s="215"/>
      <c r="AD157" s="215"/>
      <c r="AE157" s="215"/>
      <c r="AF157" s="215"/>
      <c r="AG157" s="215" t="s">
        <v>150</v>
      </c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1">
      <c r="A158" s="238">
        <v>60</v>
      </c>
      <c r="B158" s="239" t="s">
        <v>491</v>
      </c>
      <c r="C158" s="257" t="s">
        <v>492</v>
      </c>
      <c r="D158" s="240" t="s">
        <v>162</v>
      </c>
      <c r="E158" s="241">
        <v>250</v>
      </c>
      <c r="F158" s="242"/>
      <c r="G158" s="243">
        <f>ROUND(E158*F158,2)</f>
        <v>0</v>
      </c>
      <c r="H158" s="242"/>
      <c r="I158" s="243">
        <f>ROUND(E158*H158,2)</f>
        <v>0</v>
      </c>
      <c r="J158" s="242"/>
      <c r="K158" s="243">
        <f>ROUND(E158*J158,2)</f>
        <v>0</v>
      </c>
      <c r="L158" s="243">
        <v>21</v>
      </c>
      <c r="M158" s="243">
        <f>G158*(1+L158/100)</f>
        <v>0</v>
      </c>
      <c r="N158" s="241">
        <v>6.0000000000000002E-5</v>
      </c>
      <c r="O158" s="241">
        <f>ROUND(E158*N158,2)</f>
        <v>0.02</v>
      </c>
      <c r="P158" s="241">
        <v>0</v>
      </c>
      <c r="Q158" s="241">
        <f>ROUND(E158*P158,2)</f>
        <v>0</v>
      </c>
      <c r="R158" s="243"/>
      <c r="S158" s="243" t="s">
        <v>147</v>
      </c>
      <c r="T158" s="244" t="s">
        <v>147</v>
      </c>
      <c r="U158" s="226">
        <v>0.03</v>
      </c>
      <c r="V158" s="226">
        <f>ROUND(E158*U158,2)</f>
        <v>7.5</v>
      </c>
      <c r="W158" s="226"/>
      <c r="X158" s="226" t="s">
        <v>148</v>
      </c>
      <c r="Y158" s="226" t="s">
        <v>149</v>
      </c>
      <c r="Z158" s="215"/>
      <c r="AA158" s="215"/>
      <c r="AB158" s="215"/>
      <c r="AC158" s="215"/>
      <c r="AD158" s="215"/>
      <c r="AE158" s="215"/>
      <c r="AF158" s="215"/>
      <c r="AG158" s="215" t="s">
        <v>150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2">
      <c r="A159" s="222"/>
      <c r="B159" s="223"/>
      <c r="C159" s="259" t="s">
        <v>366</v>
      </c>
      <c r="D159" s="228"/>
      <c r="E159" s="229">
        <v>80</v>
      </c>
      <c r="F159" s="226"/>
      <c r="G159" s="226"/>
      <c r="H159" s="226"/>
      <c r="I159" s="226"/>
      <c r="J159" s="226"/>
      <c r="K159" s="226"/>
      <c r="L159" s="226"/>
      <c r="M159" s="226"/>
      <c r="N159" s="225"/>
      <c r="O159" s="225"/>
      <c r="P159" s="225"/>
      <c r="Q159" s="225"/>
      <c r="R159" s="226"/>
      <c r="S159" s="226"/>
      <c r="T159" s="226"/>
      <c r="U159" s="226"/>
      <c r="V159" s="226"/>
      <c r="W159" s="226"/>
      <c r="X159" s="226"/>
      <c r="Y159" s="226"/>
      <c r="Z159" s="215"/>
      <c r="AA159" s="215"/>
      <c r="AB159" s="215"/>
      <c r="AC159" s="215"/>
      <c r="AD159" s="215"/>
      <c r="AE159" s="215"/>
      <c r="AF159" s="215"/>
      <c r="AG159" s="215" t="s">
        <v>154</v>
      </c>
      <c r="AH159" s="215">
        <v>0</v>
      </c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3">
      <c r="A160" s="222"/>
      <c r="B160" s="223"/>
      <c r="C160" s="259" t="s">
        <v>367</v>
      </c>
      <c r="D160" s="228"/>
      <c r="E160" s="229">
        <v>70</v>
      </c>
      <c r="F160" s="226"/>
      <c r="G160" s="226"/>
      <c r="H160" s="226"/>
      <c r="I160" s="226"/>
      <c r="J160" s="226"/>
      <c r="K160" s="226"/>
      <c r="L160" s="226"/>
      <c r="M160" s="226"/>
      <c r="N160" s="225"/>
      <c r="O160" s="225"/>
      <c r="P160" s="225"/>
      <c r="Q160" s="225"/>
      <c r="R160" s="226"/>
      <c r="S160" s="226"/>
      <c r="T160" s="226"/>
      <c r="U160" s="226"/>
      <c r="V160" s="226"/>
      <c r="W160" s="226"/>
      <c r="X160" s="226"/>
      <c r="Y160" s="226"/>
      <c r="Z160" s="215"/>
      <c r="AA160" s="215"/>
      <c r="AB160" s="215"/>
      <c r="AC160" s="215"/>
      <c r="AD160" s="215"/>
      <c r="AE160" s="215"/>
      <c r="AF160" s="215"/>
      <c r="AG160" s="215" t="s">
        <v>154</v>
      </c>
      <c r="AH160" s="215">
        <v>0</v>
      </c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3">
      <c r="A161" s="222"/>
      <c r="B161" s="223"/>
      <c r="C161" s="259" t="s">
        <v>493</v>
      </c>
      <c r="D161" s="228"/>
      <c r="E161" s="229">
        <v>100</v>
      </c>
      <c r="F161" s="226"/>
      <c r="G161" s="226"/>
      <c r="H161" s="226"/>
      <c r="I161" s="226"/>
      <c r="J161" s="226"/>
      <c r="K161" s="226"/>
      <c r="L161" s="226"/>
      <c r="M161" s="226"/>
      <c r="N161" s="225"/>
      <c r="O161" s="225"/>
      <c r="P161" s="225"/>
      <c r="Q161" s="225"/>
      <c r="R161" s="226"/>
      <c r="S161" s="226"/>
      <c r="T161" s="226"/>
      <c r="U161" s="226"/>
      <c r="V161" s="226"/>
      <c r="W161" s="226"/>
      <c r="X161" s="226"/>
      <c r="Y161" s="226"/>
      <c r="Z161" s="215"/>
      <c r="AA161" s="215"/>
      <c r="AB161" s="215"/>
      <c r="AC161" s="215"/>
      <c r="AD161" s="215"/>
      <c r="AE161" s="215"/>
      <c r="AF161" s="215"/>
      <c r="AG161" s="215" t="s">
        <v>154</v>
      </c>
      <c r="AH161" s="215">
        <v>0</v>
      </c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1">
      <c r="A162" s="238">
        <v>61</v>
      </c>
      <c r="B162" s="239" t="s">
        <v>494</v>
      </c>
      <c r="C162" s="257" t="s">
        <v>495</v>
      </c>
      <c r="D162" s="240" t="s">
        <v>233</v>
      </c>
      <c r="E162" s="241">
        <v>15</v>
      </c>
      <c r="F162" s="242"/>
      <c r="G162" s="243">
        <f>ROUND(E162*F162,2)</f>
        <v>0</v>
      </c>
      <c r="H162" s="242"/>
      <c r="I162" s="243">
        <f>ROUND(E162*H162,2)</f>
        <v>0</v>
      </c>
      <c r="J162" s="242"/>
      <c r="K162" s="243">
        <f>ROUND(E162*J162,2)</f>
        <v>0</v>
      </c>
      <c r="L162" s="243">
        <v>21</v>
      </c>
      <c r="M162" s="243">
        <f>G162*(1+L162/100)</f>
        <v>0</v>
      </c>
      <c r="N162" s="241">
        <v>0</v>
      </c>
      <c r="O162" s="241">
        <f>ROUND(E162*N162,2)</f>
        <v>0</v>
      </c>
      <c r="P162" s="241">
        <v>0</v>
      </c>
      <c r="Q162" s="241">
        <f>ROUND(E162*P162,2)</f>
        <v>0</v>
      </c>
      <c r="R162" s="243"/>
      <c r="S162" s="243" t="s">
        <v>147</v>
      </c>
      <c r="T162" s="244" t="s">
        <v>147</v>
      </c>
      <c r="U162" s="226">
        <v>1.6E-2</v>
      </c>
      <c r="V162" s="226">
        <f>ROUND(E162*U162,2)</f>
        <v>0.24</v>
      </c>
      <c r="W162" s="226"/>
      <c r="X162" s="226" t="s">
        <v>148</v>
      </c>
      <c r="Y162" s="226" t="s">
        <v>149</v>
      </c>
      <c r="Z162" s="215"/>
      <c r="AA162" s="215"/>
      <c r="AB162" s="215"/>
      <c r="AC162" s="215"/>
      <c r="AD162" s="215"/>
      <c r="AE162" s="215"/>
      <c r="AF162" s="215"/>
      <c r="AG162" s="215" t="s">
        <v>405</v>
      </c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2">
      <c r="A163" s="222"/>
      <c r="B163" s="223"/>
      <c r="C163" s="262" t="s">
        <v>496</v>
      </c>
      <c r="D163" s="255"/>
      <c r="E163" s="255"/>
      <c r="F163" s="255"/>
      <c r="G163" s="255"/>
      <c r="H163" s="226"/>
      <c r="I163" s="226"/>
      <c r="J163" s="226"/>
      <c r="K163" s="226"/>
      <c r="L163" s="226"/>
      <c r="M163" s="226"/>
      <c r="N163" s="225"/>
      <c r="O163" s="225"/>
      <c r="P163" s="225"/>
      <c r="Q163" s="225"/>
      <c r="R163" s="226"/>
      <c r="S163" s="226"/>
      <c r="T163" s="226"/>
      <c r="U163" s="226"/>
      <c r="V163" s="226"/>
      <c r="W163" s="226"/>
      <c r="X163" s="226"/>
      <c r="Y163" s="226"/>
      <c r="Z163" s="215"/>
      <c r="AA163" s="215"/>
      <c r="AB163" s="215"/>
      <c r="AC163" s="215"/>
      <c r="AD163" s="215"/>
      <c r="AE163" s="215"/>
      <c r="AF163" s="215"/>
      <c r="AG163" s="215" t="s">
        <v>254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>
      <c r="A164" s="231" t="s">
        <v>141</v>
      </c>
      <c r="B164" s="232" t="s">
        <v>109</v>
      </c>
      <c r="C164" s="256" t="s">
        <v>110</v>
      </c>
      <c r="D164" s="233"/>
      <c r="E164" s="234"/>
      <c r="F164" s="235"/>
      <c r="G164" s="235">
        <f>SUMIF(AG165:AG169,"&lt;&gt;NOR",G165:G169)</f>
        <v>0</v>
      </c>
      <c r="H164" s="235"/>
      <c r="I164" s="235">
        <f>SUM(I165:I169)</f>
        <v>0</v>
      </c>
      <c r="J164" s="235"/>
      <c r="K164" s="235">
        <f>SUM(K165:K169)</f>
        <v>0</v>
      </c>
      <c r="L164" s="235"/>
      <c r="M164" s="235">
        <f>SUM(M165:M169)</f>
        <v>0</v>
      </c>
      <c r="N164" s="234"/>
      <c r="O164" s="234">
        <f>SUM(O165:O169)</f>
        <v>0</v>
      </c>
      <c r="P164" s="234"/>
      <c r="Q164" s="234">
        <f>SUM(Q165:Q169)</f>
        <v>0</v>
      </c>
      <c r="R164" s="235"/>
      <c r="S164" s="235"/>
      <c r="T164" s="236"/>
      <c r="U164" s="230"/>
      <c r="V164" s="230">
        <f>SUM(V165:V169)</f>
        <v>17.59</v>
      </c>
      <c r="W164" s="230"/>
      <c r="X164" s="230"/>
      <c r="Y164" s="230"/>
      <c r="AG164" t="s">
        <v>142</v>
      </c>
    </row>
    <row r="165" spans="1:60" ht="20.399999999999999" outlineLevel="1">
      <c r="A165" s="247">
        <v>62</v>
      </c>
      <c r="B165" s="248" t="s">
        <v>497</v>
      </c>
      <c r="C165" s="260" t="s">
        <v>498</v>
      </c>
      <c r="D165" s="249" t="s">
        <v>297</v>
      </c>
      <c r="E165" s="250">
        <v>18.48</v>
      </c>
      <c r="F165" s="251"/>
      <c r="G165" s="252">
        <f>ROUND(E165*F165,2)</f>
        <v>0</v>
      </c>
      <c r="H165" s="251"/>
      <c r="I165" s="252">
        <f>ROUND(E165*H165,2)</f>
        <v>0</v>
      </c>
      <c r="J165" s="251"/>
      <c r="K165" s="252">
        <f>ROUND(E165*J165,2)</f>
        <v>0</v>
      </c>
      <c r="L165" s="252">
        <v>21</v>
      </c>
      <c r="M165" s="252">
        <f>G165*(1+L165/100)</f>
        <v>0</v>
      </c>
      <c r="N165" s="250">
        <v>0</v>
      </c>
      <c r="O165" s="250">
        <f>ROUND(E165*N165,2)</f>
        <v>0</v>
      </c>
      <c r="P165" s="250">
        <v>0</v>
      </c>
      <c r="Q165" s="250">
        <f>ROUND(E165*P165,2)</f>
        <v>0</v>
      </c>
      <c r="R165" s="252" t="s">
        <v>146</v>
      </c>
      <c r="S165" s="252" t="s">
        <v>147</v>
      </c>
      <c r="T165" s="253" t="s">
        <v>147</v>
      </c>
      <c r="U165" s="226">
        <v>0.01</v>
      </c>
      <c r="V165" s="226">
        <f>ROUND(E165*U165,2)</f>
        <v>0.18</v>
      </c>
      <c r="W165" s="226"/>
      <c r="X165" s="226" t="s">
        <v>308</v>
      </c>
      <c r="Y165" s="226" t="s">
        <v>149</v>
      </c>
      <c r="Z165" s="215"/>
      <c r="AA165" s="215"/>
      <c r="AB165" s="215"/>
      <c r="AC165" s="215"/>
      <c r="AD165" s="215"/>
      <c r="AE165" s="215"/>
      <c r="AF165" s="215"/>
      <c r="AG165" s="215" t="s">
        <v>309</v>
      </c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>
      <c r="A166" s="247">
        <v>63</v>
      </c>
      <c r="B166" s="248" t="s">
        <v>499</v>
      </c>
      <c r="C166" s="260" t="s">
        <v>500</v>
      </c>
      <c r="D166" s="249" t="s">
        <v>297</v>
      </c>
      <c r="E166" s="250">
        <v>351.12</v>
      </c>
      <c r="F166" s="251"/>
      <c r="G166" s="252">
        <f>ROUND(E166*F166,2)</f>
        <v>0</v>
      </c>
      <c r="H166" s="251"/>
      <c r="I166" s="252">
        <f>ROUND(E166*H166,2)</f>
        <v>0</v>
      </c>
      <c r="J166" s="251"/>
      <c r="K166" s="252">
        <f>ROUND(E166*J166,2)</f>
        <v>0</v>
      </c>
      <c r="L166" s="252">
        <v>21</v>
      </c>
      <c r="M166" s="252">
        <f>G166*(1+L166/100)</f>
        <v>0</v>
      </c>
      <c r="N166" s="250">
        <v>0</v>
      </c>
      <c r="O166" s="250">
        <f>ROUND(E166*N166,2)</f>
        <v>0</v>
      </c>
      <c r="P166" s="250">
        <v>0</v>
      </c>
      <c r="Q166" s="250">
        <f>ROUND(E166*P166,2)</f>
        <v>0</v>
      </c>
      <c r="R166" s="252" t="s">
        <v>146</v>
      </c>
      <c r="S166" s="252" t="s">
        <v>147</v>
      </c>
      <c r="T166" s="253" t="s">
        <v>147</v>
      </c>
      <c r="U166" s="226">
        <v>0</v>
      </c>
      <c r="V166" s="226">
        <f>ROUND(E166*U166,2)</f>
        <v>0</v>
      </c>
      <c r="W166" s="226"/>
      <c r="X166" s="226" t="s">
        <v>308</v>
      </c>
      <c r="Y166" s="226" t="s">
        <v>149</v>
      </c>
      <c r="Z166" s="215"/>
      <c r="AA166" s="215"/>
      <c r="AB166" s="215"/>
      <c r="AC166" s="215"/>
      <c r="AD166" s="215"/>
      <c r="AE166" s="215"/>
      <c r="AF166" s="215"/>
      <c r="AG166" s="215" t="s">
        <v>309</v>
      </c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1">
      <c r="A167" s="247">
        <v>64</v>
      </c>
      <c r="B167" s="248" t="s">
        <v>501</v>
      </c>
      <c r="C167" s="260" t="s">
        <v>502</v>
      </c>
      <c r="D167" s="249" t="s">
        <v>297</v>
      </c>
      <c r="E167" s="250">
        <v>18.48</v>
      </c>
      <c r="F167" s="251"/>
      <c r="G167" s="252">
        <f>ROUND(E167*F167,2)</f>
        <v>0</v>
      </c>
      <c r="H167" s="251"/>
      <c r="I167" s="252">
        <f>ROUND(E167*H167,2)</f>
        <v>0</v>
      </c>
      <c r="J167" s="251"/>
      <c r="K167" s="252">
        <f>ROUND(E167*J167,2)</f>
        <v>0</v>
      </c>
      <c r="L167" s="252">
        <v>21</v>
      </c>
      <c r="M167" s="252">
        <f>G167*(1+L167/100)</f>
        <v>0</v>
      </c>
      <c r="N167" s="250">
        <v>0</v>
      </c>
      <c r="O167" s="250">
        <f>ROUND(E167*N167,2)</f>
        <v>0</v>
      </c>
      <c r="P167" s="250">
        <v>0</v>
      </c>
      <c r="Q167" s="250">
        <f>ROUND(E167*P167,2)</f>
        <v>0</v>
      </c>
      <c r="R167" s="252" t="s">
        <v>307</v>
      </c>
      <c r="S167" s="252" t="s">
        <v>147</v>
      </c>
      <c r="T167" s="253" t="s">
        <v>147</v>
      </c>
      <c r="U167" s="226">
        <v>0.94199999999999995</v>
      </c>
      <c r="V167" s="226">
        <f>ROUND(E167*U167,2)</f>
        <v>17.41</v>
      </c>
      <c r="W167" s="226"/>
      <c r="X167" s="226" t="s">
        <v>308</v>
      </c>
      <c r="Y167" s="226" t="s">
        <v>149</v>
      </c>
      <c r="Z167" s="215"/>
      <c r="AA167" s="215"/>
      <c r="AB167" s="215"/>
      <c r="AC167" s="215"/>
      <c r="AD167" s="215"/>
      <c r="AE167" s="215"/>
      <c r="AF167" s="215"/>
      <c r="AG167" s="215" t="s">
        <v>309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ht="20.399999999999999" outlineLevel="1">
      <c r="A168" s="238">
        <v>65</v>
      </c>
      <c r="B168" s="239" t="s">
        <v>503</v>
      </c>
      <c r="C168" s="257" t="s">
        <v>504</v>
      </c>
      <c r="D168" s="240" t="s">
        <v>297</v>
      </c>
      <c r="E168" s="241">
        <v>18.48</v>
      </c>
      <c r="F168" s="242"/>
      <c r="G168" s="243">
        <f>ROUND(E168*F168,2)</f>
        <v>0</v>
      </c>
      <c r="H168" s="242"/>
      <c r="I168" s="243">
        <f>ROUND(E168*H168,2)</f>
        <v>0</v>
      </c>
      <c r="J168" s="242"/>
      <c r="K168" s="243">
        <f>ROUND(E168*J168,2)</f>
        <v>0</v>
      </c>
      <c r="L168" s="243">
        <v>21</v>
      </c>
      <c r="M168" s="243">
        <f>G168*(1+L168/100)</f>
        <v>0</v>
      </c>
      <c r="N168" s="241">
        <v>0</v>
      </c>
      <c r="O168" s="241">
        <f>ROUND(E168*N168,2)</f>
        <v>0</v>
      </c>
      <c r="P168" s="241">
        <v>0</v>
      </c>
      <c r="Q168" s="241">
        <f>ROUND(E168*P168,2)</f>
        <v>0</v>
      </c>
      <c r="R168" s="243" t="s">
        <v>307</v>
      </c>
      <c r="S168" s="243" t="s">
        <v>147</v>
      </c>
      <c r="T168" s="244" t="s">
        <v>147</v>
      </c>
      <c r="U168" s="226">
        <v>0</v>
      </c>
      <c r="V168" s="226">
        <f>ROUND(E168*U168,2)</f>
        <v>0</v>
      </c>
      <c r="W168" s="226"/>
      <c r="X168" s="226" t="s">
        <v>308</v>
      </c>
      <c r="Y168" s="226" t="s">
        <v>149</v>
      </c>
      <c r="Z168" s="215"/>
      <c r="AA168" s="215"/>
      <c r="AB168" s="215"/>
      <c r="AC168" s="215"/>
      <c r="AD168" s="215"/>
      <c r="AE168" s="215"/>
      <c r="AF168" s="215"/>
      <c r="AG168" s="215" t="s">
        <v>309</v>
      </c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2">
      <c r="A169" s="222"/>
      <c r="B169" s="223"/>
      <c r="C169" s="262" t="s">
        <v>505</v>
      </c>
      <c r="D169" s="255"/>
      <c r="E169" s="255"/>
      <c r="F169" s="255"/>
      <c r="G169" s="255"/>
      <c r="H169" s="226"/>
      <c r="I169" s="226"/>
      <c r="J169" s="226"/>
      <c r="K169" s="226"/>
      <c r="L169" s="226"/>
      <c r="M169" s="226"/>
      <c r="N169" s="225"/>
      <c r="O169" s="225"/>
      <c r="P169" s="225"/>
      <c r="Q169" s="225"/>
      <c r="R169" s="226"/>
      <c r="S169" s="226"/>
      <c r="T169" s="226"/>
      <c r="U169" s="226"/>
      <c r="V169" s="226"/>
      <c r="W169" s="226"/>
      <c r="X169" s="226"/>
      <c r="Y169" s="226"/>
      <c r="Z169" s="215"/>
      <c r="AA169" s="215"/>
      <c r="AB169" s="215"/>
      <c r="AC169" s="215"/>
      <c r="AD169" s="215"/>
      <c r="AE169" s="215"/>
      <c r="AF169" s="215"/>
      <c r="AG169" s="215" t="s">
        <v>254</v>
      </c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>
      <c r="A170" s="3"/>
      <c r="B170" s="4"/>
      <c r="C170" s="263"/>
      <c r="D170" s="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E170">
        <v>12</v>
      </c>
      <c r="AF170">
        <v>21</v>
      </c>
      <c r="AG170" t="s">
        <v>127</v>
      </c>
    </row>
    <row r="171" spans="1:60">
      <c r="A171" s="218"/>
      <c r="B171" s="219" t="s">
        <v>29</v>
      </c>
      <c r="C171" s="264"/>
      <c r="D171" s="220"/>
      <c r="E171" s="221"/>
      <c r="F171" s="221"/>
      <c r="G171" s="237">
        <f>G8+G44+G49+G70+G74+G78+G84+G87+G154+G164</f>
        <v>0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E171">
        <f>SUMIF(L7:L169,AE170,G7:G169)</f>
        <v>0</v>
      </c>
      <c r="AF171">
        <f>SUMIF(L7:L169,AF170,G7:G169)</f>
        <v>0</v>
      </c>
      <c r="AG171" t="s">
        <v>315</v>
      </c>
    </row>
    <row r="172" spans="1:60">
      <c r="C172" s="265"/>
      <c r="D172" s="10"/>
      <c r="AG172" t="s">
        <v>316</v>
      </c>
    </row>
    <row r="173" spans="1:60">
      <c r="D173" s="10"/>
    </row>
    <row r="174" spans="1:60">
      <c r="D174" s="10"/>
    </row>
    <row r="175" spans="1:60">
      <c r="D175" s="10"/>
    </row>
    <row r="176" spans="1:60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82DD" sheet="1" formatRows="0"/>
  <mergeCells count="65">
    <mergeCell ref="C149:G149"/>
    <mergeCell ref="C151:G151"/>
    <mergeCell ref="C153:G153"/>
    <mergeCell ref="C163:G163"/>
    <mergeCell ref="C169:G169"/>
    <mergeCell ref="C142:G142"/>
    <mergeCell ref="C143:G143"/>
    <mergeCell ref="C144:G144"/>
    <mergeCell ref="C145:G145"/>
    <mergeCell ref="C146:G146"/>
    <mergeCell ref="C148:G148"/>
    <mergeCell ref="C134:G134"/>
    <mergeCell ref="C136:G136"/>
    <mergeCell ref="C137:G137"/>
    <mergeCell ref="C139:G139"/>
    <mergeCell ref="C140:G140"/>
    <mergeCell ref="C141:G141"/>
    <mergeCell ref="C125:G125"/>
    <mergeCell ref="C126:G126"/>
    <mergeCell ref="C128:G128"/>
    <mergeCell ref="C129:G129"/>
    <mergeCell ref="C131:G131"/>
    <mergeCell ref="C133:G133"/>
    <mergeCell ref="C114:G114"/>
    <mergeCell ref="C116:G116"/>
    <mergeCell ref="C118:G118"/>
    <mergeCell ref="C120:G120"/>
    <mergeCell ref="C122:G122"/>
    <mergeCell ref="C123:G123"/>
    <mergeCell ref="C101:G101"/>
    <mergeCell ref="C102:G102"/>
    <mergeCell ref="C104:G104"/>
    <mergeCell ref="C106:G106"/>
    <mergeCell ref="C108:G108"/>
    <mergeCell ref="C110:G110"/>
    <mergeCell ref="C93:G93"/>
    <mergeCell ref="C94:G94"/>
    <mergeCell ref="C95:G95"/>
    <mergeCell ref="C97:G97"/>
    <mergeCell ref="C98:G98"/>
    <mergeCell ref="C99:G99"/>
    <mergeCell ref="C77:G77"/>
    <mergeCell ref="C80:G80"/>
    <mergeCell ref="C83:G83"/>
    <mergeCell ref="C86:G86"/>
    <mergeCell ref="C89:G89"/>
    <mergeCell ref="C91:G91"/>
    <mergeCell ref="C51:G51"/>
    <mergeCell ref="C54:G54"/>
    <mergeCell ref="C56:G56"/>
    <mergeCell ref="C58:G58"/>
    <mergeCell ref="C72:G72"/>
    <mergeCell ref="C76:G76"/>
    <mergeCell ref="C19:G19"/>
    <mergeCell ref="C22:G22"/>
    <mergeCell ref="C28:G28"/>
    <mergeCell ref="C29:G29"/>
    <mergeCell ref="C34:G34"/>
    <mergeCell ref="C39:G39"/>
    <mergeCell ref="A1:G1"/>
    <mergeCell ref="C2:G2"/>
    <mergeCell ref="C3:G3"/>
    <mergeCell ref="C4:G4"/>
    <mergeCell ref="C12:G12"/>
    <mergeCell ref="C17:G1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>
      <c r="A1" s="200" t="s">
        <v>114</v>
      </c>
      <c r="B1" s="200"/>
      <c r="C1" s="200"/>
      <c r="D1" s="200"/>
      <c r="E1" s="200"/>
      <c r="F1" s="200"/>
      <c r="G1" s="200"/>
      <c r="AG1" t="s">
        <v>115</v>
      </c>
    </row>
    <row r="2" spans="1:60" ht="25.05" customHeight="1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116</v>
      </c>
    </row>
    <row r="3" spans="1:60" ht="25.05" customHeight="1">
      <c r="A3" s="201" t="s">
        <v>8</v>
      </c>
      <c r="B3" s="49" t="s">
        <v>53</v>
      </c>
      <c r="C3" s="204" t="s">
        <v>54</v>
      </c>
      <c r="D3" s="202"/>
      <c r="E3" s="202"/>
      <c r="F3" s="202"/>
      <c r="G3" s="203"/>
      <c r="AC3" s="179" t="s">
        <v>116</v>
      </c>
      <c r="AG3" t="s">
        <v>117</v>
      </c>
    </row>
    <row r="4" spans="1:60" ht="25.05" customHeight="1">
      <c r="A4" s="205" t="s">
        <v>9</v>
      </c>
      <c r="B4" s="206" t="s">
        <v>59</v>
      </c>
      <c r="C4" s="207" t="s">
        <v>60</v>
      </c>
      <c r="D4" s="208"/>
      <c r="E4" s="208"/>
      <c r="F4" s="208"/>
      <c r="G4" s="209"/>
      <c r="AG4" t="s">
        <v>118</v>
      </c>
    </row>
    <row r="5" spans="1:60">
      <c r="D5" s="10"/>
    </row>
    <row r="6" spans="1:60" ht="39.6">
      <c r="A6" s="211" t="s">
        <v>119</v>
      </c>
      <c r="B6" s="213" t="s">
        <v>120</v>
      </c>
      <c r="C6" s="213" t="s">
        <v>121</v>
      </c>
      <c r="D6" s="212" t="s">
        <v>122</v>
      </c>
      <c r="E6" s="211" t="s">
        <v>123</v>
      </c>
      <c r="F6" s="210" t="s">
        <v>124</v>
      </c>
      <c r="G6" s="211" t="s">
        <v>29</v>
      </c>
      <c r="H6" s="214" t="s">
        <v>30</v>
      </c>
      <c r="I6" s="214" t="s">
        <v>125</v>
      </c>
      <c r="J6" s="214" t="s">
        <v>31</v>
      </c>
      <c r="K6" s="214" t="s">
        <v>126</v>
      </c>
      <c r="L6" s="214" t="s">
        <v>127</v>
      </c>
      <c r="M6" s="214" t="s">
        <v>128</v>
      </c>
      <c r="N6" s="214" t="s">
        <v>129</v>
      </c>
      <c r="O6" s="214" t="s">
        <v>130</v>
      </c>
      <c r="P6" s="214" t="s">
        <v>131</v>
      </c>
      <c r="Q6" s="214" t="s">
        <v>132</v>
      </c>
      <c r="R6" s="214" t="s">
        <v>133</v>
      </c>
      <c r="S6" s="214" t="s">
        <v>134</v>
      </c>
      <c r="T6" s="214" t="s">
        <v>135</v>
      </c>
      <c r="U6" s="214" t="s">
        <v>136</v>
      </c>
      <c r="V6" s="214" t="s">
        <v>137</v>
      </c>
      <c r="W6" s="214" t="s">
        <v>138</v>
      </c>
      <c r="X6" s="214" t="s">
        <v>139</v>
      </c>
      <c r="Y6" s="214" t="s">
        <v>140</v>
      </c>
    </row>
    <row r="7" spans="1:60" hidden="1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>
      <c r="A8" s="231" t="s">
        <v>141</v>
      </c>
      <c r="B8" s="232" t="s">
        <v>76</v>
      </c>
      <c r="C8" s="256" t="s">
        <v>77</v>
      </c>
      <c r="D8" s="233"/>
      <c r="E8" s="234"/>
      <c r="F8" s="235"/>
      <c r="G8" s="235">
        <f>SUMIF(AG9:AG15,"&lt;&gt;NOR",G9:G15)</f>
        <v>0</v>
      </c>
      <c r="H8" s="235"/>
      <c r="I8" s="235">
        <f>SUM(I9:I15)</f>
        <v>0</v>
      </c>
      <c r="J8" s="235"/>
      <c r="K8" s="235">
        <f>SUM(K9:K15)</f>
        <v>0</v>
      </c>
      <c r="L8" s="235"/>
      <c r="M8" s="235">
        <f>SUM(M9:M15)</f>
        <v>0</v>
      </c>
      <c r="N8" s="234"/>
      <c r="O8" s="234">
        <f>SUM(O9:O15)</f>
        <v>0</v>
      </c>
      <c r="P8" s="234"/>
      <c r="Q8" s="234">
        <f>SUM(Q9:Q15)</f>
        <v>0</v>
      </c>
      <c r="R8" s="235"/>
      <c r="S8" s="235"/>
      <c r="T8" s="236"/>
      <c r="U8" s="230"/>
      <c r="V8" s="230">
        <f>SUM(V9:V15)</f>
        <v>2.6999999999999997</v>
      </c>
      <c r="W8" s="230"/>
      <c r="X8" s="230"/>
      <c r="Y8" s="230"/>
      <c r="AG8" t="s">
        <v>142</v>
      </c>
    </row>
    <row r="9" spans="1:60" outlineLevel="1">
      <c r="A9" s="238">
        <v>1</v>
      </c>
      <c r="B9" s="239" t="s">
        <v>187</v>
      </c>
      <c r="C9" s="257" t="s">
        <v>188</v>
      </c>
      <c r="D9" s="240" t="s">
        <v>170</v>
      </c>
      <c r="E9" s="241">
        <v>0.64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 t="s">
        <v>171</v>
      </c>
      <c r="S9" s="243" t="s">
        <v>147</v>
      </c>
      <c r="T9" s="244" t="s">
        <v>147</v>
      </c>
      <c r="U9" s="226">
        <v>1.0999999999999999E-2</v>
      </c>
      <c r="V9" s="226">
        <f>ROUND(E9*U9,2)</f>
        <v>0.01</v>
      </c>
      <c r="W9" s="226"/>
      <c r="X9" s="226" t="s">
        <v>148</v>
      </c>
      <c r="Y9" s="226" t="s">
        <v>149</v>
      </c>
      <c r="Z9" s="215"/>
      <c r="AA9" s="215"/>
      <c r="AB9" s="215"/>
      <c r="AC9" s="215"/>
      <c r="AD9" s="215"/>
      <c r="AE9" s="215"/>
      <c r="AF9" s="215"/>
      <c r="AG9" s="215" t="s">
        <v>150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>
      <c r="A10" s="222"/>
      <c r="B10" s="223"/>
      <c r="C10" s="258" t="s">
        <v>189</v>
      </c>
      <c r="D10" s="245"/>
      <c r="E10" s="245"/>
      <c r="F10" s="245"/>
      <c r="G10" s="245"/>
      <c r="H10" s="226"/>
      <c r="I10" s="226"/>
      <c r="J10" s="226"/>
      <c r="K10" s="226"/>
      <c r="L10" s="226"/>
      <c r="M10" s="226"/>
      <c r="N10" s="225"/>
      <c r="O10" s="225"/>
      <c r="P10" s="225"/>
      <c r="Q10" s="225"/>
      <c r="R10" s="226"/>
      <c r="S10" s="226"/>
      <c r="T10" s="226"/>
      <c r="U10" s="226"/>
      <c r="V10" s="226"/>
      <c r="W10" s="226"/>
      <c r="X10" s="226"/>
      <c r="Y10" s="226"/>
      <c r="Z10" s="215"/>
      <c r="AA10" s="215"/>
      <c r="AB10" s="215"/>
      <c r="AC10" s="215"/>
      <c r="AD10" s="215"/>
      <c r="AE10" s="215"/>
      <c r="AF10" s="215"/>
      <c r="AG10" s="215" t="s">
        <v>152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1">
      <c r="A11" s="238">
        <v>2</v>
      </c>
      <c r="B11" s="239" t="s">
        <v>506</v>
      </c>
      <c r="C11" s="257" t="s">
        <v>507</v>
      </c>
      <c r="D11" s="240" t="s">
        <v>170</v>
      </c>
      <c r="E11" s="241">
        <v>0.64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/>
      <c r="S11" s="243" t="s">
        <v>147</v>
      </c>
      <c r="T11" s="244" t="s">
        <v>508</v>
      </c>
      <c r="U11" s="226">
        <v>3.53</v>
      </c>
      <c r="V11" s="226">
        <f>ROUND(E11*U11,2)</f>
        <v>2.2599999999999998</v>
      </c>
      <c r="W11" s="226"/>
      <c r="X11" s="226" t="s">
        <v>148</v>
      </c>
      <c r="Y11" s="226" t="s">
        <v>149</v>
      </c>
      <c r="Z11" s="215"/>
      <c r="AA11" s="215"/>
      <c r="AB11" s="215"/>
      <c r="AC11" s="215"/>
      <c r="AD11" s="215"/>
      <c r="AE11" s="215"/>
      <c r="AF11" s="215"/>
      <c r="AG11" s="215" t="s">
        <v>150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2">
      <c r="A12" s="222"/>
      <c r="B12" s="223"/>
      <c r="C12" s="259" t="s">
        <v>509</v>
      </c>
      <c r="D12" s="228"/>
      <c r="E12" s="229">
        <v>0.64</v>
      </c>
      <c r="F12" s="226"/>
      <c r="G12" s="226"/>
      <c r="H12" s="226"/>
      <c r="I12" s="226"/>
      <c r="J12" s="226"/>
      <c r="K12" s="226"/>
      <c r="L12" s="226"/>
      <c r="M12" s="226"/>
      <c r="N12" s="225"/>
      <c r="O12" s="225"/>
      <c r="P12" s="225"/>
      <c r="Q12" s="225"/>
      <c r="R12" s="226"/>
      <c r="S12" s="226"/>
      <c r="T12" s="226"/>
      <c r="U12" s="226"/>
      <c r="V12" s="226"/>
      <c r="W12" s="226"/>
      <c r="X12" s="226"/>
      <c r="Y12" s="226"/>
      <c r="Z12" s="215"/>
      <c r="AA12" s="215"/>
      <c r="AB12" s="215"/>
      <c r="AC12" s="215"/>
      <c r="AD12" s="215"/>
      <c r="AE12" s="215"/>
      <c r="AF12" s="215"/>
      <c r="AG12" s="215" t="s">
        <v>154</v>
      </c>
      <c r="AH12" s="215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>
      <c r="A13" s="247">
        <v>3</v>
      </c>
      <c r="B13" s="248" t="s">
        <v>191</v>
      </c>
      <c r="C13" s="260" t="s">
        <v>510</v>
      </c>
      <c r="D13" s="249" t="s">
        <v>170</v>
      </c>
      <c r="E13" s="250">
        <v>0.64</v>
      </c>
      <c r="F13" s="251"/>
      <c r="G13" s="252">
        <f>ROUND(E13*F13,2)</f>
        <v>0</v>
      </c>
      <c r="H13" s="251"/>
      <c r="I13" s="252">
        <f>ROUND(E13*H13,2)</f>
        <v>0</v>
      </c>
      <c r="J13" s="251"/>
      <c r="K13" s="252">
        <f>ROUND(E13*J13,2)</f>
        <v>0</v>
      </c>
      <c r="L13" s="252">
        <v>21</v>
      </c>
      <c r="M13" s="252">
        <f>G13*(1+L13/100)</f>
        <v>0</v>
      </c>
      <c r="N13" s="250">
        <v>0</v>
      </c>
      <c r="O13" s="250">
        <f>ROUND(E13*N13,2)</f>
        <v>0</v>
      </c>
      <c r="P13" s="250">
        <v>0</v>
      </c>
      <c r="Q13" s="250">
        <f>ROUND(E13*P13,2)</f>
        <v>0</v>
      </c>
      <c r="R13" s="252"/>
      <c r="S13" s="252" t="s">
        <v>147</v>
      </c>
      <c r="T13" s="253" t="s">
        <v>508</v>
      </c>
      <c r="U13" s="226">
        <v>0.66800000000000004</v>
      </c>
      <c r="V13" s="226">
        <f>ROUND(E13*U13,2)</f>
        <v>0.43</v>
      </c>
      <c r="W13" s="226"/>
      <c r="X13" s="226" t="s">
        <v>148</v>
      </c>
      <c r="Y13" s="226" t="s">
        <v>149</v>
      </c>
      <c r="Z13" s="215"/>
      <c r="AA13" s="215"/>
      <c r="AB13" s="215"/>
      <c r="AC13" s="215"/>
      <c r="AD13" s="215"/>
      <c r="AE13" s="215"/>
      <c r="AF13" s="215"/>
      <c r="AG13" s="215" t="s">
        <v>150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>
      <c r="A14" s="238">
        <v>4</v>
      </c>
      <c r="B14" s="239" t="s">
        <v>511</v>
      </c>
      <c r="C14" s="257" t="s">
        <v>512</v>
      </c>
      <c r="D14" s="240" t="s">
        <v>297</v>
      </c>
      <c r="E14" s="241">
        <v>1.1519999999999999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/>
      <c r="S14" s="243" t="s">
        <v>147</v>
      </c>
      <c r="T14" s="244" t="s">
        <v>508</v>
      </c>
      <c r="U14" s="226">
        <v>0</v>
      </c>
      <c r="V14" s="226">
        <f>ROUND(E14*U14,2)</f>
        <v>0</v>
      </c>
      <c r="W14" s="226"/>
      <c r="X14" s="226" t="s">
        <v>148</v>
      </c>
      <c r="Y14" s="226" t="s">
        <v>149</v>
      </c>
      <c r="Z14" s="215"/>
      <c r="AA14" s="215"/>
      <c r="AB14" s="215"/>
      <c r="AC14" s="215"/>
      <c r="AD14" s="215"/>
      <c r="AE14" s="215"/>
      <c r="AF14" s="215"/>
      <c r="AG14" s="215" t="s">
        <v>150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2">
      <c r="A15" s="222"/>
      <c r="B15" s="223"/>
      <c r="C15" s="259" t="s">
        <v>513</v>
      </c>
      <c r="D15" s="228"/>
      <c r="E15" s="229">
        <v>1.1519999999999999</v>
      </c>
      <c r="F15" s="226"/>
      <c r="G15" s="226"/>
      <c r="H15" s="226"/>
      <c r="I15" s="226"/>
      <c r="J15" s="226"/>
      <c r="K15" s="226"/>
      <c r="L15" s="226"/>
      <c r="M15" s="226"/>
      <c r="N15" s="225"/>
      <c r="O15" s="225"/>
      <c r="P15" s="225"/>
      <c r="Q15" s="225"/>
      <c r="R15" s="226"/>
      <c r="S15" s="226"/>
      <c r="T15" s="226"/>
      <c r="U15" s="226"/>
      <c r="V15" s="226"/>
      <c r="W15" s="226"/>
      <c r="X15" s="226"/>
      <c r="Y15" s="226"/>
      <c r="Z15" s="215"/>
      <c r="AA15" s="215"/>
      <c r="AB15" s="215"/>
      <c r="AC15" s="215"/>
      <c r="AD15" s="215"/>
      <c r="AE15" s="215"/>
      <c r="AF15" s="215"/>
      <c r="AG15" s="215" t="s">
        <v>154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>
      <c r="A16" s="231" t="s">
        <v>141</v>
      </c>
      <c r="B16" s="232" t="s">
        <v>78</v>
      </c>
      <c r="C16" s="256" t="s">
        <v>79</v>
      </c>
      <c r="D16" s="233"/>
      <c r="E16" s="234"/>
      <c r="F16" s="235"/>
      <c r="G16" s="235">
        <f>SUMIF(AG17:AG18,"&lt;&gt;NOR",G17:G18)</f>
        <v>0</v>
      </c>
      <c r="H16" s="235"/>
      <c r="I16" s="235">
        <f>SUM(I17:I18)</f>
        <v>0</v>
      </c>
      <c r="J16" s="235"/>
      <c r="K16" s="235">
        <f>SUM(K17:K18)</f>
        <v>0</v>
      </c>
      <c r="L16" s="235"/>
      <c r="M16" s="235">
        <f>SUM(M17:M18)</f>
        <v>0</v>
      </c>
      <c r="N16" s="234"/>
      <c r="O16" s="234">
        <f>SUM(O17:O18)</f>
        <v>1.65</v>
      </c>
      <c r="P16" s="234"/>
      <c r="Q16" s="234">
        <f>SUM(Q17:Q18)</f>
        <v>0</v>
      </c>
      <c r="R16" s="235"/>
      <c r="S16" s="235"/>
      <c r="T16" s="236"/>
      <c r="U16" s="230"/>
      <c r="V16" s="230">
        <f>SUM(V17:V18)</f>
        <v>0.34</v>
      </c>
      <c r="W16" s="230"/>
      <c r="X16" s="230"/>
      <c r="Y16" s="230"/>
      <c r="AG16" t="s">
        <v>142</v>
      </c>
    </row>
    <row r="17" spans="1:60" outlineLevel="1">
      <c r="A17" s="238">
        <v>5</v>
      </c>
      <c r="B17" s="239" t="s">
        <v>514</v>
      </c>
      <c r="C17" s="257" t="s">
        <v>515</v>
      </c>
      <c r="D17" s="240" t="s">
        <v>170</v>
      </c>
      <c r="E17" s="241">
        <v>0.64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2.5855999999999999</v>
      </c>
      <c r="O17" s="241">
        <f>ROUND(E17*N17,2)</f>
        <v>1.65</v>
      </c>
      <c r="P17" s="241">
        <v>0</v>
      </c>
      <c r="Q17" s="241">
        <f>ROUND(E17*P17,2)</f>
        <v>0</v>
      </c>
      <c r="R17" s="243"/>
      <c r="S17" s="243" t="s">
        <v>147</v>
      </c>
      <c r="T17" s="244" t="s">
        <v>508</v>
      </c>
      <c r="U17" s="226">
        <v>0.53</v>
      </c>
      <c r="V17" s="226">
        <f>ROUND(E17*U17,2)</f>
        <v>0.34</v>
      </c>
      <c r="W17" s="226"/>
      <c r="X17" s="226" t="s">
        <v>148</v>
      </c>
      <c r="Y17" s="226" t="s">
        <v>149</v>
      </c>
      <c r="Z17" s="215"/>
      <c r="AA17" s="215"/>
      <c r="AB17" s="215"/>
      <c r="AC17" s="215"/>
      <c r="AD17" s="215"/>
      <c r="AE17" s="215"/>
      <c r="AF17" s="215"/>
      <c r="AG17" s="215" t="s">
        <v>150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>
      <c r="A18" s="222"/>
      <c r="B18" s="223"/>
      <c r="C18" s="259" t="s">
        <v>509</v>
      </c>
      <c r="D18" s="228"/>
      <c r="E18" s="229">
        <v>0.64</v>
      </c>
      <c r="F18" s="226"/>
      <c r="G18" s="226"/>
      <c r="H18" s="226"/>
      <c r="I18" s="226"/>
      <c r="J18" s="226"/>
      <c r="K18" s="226"/>
      <c r="L18" s="226"/>
      <c r="M18" s="226"/>
      <c r="N18" s="225"/>
      <c r="O18" s="225"/>
      <c r="P18" s="225"/>
      <c r="Q18" s="225"/>
      <c r="R18" s="226"/>
      <c r="S18" s="226"/>
      <c r="T18" s="226"/>
      <c r="U18" s="226"/>
      <c r="V18" s="226"/>
      <c r="W18" s="226"/>
      <c r="X18" s="226"/>
      <c r="Y18" s="226"/>
      <c r="Z18" s="215"/>
      <c r="AA18" s="215"/>
      <c r="AB18" s="215"/>
      <c r="AC18" s="215"/>
      <c r="AD18" s="215"/>
      <c r="AE18" s="215"/>
      <c r="AF18" s="215"/>
      <c r="AG18" s="215" t="s">
        <v>154</v>
      </c>
      <c r="AH18" s="215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>
      <c r="A19" s="231" t="s">
        <v>141</v>
      </c>
      <c r="B19" s="232" t="s">
        <v>80</v>
      </c>
      <c r="C19" s="256" t="s">
        <v>81</v>
      </c>
      <c r="D19" s="233"/>
      <c r="E19" s="234"/>
      <c r="F19" s="235"/>
      <c r="G19" s="235">
        <f>SUMIF(AG20:AG21,"&lt;&gt;NOR",G20:G21)</f>
        <v>0</v>
      </c>
      <c r="H19" s="235"/>
      <c r="I19" s="235">
        <f>SUM(I20:I21)</f>
        <v>0</v>
      </c>
      <c r="J19" s="235"/>
      <c r="K19" s="235">
        <f>SUM(K20:K21)</f>
        <v>0</v>
      </c>
      <c r="L19" s="235"/>
      <c r="M19" s="235">
        <f>SUM(M20:M21)</f>
        <v>0</v>
      </c>
      <c r="N19" s="234"/>
      <c r="O19" s="234">
        <f>SUM(O20:O21)</f>
        <v>0.5</v>
      </c>
      <c r="P19" s="234"/>
      <c r="Q19" s="234">
        <f>SUM(Q20:Q21)</f>
        <v>0</v>
      </c>
      <c r="R19" s="235"/>
      <c r="S19" s="235"/>
      <c r="T19" s="236"/>
      <c r="U19" s="230"/>
      <c r="V19" s="230">
        <f>SUM(V20:V21)</f>
        <v>2.2000000000000002</v>
      </c>
      <c r="W19" s="230"/>
      <c r="X19" s="230"/>
      <c r="Y19" s="230"/>
      <c r="AG19" t="s">
        <v>142</v>
      </c>
    </row>
    <row r="20" spans="1:60" outlineLevel="1">
      <c r="A20" s="247">
        <v>6</v>
      </c>
      <c r="B20" s="248" t="s">
        <v>516</v>
      </c>
      <c r="C20" s="260" t="s">
        <v>517</v>
      </c>
      <c r="D20" s="249" t="s">
        <v>233</v>
      </c>
      <c r="E20" s="250">
        <v>5</v>
      </c>
      <c r="F20" s="251"/>
      <c r="G20" s="252">
        <f>ROUND(E20*F20,2)</f>
        <v>0</v>
      </c>
      <c r="H20" s="251"/>
      <c r="I20" s="252">
        <f>ROUND(E20*H20,2)</f>
        <v>0</v>
      </c>
      <c r="J20" s="251"/>
      <c r="K20" s="252">
        <f>ROUND(E20*J20,2)</f>
        <v>0</v>
      </c>
      <c r="L20" s="252">
        <v>21</v>
      </c>
      <c r="M20" s="252">
        <f>G20*(1+L20/100)</f>
        <v>0</v>
      </c>
      <c r="N20" s="250">
        <v>0.1</v>
      </c>
      <c r="O20" s="250">
        <f>ROUND(E20*N20,2)</f>
        <v>0.5</v>
      </c>
      <c r="P20" s="250">
        <v>0</v>
      </c>
      <c r="Q20" s="250">
        <f>ROUND(E20*P20,2)</f>
        <v>0</v>
      </c>
      <c r="R20" s="252"/>
      <c r="S20" s="252" t="s">
        <v>147</v>
      </c>
      <c r="T20" s="253" t="s">
        <v>508</v>
      </c>
      <c r="U20" s="226">
        <v>0.44</v>
      </c>
      <c r="V20" s="226">
        <f>ROUND(E20*U20,2)</f>
        <v>2.2000000000000002</v>
      </c>
      <c r="W20" s="226"/>
      <c r="X20" s="226" t="s">
        <v>148</v>
      </c>
      <c r="Y20" s="226" t="s">
        <v>149</v>
      </c>
      <c r="Z20" s="215"/>
      <c r="AA20" s="215"/>
      <c r="AB20" s="215"/>
      <c r="AC20" s="215"/>
      <c r="AD20" s="215"/>
      <c r="AE20" s="215"/>
      <c r="AF20" s="215"/>
      <c r="AG20" s="215" t="s">
        <v>150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1">
      <c r="A21" s="247">
        <v>7</v>
      </c>
      <c r="B21" s="248" t="s">
        <v>518</v>
      </c>
      <c r="C21" s="260" t="s">
        <v>519</v>
      </c>
      <c r="D21" s="249" t="s">
        <v>233</v>
      </c>
      <c r="E21" s="250">
        <v>5</v>
      </c>
      <c r="F21" s="251"/>
      <c r="G21" s="252">
        <f>ROUND(E21*F21,2)</f>
        <v>0</v>
      </c>
      <c r="H21" s="251"/>
      <c r="I21" s="252">
        <f>ROUND(E21*H21,2)</f>
        <v>0</v>
      </c>
      <c r="J21" s="251"/>
      <c r="K21" s="252">
        <f>ROUND(E21*J21,2)</f>
        <v>0</v>
      </c>
      <c r="L21" s="252">
        <v>21</v>
      </c>
      <c r="M21" s="252">
        <f>G21*(1+L21/100)</f>
        <v>0</v>
      </c>
      <c r="N21" s="250">
        <v>0</v>
      </c>
      <c r="O21" s="250">
        <f>ROUND(E21*N21,2)</f>
        <v>0</v>
      </c>
      <c r="P21" s="250">
        <v>0</v>
      </c>
      <c r="Q21" s="250">
        <f>ROUND(E21*P21,2)</f>
        <v>0</v>
      </c>
      <c r="R21" s="252" t="s">
        <v>239</v>
      </c>
      <c r="S21" s="252" t="s">
        <v>147</v>
      </c>
      <c r="T21" s="253" t="s">
        <v>508</v>
      </c>
      <c r="U21" s="226">
        <v>0</v>
      </c>
      <c r="V21" s="226">
        <f>ROUND(E21*U21,2)</f>
        <v>0</v>
      </c>
      <c r="W21" s="226"/>
      <c r="X21" s="226" t="s">
        <v>240</v>
      </c>
      <c r="Y21" s="226" t="s">
        <v>149</v>
      </c>
      <c r="Z21" s="215"/>
      <c r="AA21" s="215"/>
      <c r="AB21" s="215"/>
      <c r="AC21" s="215"/>
      <c r="AD21" s="215"/>
      <c r="AE21" s="215"/>
      <c r="AF21" s="215"/>
      <c r="AG21" s="215" t="s">
        <v>241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>
      <c r="A22" s="231" t="s">
        <v>141</v>
      </c>
      <c r="B22" s="232" t="s">
        <v>93</v>
      </c>
      <c r="C22" s="256" t="s">
        <v>94</v>
      </c>
      <c r="D22" s="233"/>
      <c r="E22" s="234"/>
      <c r="F22" s="235"/>
      <c r="G22" s="235">
        <f>SUMIF(AG23:AG24,"&lt;&gt;NOR",G23:G24)</f>
        <v>0</v>
      </c>
      <c r="H22" s="235"/>
      <c r="I22" s="235">
        <f>SUM(I23:I24)</f>
        <v>0</v>
      </c>
      <c r="J22" s="235"/>
      <c r="K22" s="235">
        <f>SUM(K23:K24)</f>
        <v>0</v>
      </c>
      <c r="L22" s="235"/>
      <c r="M22" s="235">
        <f>SUM(M23:M24)</f>
        <v>0</v>
      </c>
      <c r="N22" s="234"/>
      <c r="O22" s="234">
        <f>SUM(O23:O24)</f>
        <v>0</v>
      </c>
      <c r="P22" s="234"/>
      <c r="Q22" s="234">
        <f>SUM(Q23:Q24)</f>
        <v>0</v>
      </c>
      <c r="R22" s="235"/>
      <c r="S22" s="235"/>
      <c r="T22" s="236"/>
      <c r="U22" s="230"/>
      <c r="V22" s="230">
        <f>SUM(V23:V24)</f>
        <v>2.46</v>
      </c>
      <c r="W22" s="230"/>
      <c r="X22" s="230"/>
      <c r="Y22" s="230"/>
      <c r="AG22" t="s">
        <v>142</v>
      </c>
    </row>
    <row r="23" spans="1:60" outlineLevel="1">
      <c r="A23" s="238">
        <v>8</v>
      </c>
      <c r="B23" s="239" t="s">
        <v>520</v>
      </c>
      <c r="C23" s="257" t="s">
        <v>521</v>
      </c>
      <c r="D23" s="240" t="s">
        <v>297</v>
      </c>
      <c r="E23" s="241">
        <v>2.1547800000000001</v>
      </c>
      <c r="F23" s="242"/>
      <c r="G23" s="243">
        <f>ROUND(E23*F23,2)</f>
        <v>0</v>
      </c>
      <c r="H23" s="242"/>
      <c r="I23" s="243">
        <f>ROUND(E23*H23,2)</f>
        <v>0</v>
      </c>
      <c r="J23" s="242"/>
      <c r="K23" s="243">
        <f>ROUND(E23*J23,2)</f>
        <v>0</v>
      </c>
      <c r="L23" s="243">
        <v>21</v>
      </c>
      <c r="M23" s="243">
        <f>G23*(1+L23/100)</f>
        <v>0</v>
      </c>
      <c r="N23" s="241">
        <v>0</v>
      </c>
      <c r="O23" s="241">
        <f>ROUND(E23*N23,2)</f>
        <v>0</v>
      </c>
      <c r="P23" s="241">
        <v>0</v>
      </c>
      <c r="Q23" s="241">
        <f>ROUND(E23*P23,2)</f>
        <v>0</v>
      </c>
      <c r="R23" s="243" t="s">
        <v>522</v>
      </c>
      <c r="S23" s="243" t="s">
        <v>147</v>
      </c>
      <c r="T23" s="244" t="s">
        <v>508</v>
      </c>
      <c r="U23" s="226">
        <v>1.1419999999999999</v>
      </c>
      <c r="V23" s="226">
        <f>ROUND(E23*U23,2)</f>
        <v>2.46</v>
      </c>
      <c r="W23" s="226"/>
      <c r="X23" s="226" t="s">
        <v>298</v>
      </c>
      <c r="Y23" s="226" t="s">
        <v>149</v>
      </c>
      <c r="Z23" s="215"/>
      <c r="AA23" s="215"/>
      <c r="AB23" s="215"/>
      <c r="AC23" s="215"/>
      <c r="AD23" s="215"/>
      <c r="AE23" s="215"/>
      <c r="AF23" s="215"/>
      <c r="AG23" s="215" t="s">
        <v>523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ht="21" outlineLevel="2">
      <c r="A24" s="222"/>
      <c r="B24" s="223"/>
      <c r="C24" s="258" t="s">
        <v>524</v>
      </c>
      <c r="D24" s="245"/>
      <c r="E24" s="245"/>
      <c r="F24" s="245"/>
      <c r="G24" s="245"/>
      <c r="H24" s="226"/>
      <c r="I24" s="226"/>
      <c r="J24" s="226"/>
      <c r="K24" s="226"/>
      <c r="L24" s="226"/>
      <c r="M24" s="226"/>
      <c r="N24" s="225"/>
      <c r="O24" s="225"/>
      <c r="P24" s="225"/>
      <c r="Q24" s="225"/>
      <c r="R24" s="226"/>
      <c r="S24" s="226"/>
      <c r="T24" s="226"/>
      <c r="U24" s="226"/>
      <c r="V24" s="226"/>
      <c r="W24" s="226"/>
      <c r="X24" s="226"/>
      <c r="Y24" s="226"/>
      <c r="Z24" s="215"/>
      <c r="AA24" s="215"/>
      <c r="AB24" s="215"/>
      <c r="AC24" s="215"/>
      <c r="AD24" s="215"/>
      <c r="AE24" s="215"/>
      <c r="AF24" s="215"/>
      <c r="AG24" s="215" t="s">
        <v>152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46" t="str">
        <f>C24</f>
        <v>na novostavbách a změnách objektů pro oplocení (815 2 JKSo), objekty zvláštní pro chov živočichů (815 3 JKSO), objekty pozemní různé (815 9 JKSO)</v>
      </c>
      <c r="BB24" s="215"/>
      <c r="BC24" s="215"/>
      <c r="BD24" s="215"/>
      <c r="BE24" s="215"/>
      <c r="BF24" s="215"/>
      <c r="BG24" s="215"/>
      <c r="BH24" s="215"/>
    </row>
    <row r="25" spans="1:60">
      <c r="A25" s="231" t="s">
        <v>141</v>
      </c>
      <c r="B25" s="232" t="s">
        <v>99</v>
      </c>
      <c r="C25" s="256" t="s">
        <v>100</v>
      </c>
      <c r="D25" s="233"/>
      <c r="E25" s="234"/>
      <c r="F25" s="235"/>
      <c r="G25" s="235">
        <f>SUMIF(AG26:AG31,"&lt;&gt;NOR",G26:G31)</f>
        <v>0</v>
      </c>
      <c r="H25" s="235"/>
      <c r="I25" s="235">
        <f>SUM(I26:I31)</f>
        <v>0</v>
      </c>
      <c r="J25" s="235"/>
      <c r="K25" s="235">
        <f>SUM(K26:K31)</f>
        <v>0</v>
      </c>
      <c r="L25" s="235"/>
      <c r="M25" s="235">
        <f>SUM(M26:M31)</f>
        <v>0</v>
      </c>
      <c r="N25" s="234"/>
      <c r="O25" s="234">
        <f>SUM(O26:O31)</f>
        <v>0</v>
      </c>
      <c r="P25" s="234"/>
      <c r="Q25" s="234">
        <f>SUM(Q26:Q31)</f>
        <v>0</v>
      </c>
      <c r="R25" s="235"/>
      <c r="S25" s="235"/>
      <c r="T25" s="236"/>
      <c r="U25" s="230"/>
      <c r="V25" s="230">
        <f>SUM(V26:V31)</f>
        <v>12.74</v>
      </c>
      <c r="W25" s="230"/>
      <c r="X25" s="230"/>
      <c r="Y25" s="230"/>
      <c r="AG25" t="s">
        <v>142</v>
      </c>
    </row>
    <row r="26" spans="1:60" outlineLevel="1">
      <c r="A26" s="238">
        <v>9</v>
      </c>
      <c r="B26" s="239" t="s">
        <v>525</v>
      </c>
      <c r="C26" s="257" t="s">
        <v>526</v>
      </c>
      <c r="D26" s="240" t="s">
        <v>145</v>
      </c>
      <c r="E26" s="241">
        <v>18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1">
        <v>1.1E-4</v>
      </c>
      <c r="O26" s="241">
        <f>ROUND(E26*N26,2)</f>
        <v>0</v>
      </c>
      <c r="P26" s="241">
        <v>0</v>
      </c>
      <c r="Q26" s="241">
        <f>ROUND(E26*P26,2)</f>
        <v>0</v>
      </c>
      <c r="R26" s="243" t="s">
        <v>527</v>
      </c>
      <c r="S26" s="243" t="s">
        <v>147</v>
      </c>
      <c r="T26" s="244" t="s">
        <v>147</v>
      </c>
      <c r="U26" s="226">
        <v>0.70799999999999996</v>
      </c>
      <c r="V26" s="226">
        <f>ROUND(E26*U26,2)</f>
        <v>12.74</v>
      </c>
      <c r="W26" s="226"/>
      <c r="X26" s="226" t="s">
        <v>148</v>
      </c>
      <c r="Y26" s="226" t="s">
        <v>149</v>
      </c>
      <c r="Z26" s="215"/>
      <c r="AA26" s="215"/>
      <c r="AB26" s="215"/>
      <c r="AC26" s="215"/>
      <c r="AD26" s="215"/>
      <c r="AE26" s="215"/>
      <c r="AF26" s="215"/>
      <c r="AG26" s="215" t="s">
        <v>150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2">
      <c r="A27" s="222"/>
      <c r="B27" s="223"/>
      <c r="C27" s="259" t="s">
        <v>528</v>
      </c>
      <c r="D27" s="228"/>
      <c r="E27" s="229">
        <v>18</v>
      </c>
      <c r="F27" s="226"/>
      <c r="G27" s="226"/>
      <c r="H27" s="226"/>
      <c r="I27" s="226"/>
      <c r="J27" s="226"/>
      <c r="K27" s="226"/>
      <c r="L27" s="226"/>
      <c r="M27" s="226"/>
      <c r="N27" s="225"/>
      <c r="O27" s="225"/>
      <c r="P27" s="225"/>
      <c r="Q27" s="225"/>
      <c r="R27" s="226"/>
      <c r="S27" s="226"/>
      <c r="T27" s="226"/>
      <c r="U27" s="226"/>
      <c r="V27" s="226"/>
      <c r="W27" s="226"/>
      <c r="X27" s="226"/>
      <c r="Y27" s="226"/>
      <c r="Z27" s="215"/>
      <c r="AA27" s="215"/>
      <c r="AB27" s="215"/>
      <c r="AC27" s="215"/>
      <c r="AD27" s="215"/>
      <c r="AE27" s="215"/>
      <c r="AF27" s="215"/>
      <c r="AG27" s="215" t="s">
        <v>154</v>
      </c>
      <c r="AH27" s="215">
        <v>0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1">
      <c r="A28" s="238">
        <v>10</v>
      </c>
      <c r="B28" s="239" t="s">
        <v>529</v>
      </c>
      <c r="C28" s="257" t="s">
        <v>530</v>
      </c>
      <c r="D28" s="240" t="s">
        <v>145</v>
      </c>
      <c r="E28" s="241">
        <v>18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21</v>
      </c>
      <c r="M28" s="243">
        <f>G28*(1+L28/100)</f>
        <v>0</v>
      </c>
      <c r="N28" s="241">
        <v>0</v>
      </c>
      <c r="O28" s="241">
        <f>ROUND(E28*N28,2)</f>
        <v>0</v>
      </c>
      <c r="P28" s="241">
        <v>0</v>
      </c>
      <c r="Q28" s="241">
        <f>ROUND(E28*P28,2)</f>
        <v>0</v>
      </c>
      <c r="R28" s="243"/>
      <c r="S28" s="243" t="s">
        <v>229</v>
      </c>
      <c r="T28" s="244" t="s">
        <v>230</v>
      </c>
      <c r="U28" s="226">
        <v>0</v>
      </c>
      <c r="V28" s="226">
        <f>ROUND(E28*U28,2)</f>
        <v>0</v>
      </c>
      <c r="W28" s="226"/>
      <c r="X28" s="226" t="s">
        <v>240</v>
      </c>
      <c r="Y28" s="226" t="s">
        <v>149</v>
      </c>
      <c r="Z28" s="215"/>
      <c r="AA28" s="215"/>
      <c r="AB28" s="215"/>
      <c r="AC28" s="215"/>
      <c r="AD28" s="215"/>
      <c r="AE28" s="215"/>
      <c r="AF28" s="215"/>
      <c r="AG28" s="215" t="s">
        <v>241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2">
      <c r="A29" s="222"/>
      <c r="B29" s="223"/>
      <c r="C29" s="259" t="s">
        <v>528</v>
      </c>
      <c r="D29" s="228"/>
      <c r="E29" s="229">
        <v>18</v>
      </c>
      <c r="F29" s="226"/>
      <c r="G29" s="226"/>
      <c r="H29" s="226"/>
      <c r="I29" s="226"/>
      <c r="J29" s="226"/>
      <c r="K29" s="226"/>
      <c r="L29" s="226"/>
      <c r="M29" s="226"/>
      <c r="N29" s="225"/>
      <c r="O29" s="225"/>
      <c r="P29" s="225"/>
      <c r="Q29" s="225"/>
      <c r="R29" s="226"/>
      <c r="S29" s="226"/>
      <c r="T29" s="226"/>
      <c r="U29" s="226"/>
      <c r="V29" s="226"/>
      <c r="W29" s="226"/>
      <c r="X29" s="226"/>
      <c r="Y29" s="226"/>
      <c r="Z29" s="215"/>
      <c r="AA29" s="215"/>
      <c r="AB29" s="215"/>
      <c r="AC29" s="215"/>
      <c r="AD29" s="215"/>
      <c r="AE29" s="215"/>
      <c r="AF29" s="215"/>
      <c r="AG29" s="215" t="s">
        <v>154</v>
      </c>
      <c r="AH29" s="215">
        <v>0</v>
      </c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1">
      <c r="A30" s="222">
        <v>11</v>
      </c>
      <c r="B30" s="223" t="s">
        <v>531</v>
      </c>
      <c r="C30" s="268" t="s">
        <v>532</v>
      </c>
      <c r="D30" s="224" t="s">
        <v>0</v>
      </c>
      <c r="E30" s="266"/>
      <c r="F30" s="227"/>
      <c r="G30" s="226">
        <f>ROUND(E30*F30,2)</f>
        <v>0</v>
      </c>
      <c r="H30" s="227"/>
      <c r="I30" s="226">
        <f>ROUND(E30*H30,2)</f>
        <v>0</v>
      </c>
      <c r="J30" s="227"/>
      <c r="K30" s="226">
        <f>ROUND(E30*J30,2)</f>
        <v>0</v>
      </c>
      <c r="L30" s="226">
        <v>21</v>
      </c>
      <c r="M30" s="226">
        <f>G30*(1+L30/100)</f>
        <v>0</v>
      </c>
      <c r="N30" s="225">
        <v>0</v>
      </c>
      <c r="O30" s="225">
        <f>ROUND(E30*N30,2)</f>
        <v>0</v>
      </c>
      <c r="P30" s="225">
        <v>0</v>
      </c>
      <c r="Q30" s="225">
        <f>ROUND(E30*P30,2)</f>
        <v>0</v>
      </c>
      <c r="R30" s="226" t="s">
        <v>527</v>
      </c>
      <c r="S30" s="226" t="s">
        <v>147</v>
      </c>
      <c r="T30" s="226" t="s">
        <v>147</v>
      </c>
      <c r="U30" s="226">
        <v>0</v>
      </c>
      <c r="V30" s="226">
        <f>ROUND(E30*U30,2)</f>
        <v>0</v>
      </c>
      <c r="W30" s="226"/>
      <c r="X30" s="226" t="s">
        <v>298</v>
      </c>
      <c r="Y30" s="226" t="s">
        <v>149</v>
      </c>
      <c r="Z30" s="215"/>
      <c r="AA30" s="215"/>
      <c r="AB30" s="215"/>
      <c r="AC30" s="215"/>
      <c r="AD30" s="215"/>
      <c r="AE30" s="215"/>
      <c r="AF30" s="215"/>
      <c r="AG30" s="215" t="s">
        <v>299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2">
      <c r="A31" s="222"/>
      <c r="B31" s="223"/>
      <c r="C31" s="269" t="s">
        <v>533</v>
      </c>
      <c r="D31" s="267"/>
      <c r="E31" s="267"/>
      <c r="F31" s="267"/>
      <c r="G31" s="267"/>
      <c r="H31" s="226"/>
      <c r="I31" s="226"/>
      <c r="J31" s="226"/>
      <c r="K31" s="226"/>
      <c r="L31" s="226"/>
      <c r="M31" s="226"/>
      <c r="N31" s="225"/>
      <c r="O31" s="225"/>
      <c r="P31" s="225"/>
      <c r="Q31" s="225"/>
      <c r="R31" s="226"/>
      <c r="S31" s="226"/>
      <c r="T31" s="226"/>
      <c r="U31" s="226"/>
      <c r="V31" s="226"/>
      <c r="W31" s="226"/>
      <c r="X31" s="226"/>
      <c r="Y31" s="226"/>
      <c r="Z31" s="215"/>
      <c r="AA31" s="215"/>
      <c r="AB31" s="215"/>
      <c r="AC31" s="215"/>
      <c r="AD31" s="215"/>
      <c r="AE31" s="215"/>
      <c r="AF31" s="215"/>
      <c r="AG31" s="215" t="s">
        <v>152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>
      <c r="A32" s="231" t="s">
        <v>141</v>
      </c>
      <c r="B32" s="232" t="s">
        <v>101</v>
      </c>
      <c r="C32" s="256" t="s">
        <v>102</v>
      </c>
      <c r="D32" s="233"/>
      <c r="E32" s="234"/>
      <c r="F32" s="235"/>
      <c r="G32" s="235">
        <f>SUMIF(AG33:AG35,"&lt;&gt;NOR",G33:G35)</f>
        <v>0</v>
      </c>
      <c r="H32" s="235"/>
      <c r="I32" s="235">
        <f>SUM(I33:I35)</f>
        <v>0</v>
      </c>
      <c r="J32" s="235"/>
      <c r="K32" s="235">
        <f>SUM(K33:K35)</f>
        <v>0</v>
      </c>
      <c r="L32" s="235"/>
      <c r="M32" s="235">
        <f>SUM(M33:M35)</f>
        <v>0</v>
      </c>
      <c r="N32" s="234"/>
      <c r="O32" s="234">
        <f>SUM(O33:O35)</f>
        <v>0.08</v>
      </c>
      <c r="P32" s="234"/>
      <c r="Q32" s="234">
        <f>SUM(Q33:Q35)</f>
        <v>0</v>
      </c>
      <c r="R32" s="235"/>
      <c r="S32" s="235"/>
      <c r="T32" s="236"/>
      <c r="U32" s="230"/>
      <c r="V32" s="230">
        <f>SUM(V33:V35)</f>
        <v>96.26</v>
      </c>
      <c r="W32" s="230"/>
      <c r="X32" s="230"/>
      <c r="Y32" s="230"/>
      <c r="AG32" t="s">
        <v>142</v>
      </c>
    </row>
    <row r="33" spans="1:60" outlineLevel="1">
      <c r="A33" s="238">
        <v>12</v>
      </c>
      <c r="B33" s="239" t="s">
        <v>534</v>
      </c>
      <c r="C33" s="257" t="s">
        <v>535</v>
      </c>
      <c r="D33" s="240" t="s">
        <v>145</v>
      </c>
      <c r="E33" s="241">
        <v>310.5</v>
      </c>
      <c r="F33" s="242"/>
      <c r="G33" s="243">
        <f>ROUND(E33*F33,2)</f>
        <v>0</v>
      </c>
      <c r="H33" s="242"/>
      <c r="I33" s="243">
        <f>ROUND(E33*H33,2)</f>
        <v>0</v>
      </c>
      <c r="J33" s="242"/>
      <c r="K33" s="243">
        <f>ROUND(E33*J33,2)</f>
        <v>0</v>
      </c>
      <c r="L33" s="243">
        <v>21</v>
      </c>
      <c r="M33" s="243">
        <f>G33*(1+L33/100)</f>
        <v>0</v>
      </c>
      <c r="N33" s="241">
        <v>2.5000000000000001E-4</v>
      </c>
      <c r="O33" s="241">
        <f>ROUND(E33*N33,2)</f>
        <v>0.08</v>
      </c>
      <c r="P33" s="241">
        <v>0</v>
      </c>
      <c r="Q33" s="241">
        <f>ROUND(E33*P33,2)</f>
        <v>0</v>
      </c>
      <c r="R33" s="243" t="s">
        <v>536</v>
      </c>
      <c r="S33" s="243" t="s">
        <v>147</v>
      </c>
      <c r="T33" s="244" t="s">
        <v>147</v>
      </c>
      <c r="U33" s="226">
        <v>0.31</v>
      </c>
      <c r="V33" s="226">
        <f>ROUND(E33*U33,2)</f>
        <v>96.26</v>
      </c>
      <c r="W33" s="226"/>
      <c r="X33" s="226" t="s">
        <v>148</v>
      </c>
      <c r="Y33" s="226" t="s">
        <v>149</v>
      </c>
      <c r="Z33" s="215"/>
      <c r="AA33" s="215"/>
      <c r="AB33" s="215"/>
      <c r="AC33" s="215"/>
      <c r="AD33" s="215"/>
      <c r="AE33" s="215"/>
      <c r="AF33" s="215"/>
      <c r="AG33" s="215" t="s">
        <v>150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2">
      <c r="A34" s="222"/>
      <c r="B34" s="223"/>
      <c r="C34" s="258" t="s">
        <v>537</v>
      </c>
      <c r="D34" s="245"/>
      <c r="E34" s="245"/>
      <c r="F34" s="245"/>
      <c r="G34" s="245"/>
      <c r="H34" s="226"/>
      <c r="I34" s="226"/>
      <c r="J34" s="226"/>
      <c r="K34" s="226"/>
      <c r="L34" s="226"/>
      <c r="M34" s="226"/>
      <c r="N34" s="225"/>
      <c r="O34" s="225"/>
      <c r="P34" s="225"/>
      <c r="Q34" s="225"/>
      <c r="R34" s="226"/>
      <c r="S34" s="226"/>
      <c r="T34" s="226"/>
      <c r="U34" s="226"/>
      <c r="V34" s="226"/>
      <c r="W34" s="226"/>
      <c r="X34" s="226"/>
      <c r="Y34" s="226"/>
      <c r="Z34" s="215"/>
      <c r="AA34" s="215"/>
      <c r="AB34" s="215"/>
      <c r="AC34" s="215"/>
      <c r="AD34" s="215"/>
      <c r="AE34" s="215"/>
      <c r="AF34" s="215"/>
      <c r="AG34" s="215" t="s">
        <v>152</v>
      </c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2">
      <c r="A35" s="222"/>
      <c r="B35" s="223"/>
      <c r="C35" s="259" t="s">
        <v>538</v>
      </c>
      <c r="D35" s="228"/>
      <c r="E35" s="229">
        <v>310.5</v>
      </c>
      <c r="F35" s="226"/>
      <c r="G35" s="226"/>
      <c r="H35" s="226"/>
      <c r="I35" s="226"/>
      <c r="J35" s="226"/>
      <c r="K35" s="226"/>
      <c r="L35" s="226"/>
      <c r="M35" s="226"/>
      <c r="N35" s="225"/>
      <c r="O35" s="225"/>
      <c r="P35" s="225"/>
      <c r="Q35" s="225"/>
      <c r="R35" s="226"/>
      <c r="S35" s="226"/>
      <c r="T35" s="226"/>
      <c r="U35" s="226"/>
      <c r="V35" s="226"/>
      <c r="W35" s="226"/>
      <c r="X35" s="226"/>
      <c r="Y35" s="226"/>
      <c r="Z35" s="215"/>
      <c r="AA35" s="215"/>
      <c r="AB35" s="215"/>
      <c r="AC35" s="215"/>
      <c r="AD35" s="215"/>
      <c r="AE35" s="215"/>
      <c r="AF35" s="215"/>
      <c r="AG35" s="215" t="s">
        <v>154</v>
      </c>
      <c r="AH35" s="215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>
      <c r="A36" s="3"/>
      <c r="B36" s="4"/>
      <c r="C36" s="263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E36">
        <v>12</v>
      </c>
      <c r="AF36">
        <v>21</v>
      </c>
      <c r="AG36" t="s">
        <v>127</v>
      </c>
    </row>
    <row r="37" spans="1:60">
      <c r="A37" s="218"/>
      <c r="B37" s="219" t="s">
        <v>29</v>
      </c>
      <c r="C37" s="264"/>
      <c r="D37" s="220"/>
      <c r="E37" s="221"/>
      <c r="F37" s="221"/>
      <c r="G37" s="237">
        <f>G8+G16+G19+G22+G25+G32</f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f>SUMIF(L7:L35,AE36,G7:G35)</f>
        <v>0</v>
      </c>
      <c r="AF37">
        <f>SUMIF(L7:L35,AF36,G7:G35)</f>
        <v>0</v>
      </c>
      <c r="AG37" t="s">
        <v>315</v>
      </c>
    </row>
    <row r="38" spans="1:60">
      <c r="C38" s="265"/>
      <c r="D38" s="10"/>
      <c r="AG38" t="s">
        <v>316</v>
      </c>
    </row>
    <row r="39" spans="1:60">
      <c r="D39" s="10"/>
    </row>
    <row r="40" spans="1:60">
      <c r="D40" s="10"/>
    </row>
    <row r="41" spans="1:60">
      <c r="D41" s="10"/>
    </row>
    <row r="42" spans="1:60">
      <c r="D42" s="10"/>
    </row>
    <row r="43" spans="1:60">
      <c r="D43" s="10"/>
    </row>
    <row r="44" spans="1:60">
      <c r="D44" s="10"/>
    </row>
    <row r="45" spans="1:60">
      <c r="D45" s="10"/>
    </row>
    <row r="46" spans="1:60">
      <c r="D46" s="10"/>
    </row>
    <row r="47" spans="1:60">
      <c r="D47" s="10"/>
    </row>
    <row r="48" spans="1:60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82DD" sheet="1" formatRows="0"/>
  <mergeCells count="8">
    <mergeCell ref="C31:G31"/>
    <mergeCell ref="C34:G34"/>
    <mergeCell ref="A1:G1"/>
    <mergeCell ref="C2:G2"/>
    <mergeCell ref="C3:G3"/>
    <mergeCell ref="C4:G4"/>
    <mergeCell ref="C10:G10"/>
    <mergeCell ref="C24:G2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/>
  <cols>
    <col min="1" max="1" width="3.44140625" customWidth="1"/>
    <col min="2" max="2" width="12.6640625" style="179" customWidth="1"/>
    <col min="3" max="3" width="63.33203125" style="17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>
      <c r="A1" s="200" t="s">
        <v>114</v>
      </c>
      <c r="B1" s="200"/>
      <c r="C1" s="200"/>
      <c r="D1" s="200"/>
      <c r="E1" s="200"/>
      <c r="F1" s="200"/>
      <c r="G1" s="200"/>
      <c r="AG1" t="s">
        <v>115</v>
      </c>
    </row>
    <row r="2" spans="1:60" ht="25.05" customHeight="1">
      <c r="A2" s="201" t="s">
        <v>7</v>
      </c>
      <c r="B2" s="49" t="s">
        <v>43</v>
      </c>
      <c r="C2" s="204" t="s">
        <v>44</v>
      </c>
      <c r="D2" s="202"/>
      <c r="E2" s="202"/>
      <c r="F2" s="202"/>
      <c r="G2" s="203"/>
      <c r="AG2" t="s">
        <v>116</v>
      </c>
    </row>
    <row r="3" spans="1:60" ht="25.05" customHeight="1">
      <c r="A3" s="201" t="s">
        <v>8</v>
      </c>
      <c r="B3" s="49" t="s">
        <v>53</v>
      </c>
      <c r="C3" s="204" t="s">
        <v>54</v>
      </c>
      <c r="D3" s="202"/>
      <c r="E3" s="202"/>
      <c r="F3" s="202"/>
      <c r="G3" s="203"/>
      <c r="AC3" s="179" t="s">
        <v>116</v>
      </c>
      <c r="AG3" t="s">
        <v>117</v>
      </c>
    </row>
    <row r="4" spans="1:60" ht="25.05" customHeight="1">
      <c r="A4" s="205" t="s">
        <v>9</v>
      </c>
      <c r="B4" s="206" t="s">
        <v>61</v>
      </c>
      <c r="C4" s="207" t="s">
        <v>62</v>
      </c>
      <c r="D4" s="208"/>
      <c r="E4" s="208"/>
      <c r="F4" s="208"/>
      <c r="G4" s="209"/>
      <c r="AG4" t="s">
        <v>118</v>
      </c>
    </row>
    <row r="5" spans="1:60">
      <c r="D5" s="10"/>
    </row>
    <row r="6" spans="1:60" ht="39.6">
      <c r="A6" s="211" t="s">
        <v>119</v>
      </c>
      <c r="B6" s="213" t="s">
        <v>120</v>
      </c>
      <c r="C6" s="213" t="s">
        <v>121</v>
      </c>
      <c r="D6" s="212" t="s">
        <v>122</v>
      </c>
      <c r="E6" s="211" t="s">
        <v>123</v>
      </c>
      <c r="F6" s="210" t="s">
        <v>124</v>
      </c>
      <c r="G6" s="211" t="s">
        <v>29</v>
      </c>
      <c r="H6" s="214" t="s">
        <v>30</v>
      </c>
      <c r="I6" s="214" t="s">
        <v>125</v>
      </c>
      <c r="J6" s="214" t="s">
        <v>31</v>
      </c>
      <c r="K6" s="214" t="s">
        <v>126</v>
      </c>
      <c r="L6" s="214" t="s">
        <v>127</v>
      </c>
      <c r="M6" s="214" t="s">
        <v>128</v>
      </c>
      <c r="N6" s="214" t="s">
        <v>129</v>
      </c>
      <c r="O6" s="214" t="s">
        <v>130</v>
      </c>
      <c r="P6" s="214" t="s">
        <v>131</v>
      </c>
      <c r="Q6" s="214" t="s">
        <v>132</v>
      </c>
      <c r="R6" s="214" t="s">
        <v>133</v>
      </c>
      <c r="S6" s="214" t="s">
        <v>134</v>
      </c>
      <c r="T6" s="214" t="s">
        <v>135</v>
      </c>
      <c r="U6" s="214" t="s">
        <v>136</v>
      </c>
      <c r="V6" s="214" t="s">
        <v>137</v>
      </c>
      <c r="W6" s="214" t="s">
        <v>138</v>
      </c>
      <c r="X6" s="214" t="s">
        <v>139</v>
      </c>
      <c r="Y6" s="214" t="s">
        <v>140</v>
      </c>
    </row>
    <row r="7" spans="1:60" hidden="1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>
      <c r="A8" s="231" t="s">
        <v>141</v>
      </c>
      <c r="B8" s="232" t="s">
        <v>103</v>
      </c>
      <c r="C8" s="256" t="s">
        <v>104</v>
      </c>
      <c r="D8" s="233"/>
      <c r="E8" s="234"/>
      <c r="F8" s="235"/>
      <c r="G8" s="235">
        <f>SUMIF(AG9:AG20,"&lt;&gt;NOR",G9:G20)</f>
        <v>0</v>
      </c>
      <c r="H8" s="235"/>
      <c r="I8" s="235">
        <f>SUM(I9:I20)</f>
        <v>0</v>
      </c>
      <c r="J8" s="235"/>
      <c r="K8" s="235">
        <f>SUM(K9:K20)</f>
        <v>0</v>
      </c>
      <c r="L8" s="235"/>
      <c r="M8" s="235">
        <f>SUM(M9:M20)</f>
        <v>0</v>
      </c>
      <c r="N8" s="234"/>
      <c r="O8" s="234">
        <f>SUM(O9:O20)</f>
        <v>0</v>
      </c>
      <c r="P8" s="234"/>
      <c r="Q8" s="234">
        <f>SUM(Q9:Q20)</f>
        <v>0</v>
      </c>
      <c r="R8" s="235"/>
      <c r="S8" s="235"/>
      <c r="T8" s="236"/>
      <c r="U8" s="230"/>
      <c r="V8" s="230">
        <f>SUM(V9:V20)</f>
        <v>0</v>
      </c>
      <c r="W8" s="230"/>
      <c r="X8" s="230"/>
      <c r="Y8" s="230"/>
      <c r="AG8" t="s">
        <v>142</v>
      </c>
    </row>
    <row r="9" spans="1:60" outlineLevel="1">
      <c r="A9" s="238">
        <v>1</v>
      </c>
      <c r="B9" s="239" t="s">
        <v>539</v>
      </c>
      <c r="C9" s="257" t="s">
        <v>540</v>
      </c>
      <c r="D9" s="240" t="s">
        <v>396</v>
      </c>
      <c r="E9" s="241">
        <v>1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229</v>
      </c>
      <c r="T9" s="244" t="s">
        <v>230</v>
      </c>
      <c r="U9" s="226">
        <v>0</v>
      </c>
      <c r="V9" s="226">
        <f>ROUND(E9*U9,2)</f>
        <v>0</v>
      </c>
      <c r="W9" s="226"/>
      <c r="X9" s="226" t="s">
        <v>148</v>
      </c>
      <c r="Y9" s="226" t="s">
        <v>149</v>
      </c>
      <c r="Z9" s="215"/>
      <c r="AA9" s="215"/>
      <c r="AB9" s="215"/>
      <c r="AC9" s="215"/>
      <c r="AD9" s="215"/>
      <c r="AE9" s="215"/>
      <c r="AF9" s="215"/>
      <c r="AG9" s="215" t="s">
        <v>541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>
      <c r="A10" s="222"/>
      <c r="B10" s="223"/>
      <c r="C10" s="262" t="s">
        <v>542</v>
      </c>
      <c r="D10" s="255"/>
      <c r="E10" s="255"/>
      <c r="F10" s="255"/>
      <c r="G10" s="255"/>
      <c r="H10" s="226"/>
      <c r="I10" s="226"/>
      <c r="J10" s="226"/>
      <c r="K10" s="226"/>
      <c r="L10" s="226"/>
      <c r="M10" s="226"/>
      <c r="N10" s="225"/>
      <c r="O10" s="225"/>
      <c r="P10" s="225"/>
      <c r="Q10" s="225"/>
      <c r="R10" s="226"/>
      <c r="S10" s="226"/>
      <c r="T10" s="226"/>
      <c r="U10" s="226"/>
      <c r="V10" s="226"/>
      <c r="W10" s="226"/>
      <c r="X10" s="226"/>
      <c r="Y10" s="226"/>
      <c r="Z10" s="215"/>
      <c r="AA10" s="215"/>
      <c r="AB10" s="215"/>
      <c r="AC10" s="215"/>
      <c r="AD10" s="215"/>
      <c r="AE10" s="215"/>
      <c r="AF10" s="215"/>
      <c r="AG10" s="215" t="s">
        <v>254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1">
      <c r="A11" s="247">
        <v>2</v>
      </c>
      <c r="B11" s="248" t="s">
        <v>543</v>
      </c>
      <c r="C11" s="260" t="s">
        <v>544</v>
      </c>
      <c r="D11" s="249" t="s">
        <v>396</v>
      </c>
      <c r="E11" s="250">
        <v>1</v>
      </c>
      <c r="F11" s="251"/>
      <c r="G11" s="252">
        <f>ROUND(E11*F11,2)</f>
        <v>0</v>
      </c>
      <c r="H11" s="251"/>
      <c r="I11" s="252">
        <f>ROUND(E11*H11,2)</f>
        <v>0</v>
      </c>
      <c r="J11" s="251"/>
      <c r="K11" s="252">
        <f>ROUND(E11*J11,2)</f>
        <v>0</v>
      </c>
      <c r="L11" s="252">
        <v>21</v>
      </c>
      <c r="M11" s="252">
        <f>G11*(1+L11/100)</f>
        <v>0</v>
      </c>
      <c r="N11" s="250">
        <v>0</v>
      </c>
      <c r="O11" s="250">
        <f>ROUND(E11*N11,2)</f>
        <v>0</v>
      </c>
      <c r="P11" s="250">
        <v>0</v>
      </c>
      <c r="Q11" s="250">
        <f>ROUND(E11*P11,2)</f>
        <v>0</v>
      </c>
      <c r="R11" s="252"/>
      <c r="S11" s="252" t="s">
        <v>229</v>
      </c>
      <c r="T11" s="253" t="s">
        <v>230</v>
      </c>
      <c r="U11" s="226">
        <v>0</v>
      </c>
      <c r="V11" s="226">
        <f>ROUND(E11*U11,2)</f>
        <v>0</v>
      </c>
      <c r="W11" s="226"/>
      <c r="X11" s="226" t="s">
        <v>148</v>
      </c>
      <c r="Y11" s="226" t="s">
        <v>149</v>
      </c>
      <c r="Z11" s="215"/>
      <c r="AA11" s="215"/>
      <c r="AB11" s="215"/>
      <c r="AC11" s="215"/>
      <c r="AD11" s="215"/>
      <c r="AE11" s="215"/>
      <c r="AF11" s="215"/>
      <c r="AG11" s="215" t="s">
        <v>150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>
      <c r="A12" s="247">
        <v>3</v>
      </c>
      <c r="B12" s="248" t="s">
        <v>545</v>
      </c>
      <c r="C12" s="260" t="s">
        <v>546</v>
      </c>
      <c r="D12" s="249" t="s">
        <v>233</v>
      </c>
      <c r="E12" s="250">
        <v>1</v>
      </c>
      <c r="F12" s="251"/>
      <c r="G12" s="252">
        <f>ROUND(E12*F12,2)</f>
        <v>0</v>
      </c>
      <c r="H12" s="251"/>
      <c r="I12" s="252">
        <f>ROUND(E12*H12,2)</f>
        <v>0</v>
      </c>
      <c r="J12" s="251"/>
      <c r="K12" s="252">
        <f>ROUND(E12*J12,2)</f>
        <v>0</v>
      </c>
      <c r="L12" s="252">
        <v>21</v>
      </c>
      <c r="M12" s="252">
        <f>G12*(1+L12/100)</f>
        <v>0</v>
      </c>
      <c r="N12" s="250">
        <v>0</v>
      </c>
      <c r="O12" s="250">
        <f>ROUND(E12*N12,2)</f>
        <v>0</v>
      </c>
      <c r="P12" s="250">
        <v>0</v>
      </c>
      <c r="Q12" s="250">
        <f>ROUND(E12*P12,2)</f>
        <v>0</v>
      </c>
      <c r="R12" s="252"/>
      <c r="S12" s="252" t="s">
        <v>229</v>
      </c>
      <c r="T12" s="253" t="s">
        <v>230</v>
      </c>
      <c r="U12" s="226">
        <v>0</v>
      </c>
      <c r="V12" s="226">
        <f>ROUND(E12*U12,2)</f>
        <v>0</v>
      </c>
      <c r="W12" s="226"/>
      <c r="X12" s="226" t="s">
        <v>148</v>
      </c>
      <c r="Y12" s="226" t="s">
        <v>149</v>
      </c>
      <c r="Z12" s="215"/>
      <c r="AA12" s="215"/>
      <c r="AB12" s="215"/>
      <c r="AC12" s="215"/>
      <c r="AD12" s="215"/>
      <c r="AE12" s="215"/>
      <c r="AF12" s="215"/>
      <c r="AG12" s="215" t="s">
        <v>150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>
      <c r="A13" s="238">
        <v>4</v>
      </c>
      <c r="B13" s="239" t="s">
        <v>547</v>
      </c>
      <c r="C13" s="257" t="s">
        <v>548</v>
      </c>
      <c r="D13" s="240" t="s">
        <v>396</v>
      </c>
      <c r="E13" s="241">
        <v>1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21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/>
      <c r="S13" s="243" t="s">
        <v>147</v>
      </c>
      <c r="T13" s="244" t="s">
        <v>230</v>
      </c>
      <c r="U13" s="226">
        <v>0</v>
      </c>
      <c r="V13" s="226">
        <f>ROUND(E13*U13,2)</f>
        <v>0</v>
      </c>
      <c r="W13" s="226"/>
      <c r="X13" s="226" t="s">
        <v>61</v>
      </c>
      <c r="Y13" s="226" t="s">
        <v>149</v>
      </c>
      <c r="Z13" s="215"/>
      <c r="AA13" s="215"/>
      <c r="AB13" s="215"/>
      <c r="AC13" s="215"/>
      <c r="AD13" s="215"/>
      <c r="AE13" s="215"/>
      <c r="AF13" s="215"/>
      <c r="AG13" s="215" t="s">
        <v>549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2">
      <c r="A14" s="222"/>
      <c r="B14" s="223"/>
      <c r="C14" s="262" t="s">
        <v>550</v>
      </c>
      <c r="D14" s="255"/>
      <c r="E14" s="255"/>
      <c r="F14" s="255"/>
      <c r="G14" s="255"/>
      <c r="H14" s="226"/>
      <c r="I14" s="226"/>
      <c r="J14" s="226"/>
      <c r="K14" s="226"/>
      <c r="L14" s="226"/>
      <c r="M14" s="226"/>
      <c r="N14" s="225"/>
      <c r="O14" s="225"/>
      <c r="P14" s="225"/>
      <c r="Q14" s="225"/>
      <c r="R14" s="226"/>
      <c r="S14" s="226"/>
      <c r="T14" s="226"/>
      <c r="U14" s="226"/>
      <c r="V14" s="226"/>
      <c r="W14" s="226"/>
      <c r="X14" s="226"/>
      <c r="Y14" s="226"/>
      <c r="Z14" s="215"/>
      <c r="AA14" s="215"/>
      <c r="AB14" s="215"/>
      <c r="AC14" s="215"/>
      <c r="AD14" s="215"/>
      <c r="AE14" s="215"/>
      <c r="AF14" s="215"/>
      <c r="AG14" s="215" t="s">
        <v>254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46" t="str">
        <f>C14</f>
        <v>Vyhotovení protokolu o vytyčení stavby se seznamem souřadnic vytyčených bodů a jejich polohopisnými (S-JTSK) a výškopisnými (Bpv) hodnotami.</v>
      </c>
      <c r="BB14" s="215"/>
      <c r="BC14" s="215"/>
      <c r="BD14" s="215"/>
      <c r="BE14" s="215"/>
      <c r="BF14" s="215"/>
      <c r="BG14" s="215"/>
      <c r="BH14" s="215"/>
    </row>
    <row r="15" spans="1:60" outlineLevel="1">
      <c r="A15" s="238">
        <v>5</v>
      </c>
      <c r="B15" s="239" t="s">
        <v>551</v>
      </c>
      <c r="C15" s="257" t="s">
        <v>552</v>
      </c>
      <c r="D15" s="240" t="s">
        <v>396</v>
      </c>
      <c r="E15" s="241">
        <v>1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/>
      <c r="S15" s="243" t="s">
        <v>147</v>
      </c>
      <c r="T15" s="244" t="s">
        <v>230</v>
      </c>
      <c r="U15" s="226">
        <v>0</v>
      </c>
      <c r="V15" s="226">
        <f>ROUND(E15*U15,2)</f>
        <v>0</v>
      </c>
      <c r="W15" s="226"/>
      <c r="X15" s="226" t="s">
        <v>61</v>
      </c>
      <c r="Y15" s="226" t="s">
        <v>149</v>
      </c>
      <c r="Z15" s="215"/>
      <c r="AA15" s="215"/>
      <c r="AB15" s="215"/>
      <c r="AC15" s="215"/>
      <c r="AD15" s="215"/>
      <c r="AE15" s="215"/>
      <c r="AF15" s="215"/>
      <c r="AG15" s="215" t="s">
        <v>549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ht="21" outlineLevel="2">
      <c r="A16" s="222"/>
      <c r="B16" s="223"/>
      <c r="C16" s="262" t="s">
        <v>553</v>
      </c>
      <c r="D16" s="255"/>
      <c r="E16" s="255"/>
      <c r="F16" s="255"/>
      <c r="G16" s="255"/>
      <c r="H16" s="226"/>
      <c r="I16" s="226"/>
      <c r="J16" s="226"/>
      <c r="K16" s="226"/>
      <c r="L16" s="226"/>
      <c r="M16" s="226"/>
      <c r="N16" s="225"/>
      <c r="O16" s="225"/>
      <c r="P16" s="225"/>
      <c r="Q16" s="225"/>
      <c r="R16" s="226"/>
      <c r="S16" s="226"/>
      <c r="T16" s="226"/>
      <c r="U16" s="226"/>
      <c r="V16" s="226"/>
      <c r="W16" s="226"/>
      <c r="X16" s="226"/>
      <c r="Y16" s="226"/>
      <c r="Z16" s="215"/>
      <c r="AA16" s="215"/>
      <c r="AB16" s="215"/>
      <c r="AC16" s="215"/>
      <c r="AD16" s="215"/>
      <c r="AE16" s="215"/>
      <c r="AF16" s="215"/>
      <c r="AG16" s="215" t="s">
        <v>254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46" t="str">
        <f>C16</f>
        <v>-  Zajištění bezpečného příjezdu a přístupu na staveniště včetně dopravního značení a potřebných souhlasů a rozhodnutí s vybudováním zařízení staveniště</v>
      </c>
      <c r="BB16" s="215"/>
      <c r="BC16" s="215"/>
      <c r="BD16" s="215"/>
      <c r="BE16" s="215"/>
      <c r="BF16" s="215"/>
      <c r="BG16" s="215"/>
      <c r="BH16" s="215"/>
    </row>
    <row r="17" spans="1:60" outlineLevel="3">
      <c r="A17" s="222"/>
      <c r="B17" s="223"/>
      <c r="C17" s="261" t="s">
        <v>554</v>
      </c>
      <c r="D17" s="254"/>
      <c r="E17" s="254"/>
      <c r="F17" s="254"/>
      <c r="G17" s="254"/>
      <c r="H17" s="226"/>
      <c r="I17" s="226"/>
      <c r="J17" s="226"/>
      <c r="K17" s="226"/>
      <c r="L17" s="226"/>
      <c r="M17" s="226"/>
      <c r="N17" s="225"/>
      <c r="O17" s="225"/>
      <c r="P17" s="225"/>
      <c r="Q17" s="225"/>
      <c r="R17" s="226"/>
      <c r="S17" s="226"/>
      <c r="T17" s="226"/>
      <c r="U17" s="226"/>
      <c r="V17" s="226"/>
      <c r="W17" s="226"/>
      <c r="X17" s="226"/>
      <c r="Y17" s="226"/>
      <c r="Z17" s="215"/>
      <c r="AA17" s="215"/>
      <c r="AB17" s="215"/>
      <c r="AC17" s="215"/>
      <c r="AD17" s="215"/>
      <c r="AE17" s="215"/>
      <c r="AF17" s="215"/>
      <c r="AG17" s="215" t="s">
        <v>254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ht="21" outlineLevel="3">
      <c r="A18" s="222"/>
      <c r="B18" s="223"/>
      <c r="C18" s="261" t="s">
        <v>555</v>
      </c>
      <c r="D18" s="254"/>
      <c r="E18" s="254"/>
      <c r="F18" s="254"/>
      <c r="G18" s="254"/>
      <c r="H18" s="226"/>
      <c r="I18" s="226"/>
      <c r="J18" s="226"/>
      <c r="K18" s="226"/>
      <c r="L18" s="226"/>
      <c r="M18" s="226"/>
      <c r="N18" s="225"/>
      <c r="O18" s="225"/>
      <c r="P18" s="225"/>
      <c r="Q18" s="225"/>
      <c r="R18" s="226"/>
      <c r="S18" s="226"/>
      <c r="T18" s="226"/>
      <c r="U18" s="226"/>
      <c r="V18" s="226"/>
      <c r="W18" s="226"/>
      <c r="X18" s="226"/>
      <c r="Y18" s="226"/>
      <c r="Z18" s="215"/>
      <c r="AA18" s="215"/>
      <c r="AB18" s="215"/>
      <c r="AC18" s="215"/>
      <c r="AD18" s="215"/>
      <c r="AE18" s="215"/>
      <c r="AF18" s="215"/>
      <c r="AG18" s="215" t="s">
        <v>254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46" t="str">
        <f>C18</f>
        <v>- Náklady na úklid v prostoru staveniště a příjezdových komunikací ke staveništi. Opatření k zabránění nadměrného zatěžování staveniště a jeho okolí prachem (např. používání krycích plachet, kropení sutě a odtěžované zeminy vodou)</v>
      </c>
      <c r="BB18" s="215"/>
      <c r="BC18" s="215"/>
      <c r="BD18" s="215"/>
      <c r="BE18" s="215"/>
      <c r="BF18" s="215"/>
      <c r="BG18" s="215"/>
      <c r="BH18" s="215"/>
    </row>
    <row r="19" spans="1:60" outlineLevel="1">
      <c r="A19" s="238">
        <v>6</v>
      </c>
      <c r="B19" s="239" t="s">
        <v>556</v>
      </c>
      <c r="C19" s="257" t="s">
        <v>557</v>
      </c>
      <c r="D19" s="240" t="s">
        <v>558</v>
      </c>
      <c r="E19" s="241">
        <v>1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/>
      <c r="S19" s="243" t="s">
        <v>147</v>
      </c>
      <c r="T19" s="244" t="s">
        <v>230</v>
      </c>
      <c r="U19" s="226">
        <v>0</v>
      </c>
      <c r="V19" s="226">
        <f>ROUND(E19*U19,2)</f>
        <v>0</v>
      </c>
      <c r="W19" s="226"/>
      <c r="X19" s="226" t="s">
        <v>61</v>
      </c>
      <c r="Y19" s="226" t="s">
        <v>149</v>
      </c>
      <c r="Z19" s="215"/>
      <c r="AA19" s="215"/>
      <c r="AB19" s="215"/>
      <c r="AC19" s="215"/>
      <c r="AD19" s="215"/>
      <c r="AE19" s="215"/>
      <c r="AF19" s="215"/>
      <c r="AG19" s="215" t="s">
        <v>559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2">
      <c r="A20" s="222"/>
      <c r="B20" s="223"/>
      <c r="C20" s="262" t="s">
        <v>560</v>
      </c>
      <c r="D20" s="255"/>
      <c r="E20" s="255"/>
      <c r="F20" s="255"/>
      <c r="G20" s="255"/>
      <c r="H20" s="226"/>
      <c r="I20" s="226"/>
      <c r="J20" s="226"/>
      <c r="K20" s="226"/>
      <c r="L20" s="226"/>
      <c r="M20" s="226"/>
      <c r="N20" s="225"/>
      <c r="O20" s="225"/>
      <c r="P20" s="225"/>
      <c r="Q20" s="225"/>
      <c r="R20" s="226"/>
      <c r="S20" s="226"/>
      <c r="T20" s="226"/>
      <c r="U20" s="226"/>
      <c r="V20" s="226"/>
      <c r="W20" s="226"/>
      <c r="X20" s="226"/>
      <c r="Y20" s="226"/>
      <c r="Z20" s="215"/>
      <c r="AA20" s="215"/>
      <c r="AB20" s="215"/>
      <c r="AC20" s="215"/>
      <c r="AD20" s="215"/>
      <c r="AE20" s="215"/>
      <c r="AF20" s="215"/>
      <c r="AG20" s="215" t="s">
        <v>254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46" t="str">
        <f>C20</f>
        <v>Náklady na provedení skutečného zaměření stavby v rozsahu nezbytném pro zápis změny do katastru nemovitostí.</v>
      </c>
      <c r="BB20" s="215"/>
      <c r="BC20" s="215"/>
      <c r="BD20" s="215"/>
      <c r="BE20" s="215"/>
      <c r="BF20" s="215"/>
      <c r="BG20" s="215"/>
      <c r="BH20" s="215"/>
    </row>
    <row r="21" spans="1:60">
      <c r="A21" s="3"/>
      <c r="B21" s="4"/>
      <c r="C21" s="263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v>12</v>
      </c>
      <c r="AF21">
        <v>21</v>
      </c>
      <c r="AG21" t="s">
        <v>127</v>
      </c>
    </row>
    <row r="22" spans="1:60">
      <c r="A22" s="218"/>
      <c r="B22" s="219" t="s">
        <v>29</v>
      </c>
      <c r="C22" s="264"/>
      <c r="D22" s="220"/>
      <c r="E22" s="221"/>
      <c r="F22" s="221"/>
      <c r="G22" s="237">
        <f>G8</f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f>SUMIF(L7:L20,AE21,G7:G20)</f>
        <v>0</v>
      </c>
      <c r="AF22">
        <f>SUMIF(L7:L20,AF21,G7:G20)</f>
        <v>0</v>
      </c>
      <c r="AG22" t="s">
        <v>315</v>
      </c>
    </row>
    <row r="23" spans="1:60">
      <c r="C23" s="265"/>
      <c r="D23" s="10"/>
      <c r="AG23" t="s">
        <v>316</v>
      </c>
    </row>
    <row r="24" spans="1:60">
      <c r="D24" s="10"/>
    </row>
    <row r="25" spans="1:60">
      <c r="D25" s="10"/>
    </row>
    <row r="26" spans="1:60">
      <c r="D26" s="10"/>
    </row>
    <row r="27" spans="1:60">
      <c r="D27" s="10"/>
    </row>
    <row r="28" spans="1:60">
      <c r="D28" s="10"/>
    </row>
    <row r="29" spans="1:60">
      <c r="D29" s="10"/>
    </row>
    <row r="30" spans="1:60">
      <c r="D30" s="10"/>
    </row>
    <row r="31" spans="1:60">
      <c r="D31" s="10"/>
    </row>
    <row r="32" spans="1:60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82DD" sheet="1" formatRows="0"/>
  <mergeCells count="10">
    <mergeCell ref="C16:G16"/>
    <mergeCell ref="C17:G17"/>
    <mergeCell ref="C18:G18"/>
    <mergeCell ref="C20:G20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SO01 A Pol</vt:lpstr>
      <vt:lpstr>SO01 B Pol</vt:lpstr>
      <vt:lpstr>SO01 C Pol</vt:lpstr>
      <vt:lpstr>SO01 VRN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A Pol'!Názvy_tisku</vt:lpstr>
      <vt:lpstr>'SO01 B Pol'!Názvy_tisku</vt:lpstr>
      <vt:lpstr>'SO01 C Pol'!Názvy_tisku</vt:lpstr>
      <vt:lpstr>'SO01 VRN Pol'!Názvy_tisku</vt:lpstr>
      <vt:lpstr>oadresa</vt:lpstr>
      <vt:lpstr>Stavba!Objednatel</vt:lpstr>
      <vt:lpstr>Stavba!Objekt</vt:lpstr>
      <vt:lpstr>'SO01 A Pol'!Oblast_tisku</vt:lpstr>
      <vt:lpstr>'SO01 B Pol'!Oblast_tisku</vt:lpstr>
      <vt:lpstr>'SO01 C Pol'!Oblast_tisku</vt:lpstr>
      <vt:lpstr>'SO01 VRN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Fisarova</dc:creator>
  <cp:lastModifiedBy>Fisarova</cp:lastModifiedBy>
  <cp:lastPrinted>2019-03-19T12:27:02Z</cp:lastPrinted>
  <dcterms:created xsi:type="dcterms:W3CDTF">2009-04-08T07:15:50Z</dcterms:created>
  <dcterms:modified xsi:type="dcterms:W3CDTF">2025-06-13T20:03:50Z</dcterms:modified>
</cp:coreProperties>
</file>