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0AC833ED-F294-41F0-A325-A8C11CC27616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Pol'!$A$1:$Y$122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G9" i="12"/>
  <c r="G8" i="12" s="1"/>
  <c r="I49" i="1" s="1"/>
  <c r="I9" i="12"/>
  <c r="I8" i="12" s="1"/>
  <c r="K9" i="12"/>
  <c r="K8" i="12" s="1"/>
  <c r="M9" i="12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V8" i="12" s="1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2" i="12"/>
  <c r="K22" i="12"/>
  <c r="G23" i="12"/>
  <c r="I23" i="12"/>
  <c r="K23" i="12"/>
  <c r="M23" i="12"/>
  <c r="O23" i="12"/>
  <c r="O22" i="12" s="1"/>
  <c r="Q23" i="12"/>
  <c r="Q22" i="12" s="1"/>
  <c r="V23" i="12"/>
  <c r="V22" i="12" s="1"/>
  <c r="G24" i="12"/>
  <c r="M24" i="12" s="1"/>
  <c r="M22" i="12" s="1"/>
  <c r="I24" i="12"/>
  <c r="I22" i="12" s="1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G25" i="12" s="1"/>
  <c r="I28" i="12"/>
  <c r="I25" i="12" s="1"/>
  <c r="K28" i="12"/>
  <c r="K25" i="12" s="1"/>
  <c r="M28" i="12"/>
  <c r="O28" i="12"/>
  <c r="O25" i="12" s="1"/>
  <c r="Q28" i="12"/>
  <c r="V28" i="12"/>
  <c r="G29" i="12"/>
  <c r="I29" i="12"/>
  <c r="K29" i="12"/>
  <c r="M29" i="12"/>
  <c r="O29" i="12"/>
  <c r="Q29" i="12"/>
  <c r="V29" i="12"/>
  <c r="V25" i="12" s="1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Q25" i="12" s="1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G59" i="12"/>
  <c r="I59" i="12"/>
  <c r="K59" i="12"/>
  <c r="M59" i="12"/>
  <c r="M58" i="12" s="1"/>
  <c r="O59" i="12"/>
  <c r="O58" i="12" s="1"/>
  <c r="Q59" i="12"/>
  <c r="Q58" i="12" s="1"/>
  <c r="V59" i="12"/>
  <c r="V58" i="12" s="1"/>
  <c r="G67" i="12"/>
  <c r="G68" i="12"/>
  <c r="I68" i="12"/>
  <c r="I67" i="12" s="1"/>
  <c r="K68" i="12"/>
  <c r="K67" i="12" s="1"/>
  <c r="M68" i="12"/>
  <c r="M67" i="12" s="1"/>
  <c r="O68" i="12"/>
  <c r="O67" i="12" s="1"/>
  <c r="Q68" i="12"/>
  <c r="Q67" i="12" s="1"/>
  <c r="V68" i="12"/>
  <c r="G70" i="12"/>
  <c r="I70" i="12"/>
  <c r="K70" i="12"/>
  <c r="M70" i="12"/>
  <c r="O70" i="12"/>
  <c r="Q70" i="12"/>
  <c r="V70" i="12"/>
  <c r="V67" i="12" s="1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V74" i="12"/>
  <c r="G76" i="12"/>
  <c r="I76" i="12"/>
  <c r="G77" i="12"/>
  <c r="I77" i="12"/>
  <c r="K77" i="12"/>
  <c r="K76" i="12" s="1"/>
  <c r="M77" i="12"/>
  <c r="O77" i="12"/>
  <c r="O76" i="12" s="1"/>
  <c r="Q77" i="12"/>
  <c r="Q76" i="12" s="1"/>
  <c r="V77" i="12"/>
  <c r="V76" i="12" s="1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8" i="12"/>
  <c r="M88" i="12" s="1"/>
  <c r="M87" i="12" s="1"/>
  <c r="I88" i="12"/>
  <c r="K88" i="12"/>
  <c r="O88" i="12"/>
  <c r="Q88" i="12"/>
  <c r="V88" i="12"/>
  <c r="G90" i="12"/>
  <c r="I90" i="12"/>
  <c r="I87" i="12" s="1"/>
  <c r="K90" i="12"/>
  <c r="K87" i="12" s="1"/>
  <c r="M90" i="12"/>
  <c r="O90" i="12"/>
  <c r="O87" i="12" s="1"/>
  <c r="Q90" i="12"/>
  <c r="Q87" i="12" s="1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V87" i="12" s="1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I107" i="12"/>
  <c r="K107" i="12"/>
  <c r="M107" i="12"/>
  <c r="O107" i="12"/>
  <c r="Q107" i="12"/>
  <c r="V107" i="12"/>
  <c r="G108" i="12"/>
  <c r="V108" i="12"/>
  <c r="G109" i="12"/>
  <c r="I109" i="12"/>
  <c r="I108" i="12" s="1"/>
  <c r="K109" i="12"/>
  <c r="K108" i="12" s="1"/>
  <c r="M109" i="12"/>
  <c r="M108" i="12" s="1"/>
  <c r="O109" i="12"/>
  <c r="O108" i="12" s="1"/>
  <c r="Q109" i="12"/>
  <c r="Q108" i="12" s="1"/>
  <c r="V109" i="12"/>
  <c r="AE112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57" i="1"/>
  <c r="J56" i="1" s="1"/>
  <c r="G112" i="12"/>
  <c r="F39" i="1"/>
  <c r="F40" i="1"/>
  <c r="J52" i="1"/>
  <c r="J53" i="1"/>
  <c r="J55" i="1"/>
  <c r="M25" i="12"/>
  <c r="M76" i="12"/>
  <c r="M8" i="12"/>
  <c r="G87" i="12"/>
  <c r="AF112" i="12"/>
  <c r="J51" i="1" l="1"/>
  <c r="J54" i="1"/>
  <c r="J49" i="1"/>
  <c r="G41" i="1"/>
  <c r="H41" i="1" s="1"/>
  <c r="I41" i="1" s="1"/>
  <c r="G40" i="1"/>
  <c r="H40" i="1" s="1"/>
  <c r="I40" i="1" s="1"/>
  <c r="G39" i="1"/>
  <c r="H39" i="1" s="1"/>
  <c r="H42" i="1" s="1"/>
  <c r="F42" i="1"/>
  <c r="J50" i="1"/>
  <c r="J57" i="1" l="1"/>
  <c r="G42" i="1"/>
  <c r="G25" i="1" s="1"/>
  <c r="I39" i="1"/>
  <c r="I42" i="1" s="1"/>
  <c r="G23" i="1"/>
  <c r="A23" i="1" s="1"/>
  <c r="G28" i="1"/>
  <c r="A24" i="1" l="1"/>
  <c r="G24" i="1"/>
  <c r="J40" i="1"/>
  <c r="J39" i="1"/>
  <c r="J42" i="1" s="1"/>
  <c r="J41" i="1"/>
  <c r="A25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2BDEC959-AA25-4005-8F1D-38F006D901B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F56DFB-F005-456A-954D-0401CE55692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<sst xmlns="http://schemas.openxmlformats.org/spreadsheetml/2006/main" count="658" uniqueCount="263">
  <si>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</si>
  <si>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</si>
  <si>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</si>
  <si>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</si>
  <si>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</si>
  <si>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</si>
  <si>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</si>
  <si>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</si>
  <si>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</si>
  <si>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</si>
  <si>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</si>
  <si>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</si>
  <si>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</si>
  <si>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</si>
  <si>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</si>
  <si>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</si>
  <si>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</si>
  <si>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</si>
  <si>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</si>
  <si>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</si>
  <si>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</si>
  <si>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</si>
  <si>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</si>
  <si>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</si>
  <si>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</si>
  <si>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</si>
  <si>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</si>
  <si>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</si>
  <si>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</si>
  <si>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</si>
  <si>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</si>
  <si>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</si>
  <si>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</si>
  <si>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</si>
  <si>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</si>
  <si>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</si>
  <si>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</si>
  <si>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</si>
  <si>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</si>
  <si>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</si>
  <si>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</si>
  <si>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</si>
  <si>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</si>
  <si>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</si>
  <si>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</si>
  <si>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Dům služeb</t>
  </si>
  <si>
    <t>Objekt:</t>
  </si>
  <si>
    <t>Rozpočet:</t>
  </si>
  <si>
    <t>04</t>
  </si>
  <si>
    <t>Opava Vávrovice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</si>
  <si>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</si>
  <si>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</si>
  <si>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</si>
  <si>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</si>
  <si>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</si>
  <si>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</si>
  <si>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</si>
  <si>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</si>
  <si>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</si>
  <si>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</si>
  <si>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</si>
  <si>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416</t>
  </si>
  <si>
    <t>Podhledy a mezistropy montované lehké</t>
  </si>
  <si>
    <t>5</t>
  </si>
  <si>
    <t>Komunikace</t>
  </si>
  <si>
    <t>64</t>
  </si>
  <si>
    <t>Výplně otvorů</t>
  </si>
  <si>
    <t>781</t>
  </si>
  <si>
    <t>Obklady keramické</t>
  </si>
  <si>
    <t>786</t>
  </si>
  <si>
    <t>Zastiňující technika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</si>
  <si>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</si>
  <si>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</si>
  <si>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</si>
  <si>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</si>
  <si>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</si>
  <si>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</si>
  <si>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</si>
  <si>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</si>
  <si>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</si>
  <si>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</si>
  <si>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</si>
  <si>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</si>
  <si>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</si>
  <si>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</si>
  <si>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</si>
  <si>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</si>
  <si>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</si>
  <si>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</si>
  <si>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</si>
  <si>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</si>
  <si>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</si>
  <si>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</si>
  <si>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</si>
  <si>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</si>
  <si>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</si>
  <si>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</si>
  <si>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</si>
  <si>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</si>
  <si>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</si>
  <si>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</si>
  <si>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121101101</t>
  </si>
  <si>
    <t>Sejmutí ornice s přemístěním do 50 m</t>
  </si>
  <si>
    <t>m3</t>
  </si>
  <si>
    <t>RTS 25/ I</t>
  </si>
  <si>
    <t>Práce</t>
  </si>
  <si>
    <t>Běžná</t>
  </si>
  <si>
    <t>POL1_</t>
  </si>
  <si>
    <t>7*7*0,2</t>
  </si>
  <si>
    <t>VV</t>
  </si>
  <si>
    <t>122101101</t>
  </si>
  <si>
    <t>Odkopávky nezapažené do 100 m3</t>
  </si>
  <si>
    <t>185803101</t>
  </si>
  <si>
    <t>Shrabání pokoseného divokého porostu</t>
  </si>
  <si>
    <t>ha</t>
  </si>
  <si>
    <t>13*10/1000</t>
  </si>
  <si>
    <t>460120081</t>
  </si>
  <si>
    <t>Násyp zeminy, hornina třídy 1-2 složení, rozprost. a udusání zeminy</t>
  </si>
  <si>
    <t>(130-36)*0,1</t>
  </si>
  <si>
    <t>460620006</t>
  </si>
  <si>
    <t>Osetí povrchu trávou</t>
  </si>
  <si>
    <t>m2</t>
  </si>
  <si>
    <t>13*10-36</t>
  </si>
  <si>
    <t>111103202R01</t>
  </si>
  <si>
    <t>Kosení travního porostu stř.hustého ve veg. období</t>
  </si>
  <si>
    <t>Vlastní</t>
  </si>
  <si>
    <t>Indiv</t>
  </si>
  <si>
    <t>00572400</t>
  </si>
  <si>
    <t>Směs travní parková I. běžná zátěž PROFI</t>
  </si>
  <si>
    <t>kg</t>
  </si>
  <si>
    <t>SPCM</t>
  </si>
  <si>
    <t>Specifikace</t>
  </si>
  <si>
    <t>POL3_</t>
  </si>
  <si>
    <t>281606134</t>
  </si>
  <si>
    <t>Beztlaková liniová krémová injektáž cihelného zdiva hmotou tl. zdiva do 450 mm</t>
  </si>
  <si>
    <t>m</t>
  </si>
  <si>
    <t>281606136</t>
  </si>
  <si>
    <t>Beztlaková liniová krémová injektáž cihelného zdiva hmotou, tl. zdiva do 750 mm</t>
  </si>
  <si>
    <t>310239211</t>
  </si>
  <si>
    <t>Zazdívka otvorů plochy do 4 m2 cihlami na MVC s použitím suché maltové směsi</t>
  </si>
  <si>
    <t>služby : 2,2*1*0,5</t>
  </si>
  <si>
    <t>317314130</t>
  </si>
  <si>
    <t>Podbetonování zhlaví nosníků, zdivo šířky 300 mm</t>
  </si>
  <si>
    <t>kus</t>
  </si>
  <si>
    <t>317314150</t>
  </si>
  <si>
    <t>Podbetonování zhlaví nosníků, zdivo šířky 500 mm</t>
  </si>
  <si>
    <t>317941123</t>
  </si>
  <si>
    <t>Osazení ocelových válcovaných nosníků  č. 14 - 22</t>
  </si>
  <si>
    <t>t</t>
  </si>
  <si>
    <t>WC : 0,121</t>
  </si>
  <si>
    <t>zasedací místnost : 1,423</t>
  </si>
  <si>
    <t>342255024</t>
  </si>
  <si>
    <t>Příčky z desek porobetonových tl. 100 mm</t>
  </si>
  <si>
    <t>(2,2+1,6)*2,6</t>
  </si>
  <si>
    <t>342255028</t>
  </si>
  <si>
    <t>Příčky z desek porobetonových  tl. 150 mm</t>
  </si>
  <si>
    <t>WC : (2,25+3,35)*2,6</t>
  </si>
  <si>
    <t>342668111</t>
  </si>
  <si>
    <t>Těsnění styku příčky se stáv. konstrukcí PU pěnou</t>
  </si>
  <si>
    <t>5*2,6</t>
  </si>
  <si>
    <t>342948111</t>
  </si>
  <si>
    <t>Ukotvení příček k cihelné konstrukci kotvami na hmoždinky</t>
  </si>
  <si>
    <t>2*2,6</t>
  </si>
  <si>
    <t>346244351</t>
  </si>
  <si>
    <t>Obezdívka koupelnových van tl. 6,5 cm s použitím suché maltové směsi</t>
  </si>
  <si>
    <t>WC : 1,1*1,4*2</t>
  </si>
  <si>
    <t>346244381</t>
  </si>
  <si>
    <t>Plentování ocelových nosníků výšky do 20 cm</t>
  </si>
  <si>
    <t>WC : 4*1,5*0,2</t>
  </si>
  <si>
    <t>zasedací místnost : 2*4,4*0,2+2*3,5*0,2</t>
  </si>
  <si>
    <t>349231811</t>
  </si>
  <si>
    <t>Přizdívka ostění s ozubem z cihel, kapsy do 15 cm s použitím suché maltové směsi</t>
  </si>
  <si>
    <t xml:space="preserve">m     </t>
  </si>
  <si>
    <t>2,6+6*2</t>
  </si>
  <si>
    <t>349231821</t>
  </si>
  <si>
    <t>Přizdívka ostění s ozubem z cihel, kapsy do 30 cm s použitím suché maltové směsi</t>
  </si>
  <si>
    <t>0,415*0,5*2,6</t>
  </si>
  <si>
    <t>0,33*0,4*2,6</t>
  </si>
  <si>
    <t>953943112</t>
  </si>
  <si>
    <t>Osazení kovových předmětů do zdiva, 5 kg / kus - doklínování</t>
  </si>
  <si>
    <t>WC : 10</t>
  </si>
  <si>
    <t>zasedací místnost : 30</t>
  </si>
  <si>
    <t>13380625</t>
  </si>
  <si>
    <t>Tyč ocelová I 140, S235JR</t>
  </si>
  <si>
    <t>RTS 24/ II</t>
  </si>
  <si>
    <t>13487115</t>
  </si>
  <si>
    <t>Tyč ocelová HEB 200, S235JR</t>
  </si>
  <si>
    <t>416021129</t>
  </si>
  <si>
    <t>Podhledy SDK,kovová.kce 12,5 mm</t>
  </si>
  <si>
    <t>1.01 : 2,49*3,56</t>
  </si>
  <si>
    <t>1.03 : 4,3*4,65-0,38*1,65</t>
  </si>
  <si>
    <t>1.04 : 4,65*5,1</t>
  </si>
  <si>
    <t>1.05 : 4,5*4,62+0,53*4,95+1,8*2,89+1,2*2,35</t>
  </si>
  <si>
    <t>1.06 : 1,1*1,6</t>
  </si>
  <si>
    <t>1.07 : 2,2*1,6+1,6*1</t>
  </si>
  <si>
    <t>1.08 : 3,04*2,78</t>
  </si>
  <si>
    <t>596215041</t>
  </si>
  <si>
    <t>Kladení zámkové dlažby tl. 8 cm do drtě tl. 5 cm</t>
  </si>
  <si>
    <t>6*6</t>
  </si>
  <si>
    <t>917862111</t>
  </si>
  <si>
    <t>Osazení stojatého obrubníku betonového, s boční opěrou, do lože z betonu C 12/15 včetně obrubníku CSB H 25 1000/150/250</t>
  </si>
  <si>
    <t>4*6</t>
  </si>
  <si>
    <t>460650015</t>
  </si>
  <si>
    <t>Podkladová vrstva ze štěrkopísku rozprostření a zhutnění</t>
  </si>
  <si>
    <t>7*7*0,27</t>
  </si>
  <si>
    <t>592451170</t>
  </si>
  <si>
    <t>Dlažba betonová PRESBETON HOLLAND I skladebná 200 x 100 x 80 mm, přírodní</t>
  </si>
  <si>
    <t>36*1,05</t>
  </si>
  <si>
    <t>642944121</t>
  </si>
  <si>
    <t>Osazení ocelových zárubní dodatečně do 2,5 m2 včetně dodávky zárubně 800 x 1970 x 100 mm</t>
  </si>
  <si>
    <t>6</t>
  </si>
  <si>
    <t>642942111</t>
  </si>
  <si>
    <t>Osazení zárubní dveřních ocelových, pl. do 2,5 m2 včetně dodávky zárubně 700 x 1970 x 100 mm</t>
  </si>
  <si>
    <t>767711003</t>
  </si>
  <si>
    <t>Montáž hliníkových oken a balkonových dveří s vypěněním</t>
  </si>
  <si>
    <t>(2,5+3)*2</t>
  </si>
  <si>
    <t>(2,89+3)*2</t>
  </si>
  <si>
    <t>644R 1</t>
  </si>
  <si>
    <t>AL příčka prosklená s dveřmi, EI30 DP1 - C 2490x3000</t>
  </si>
  <si>
    <t xml:space="preserve">ks    </t>
  </si>
  <si>
    <t>1.01 : 1</t>
  </si>
  <si>
    <t>644R 2</t>
  </si>
  <si>
    <t>AL příčka prosklená s dveřmi, EI30 DP1 - C</t>
  </si>
  <si>
    <t>1.08 : 1</t>
  </si>
  <si>
    <t>781101111</t>
  </si>
  <si>
    <t>Vyrovnání podkladu maltou pod obklady</t>
  </si>
  <si>
    <t>wc : (1,+1+1,1+1,1+1,6+0,9+0,9+0,9+2,2+1,6+2,2+0,9)*1,6</t>
  </si>
  <si>
    <t>781101210</t>
  </si>
  <si>
    <t>Penetrace podkladu pod obklady</t>
  </si>
  <si>
    <t>Odkaz na mn. položky pořadí 23 : 24,64000</t>
  </si>
  <si>
    <t>781111111</t>
  </si>
  <si>
    <t>Řezání obkladaček diamantovým kotoučem</t>
  </si>
  <si>
    <t>1,6*5</t>
  </si>
  <si>
    <t>781111115</t>
  </si>
  <si>
    <t>Otvor v obkladačce diamant.korunkou</t>
  </si>
  <si>
    <t>781415015</t>
  </si>
  <si>
    <t>Montáž obkladů stěn, porovin.</t>
  </si>
  <si>
    <t>781479705</t>
  </si>
  <si>
    <t>Příplatek za spárovací hmotu - plošně, obklad stěn keramickými obkládačkami</t>
  </si>
  <si>
    <t>Odkaz na mn. položky pořadí 27 : 24,64000</t>
  </si>
  <si>
    <t>781491001</t>
  </si>
  <si>
    <t>Montáž a dodávka lišt k obkladům rohových, koutových i dilatačních</t>
  </si>
  <si>
    <t>wc : 1,+1+1,1+1,1+1,6+0,9+0,9+0,9+2,2+1,6+2,2+0,9</t>
  </si>
  <si>
    <t>781675112</t>
  </si>
  <si>
    <t xml:space="preserve">Montáž obkladů parapetů keramic. na tmel, </t>
  </si>
  <si>
    <t>231536601</t>
  </si>
  <si>
    <t>Hmota spárovací bal. 5 kg</t>
  </si>
  <si>
    <t>58583200.A</t>
  </si>
  <si>
    <t>Lepidlo cementové šedé</t>
  </si>
  <si>
    <t>59761001</t>
  </si>
  <si>
    <t>Obkládačka dodávka</t>
  </si>
  <si>
    <t>wc : (1,+1+1,1+1,1+1,6+0,9+0,9+0,9+2,2+1,6+2,2+0,9)*1,6*1,15</t>
  </si>
  <si>
    <t>998781201</t>
  </si>
  <si>
    <t>Přesun hmot pro obklady keramické, výšky do 6 m</t>
  </si>
  <si>
    <t>Přesun hmot</t>
  </si>
  <si>
    <t>POL7_</t>
  </si>
  <si>
    <t>786622211</t>
  </si>
  <si>
    <t>Žaluzie horizontální vnitřní AL lamely  včetně dodávky žaluzie</t>
  </si>
  <si>
    <t>16*1,2*1,07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</si>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</sst>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2" t="s">
        <v>41</v>
      </c>
      <c r="B2" s="192"/>
      <c r="C2" s="192"/>
      <c r="D2" s="192"/>
      <c r="E2" s="192"/>
      <c r="F2" s="192"/>
      <c r="G2" s="192"/>
    </row>
  </sheetData>
  <sheetProtection algorithmName="SHA-512" hashValue="ZcXEZCdYt96j5aNY24TJBXtZKjrNEyhkDtHYQ+44eObgZH1+B8fOiiAJ+UruNjc3ms93B9DtLtrJUvj01YTI6g==" saltValue="wU0qhiQkgwLLLiCb5+xet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20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5">
      <c r="A2" s="2"/>
      <c r="B2" s="77" t="s">
        <v>24</v>
      </c>
      <c r="C2" s="78"/>
      <c r="D2" s="79" t="s">
        <v>48</v>
      </c>
      <c r="E2" s="234" t="s">
        <v>49</v>
      </c>
      <c r="F2" s="235"/>
      <c r="G2" s="235"/>
      <c r="H2" s="235"/>
      <c r="I2" s="235"/>
      <c r="J2" s="236"/>
      <c r="O2" s="1"/>
    </row>
    <row r="3" spans="1:15" ht="27" customHeight="1" x14ac:dyDescent="0.25">
      <c r="A3" s="2"/>
      <c r="B3" s="80" t="s">
        <v>46</v>
      </c>
      <c r="C3" s="78"/>
      <c r="D3" s="81" t="s">
        <v>43</v>
      </c>
      <c r="E3" s="237" t="s">
        <v>45</v>
      </c>
      <c r="F3" s="238"/>
      <c r="G3" s="238"/>
      <c r="H3" s="238"/>
      <c r="I3" s="238"/>
      <c r="J3" s="239"/>
    </row>
    <row r="4" spans="1:15" ht="23.25" customHeight="1" x14ac:dyDescent="0.25">
      <c r="A4" s="76">
        <v>1366</v>
      </c>
      <c r="B4" s="82" t="s">
        <v>47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5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1"/>
      <c r="E11" s="241"/>
      <c r="F11" s="241"/>
      <c r="G11" s="241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20"/>
      <c r="F13" s="221"/>
      <c r="G13" s="22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SUMIF(F49:F56,A16,I49:I56)+SUMIF(F49:F56,"PSU",I49:I56)</f>
        <v>0</v>
      </c>
      <c r="J16" s="207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SUMIF(F49:F56,A17,I49:I56)</f>
        <v>0</v>
      </c>
      <c r="J17" s="207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SUMIF(F49:F56,A18,I49:I56)</f>
        <v>0</v>
      </c>
      <c r="J18" s="207"/>
    </row>
    <row r="19" spans="1:10" ht="23.25" customHeight="1" x14ac:dyDescent="0.25">
      <c r="A19" s="139" t="s">
        <v>71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SUMIF(F49:F56,A19,I49:I56)</f>
        <v>0</v>
      </c>
      <c r="J19" s="207"/>
    </row>
    <row r="20" spans="1:10" ht="23.25" customHeight="1" x14ac:dyDescent="0.25">
      <c r="A20" s="139" t="s">
        <v>72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SUMIF(F49:F56,A20,I49:I56)</f>
        <v>0</v>
      </c>
      <c r="J20" s="207"/>
    </row>
    <row r="21" spans="1:10" ht="23.25" customHeight="1" x14ac:dyDescent="0.25">
      <c r="A21" s="2"/>
      <c r="B21" s="48" t="s">
        <v>31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11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5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50</v>
      </c>
      <c r="C39" s="195"/>
      <c r="D39" s="195"/>
      <c r="E39" s="195"/>
      <c r="F39" s="99">
        <f>'01 01 Pol'!AE112</f>
        <v>0</v>
      </c>
      <c r="G39" s="100">
        <f>'01 01 Pol'!AF112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43</v>
      </c>
      <c r="C40" s="196" t="s">
        <v>45</v>
      </c>
      <c r="D40" s="196"/>
      <c r="E40" s="196"/>
      <c r="F40" s="104">
        <f>'01 01 Pol'!AE112</f>
        <v>0</v>
      </c>
      <c r="G40" s="105">
        <f>'01 01 Pol'!AF112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95" t="s">
        <v>44</v>
      </c>
      <c r="D41" s="195"/>
      <c r="E41" s="195"/>
      <c r="F41" s="108">
        <f>'01 01 Pol'!AE112</f>
        <v>0</v>
      </c>
      <c r="G41" s="101">
        <f>'01 01 Pol'!AF112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97" t="s">
        <v>51</v>
      </c>
      <c r="C42" s="198"/>
      <c r="D42" s="198"/>
      <c r="E42" s="19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53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55</v>
      </c>
      <c r="C49" s="193" t="s">
        <v>56</v>
      </c>
      <c r="D49" s="194"/>
      <c r="E49" s="194"/>
      <c r="F49" s="135" t="s">
        <v>26</v>
      </c>
      <c r="G49" s="136"/>
      <c r="H49" s="136"/>
      <c r="I49" s="136">
        <f>'01 01 Pol'!G8</f>
        <v>0</v>
      </c>
      <c r="J49" s="132" t="str">
        <f>IF(I57=0,"",I49/I57*100)</f>
        <v/>
      </c>
    </row>
    <row r="50" spans="1:10" ht="36.75" customHeight="1" x14ac:dyDescent="0.25">
      <c r="A50" s="123"/>
      <c r="B50" s="128" t="s">
        <v>57</v>
      </c>
      <c r="C50" s="193" t="s">
        <v>58</v>
      </c>
      <c r="D50" s="194"/>
      <c r="E50" s="194"/>
      <c r="F50" s="135" t="s">
        <v>26</v>
      </c>
      <c r="G50" s="136"/>
      <c r="H50" s="136"/>
      <c r="I50" s="136">
        <f>'01 01 Pol'!G22</f>
        <v>0</v>
      </c>
      <c r="J50" s="132" t="str">
        <f>IF(I57=0,"",I50/I57*100)</f>
        <v/>
      </c>
    </row>
    <row r="51" spans="1:10" ht="36.75" customHeight="1" x14ac:dyDescent="0.25">
      <c r="A51" s="123"/>
      <c r="B51" s="128" t="s">
        <v>59</v>
      </c>
      <c r="C51" s="193" t="s">
        <v>60</v>
      </c>
      <c r="D51" s="194"/>
      <c r="E51" s="194"/>
      <c r="F51" s="135" t="s">
        <v>26</v>
      </c>
      <c r="G51" s="136"/>
      <c r="H51" s="136"/>
      <c r="I51" s="136">
        <f>'01 01 Pol'!G25</f>
        <v>0</v>
      </c>
      <c r="J51" s="132" t="str">
        <f>IF(I57=0,"",I51/I57*100)</f>
        <v/>
      </c>
    </row>
    <row r="52" spans="1:10" ht="36.75" customHeight="1" x14ac:dyDescent="0.25">
      <c r="A52" s="123"/>
      <c r="B52" s="128" t="s">
        <v>61</v>
      </c>
      <c r="C52" s="193" t="s">
        <v>62</v>
      </c>
      <c r="D52" s="194"/>
      <c r="E52" s="194"/>
      <c r="F52" s="135" t="s">
        <v>26</v>
      </c>
      <c r="G52" s="136"/>
      <c r="H52" s="136"/>
      <c r="I52" s="136">
        <f>'01 01 Pol'!G58</f>
        <v>0</v>
      </c>
      <c r="J52" s="132" t="str">
        <f>IF(I57=0,"",I52/I57*100)</f>
        <v/>
      </c>
    </row>
    <row r="53" spans="1:10" ht="36.75" customHeight="1" x14ac:dyDescent="0.25">
      <c r="A53" s="123"/>
      <c r="B53" s="128" t="s">
        <v>63</v>
      </c>
      <c r="C53" s="193" t="s">
        <v>64</v>
      </c>
      <c r="D53" s="194"/>
      <c r="E53" s="194"/>
      <c r="F53" s="135" t="s">
        <v>26</v>
      </c>
      <c r="G53" s="136"/>
      <c r="H53" s="136"/>
      <c r="I53" s="136">
        <f>'01 01 Pol'!G67</f>
        <v>0</v>
      </c>
      <c r="J53" s="132" t="str">
        <f>IF(I57=0,"",I53/I57*100)</f>
        <v/>
      </c>
    </row>
    <row r="54" spans="1:10" ht="36.75" customHeight="1" x14ac:dyDescent="0.25">
      <c r="A54" s="123"/>
      <c r="B54" s="128" t="s">
        <v>65</v>
      </c>
      <c r="C54" s="193" t="s">
        <v>66</v>
      </c>
      <c r="D54" s="194"/>
      <c r="E54" s="194"/>
      <c r="F54" s="135" t="s">
        <v>26</v>
      </c>
      <c r="G54" s="136"/>
      <c r="H54" s="136"/>
      <c r="I54" s="136">
        <f>'01 01 Pol'!G76</f>
        <v>0</v>
      </c>
      <c r="J54" s="132" t="str">
        <f>IF(I57=0,"",I54/I57*100)</f>
        <v/>
      </c>
    </row>
    <row r="55" spans="1:10" ht="36.75" customHeight="1" x14ac:dyDescent="0.25">
      <c r="A55" s="123"/>
      <c r="B55" s="128" t="s">
        <v>67</v>
      </c>
      <c r="C55" s="193" t="s">
        <v>68</v>
      </c>
      <c r="D55" s="194"/>
      <c r="E55" s="194"/>
      <c r="F55" s="135" t="s">
        <v>27</v>
      </c>
      <c r="G55" s="136"/>
      <c r="H55" s="136"/>
      <c r="I55" s="136">
        <f>'01 01 Pol'!G87</f>
        <v>0</v>
      </c>
      <c r="J55" s="132" t="str">
        <f>IF(I57=0,"",I55/I57*100)</f>
        <v/>
      </c>
    </row>
    <row r="56" spans="1:10" ht="36.75" customHeight="1" x14ac:dyDescent="0.25">
      <c r="A56" s="123"/>
      <c r="B56" s="128" t="s">
        <v>69</v>
      </c>
      <c r="C56" s="193" t="s">
        <v>70</v>
      </c>
      <c r="D56" s="194"/>
      <c r="E56" s="194"/>
      <c r="F56" s="135" t="s">
        <v>27</v>
      </c>
      <c r="G56" s="136"/>
      <c r="H56" s="136"/>
      <c r="I56" s="136">
        <f>'01 01 Pol'!G108</f>
        <v>0</v>
      </c>
      <c r="J56" s="132" t="str">
        <f>IF(I57=0,"",I56/I57*100)</f>
        <v/>
      </c>
    </row>
    <row r="57" spans="1:10" ht="25.5" customHeight="1" x14ac:dyDescent="0.25">
      <c r="A57" s="124"/>
      <c r="B57" s="129" t="s">
        <v>1</v>
      </c>
      <c r="C57" s="130"/>
      <c r="D57" s="131"/>
      <c r="E57" s="131"/>
      <c r="F57" s="137"/>
      <c r="G57" s="138"/>
      <c r="H57" s="138"/>
      <c r="I57" s="138">
        <f>SUM(I49:I56)</f>
        <v>0</v>
      </c>
      <c r="J57" s="133">
        <f>SUM(J49:J56)</f>
        <v>0</v>
      </c>
    </row>
    <row r="58" spans="1:10" x14ac:dyDescent="0.25">
      <c r="F58" s="87"/>
      <c r="G58" s="87"/>
      <c r="H58" s="87"/>
      <c r="I58" s="87"/>
      <c r="J58" s="134"/>
    </row>
    <row r="59" spans="1:10" x14ac:dyDescent="0.25">
      <c r="F59" s="87"/>
      <c r="G59" s="87"/>
      <c r="H59" s="87"/>
      <c r="I59" s="87"/>
      <c r="J59" s="134"/>
    </row>
    <row r="60" spans="1:10" x14ac:dyDescent="0.25">
      <c r="F60" s="87"/>
      <c r="G60" s="87"/>
      <c r="H60" s="87"/>
      <c r="I60" s="87"/>
      <c r="J60" s="134"/>
    </row>
  </sheetData>
  <sheetProtection algorithmName="SHA-512" hashValue="Gxw0lOQDUKMXnMwLJvxATHMdf5LscZuFumko1EZyjoUa3ZL+Ocxoh+gjIoBDHpBvbhdSooaSX+SFSQuLFACeqQ==" saltValue="EOGzj9fIg/eZsr6jMigqA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5" t="s">
        <v>7</v>
      </c>
      <c r="B1" s="245"/>
      <c r="C1" s="246"/>
      <c r="D1" s="245"/>
      <c r="E1" s="245"/>
      <c r="F1" s="245"/>
      <c r="G1" s="245"/>
    </row>
    <row r="2" spans="1:7" ht="24.9" customHeight="1" x14ac:dyDescent="0.25">
      <c r="A2" s="50" t="s">
        <v>8</v>
      </c>
      <c r="B2" s="49"/>
      <c r="C2" s="247"/>
      <c r="D2" s="247"/>
      <c r="E2" s="247"/>
      <c r="F2" s="247"/>
      <c r="G2" s="248"/>
    </row>
    <row r="3" spans="1:7" ht="24.9" customHeight="1" x14ac:dyDescent="0.25">
      <c r="A3" s="50" t="s">
        <v>9</v>
      </c>
      <c r="B3" s="49"/>
      <c r="C3" s="247"/>
      <c r="D3" s="247"/>
      <c r="E3" s="247"/>
      <c r="F3" s="247"/>
      <c r="G3" s="248"/>
    </row>
    <row r="4" spans="1:7" ht="24.9" customHeight="1" x14ac:dyDescent="0.25">
      <c r="A4" s="50" t="s">
        <v>10</v>
      </c>
      <c r="B4" s="49"/>
      <c r="C4" s="247"/>
      <c r="D4" s="247"/>
      <c r="E4" s="247"/>
      <c r="F4" s="247"/>
      <c r="G4" s="248"/>
    </row>
    <row r="5" spans="1:7" x14ac:dyDescent="0.25">
      <c r="B5" s="4"/>
      <c r="C5" s="5"/>
      <c r="D5" s="6"/>
    </row>
  </sheetData>
  <sheetProtection algorithmName="SHA-512" hashValue="1RRpzXHwnUXZ2e0+DASm7umdW0uuq3+q2p2lseg3bYADfS1eVTEwW2VRf3o/8+uK15S1qH1lYgTxXMEb2WK6TA==" saltValue="skoDEz5+yfW7tmbb8Hkpo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AF127-D50F-49B5-928E-D18A348FF21C}">
  <sheetPr>
    <outlinePr summaryBelow="0"/>
  </sheetPr>
  <dimension ref="A1:BH5000"/>
  <sheetViews>
    <sheetView tabSelected="1" workbookViewId="0">
      <pane ySplit="7" topLeftCell="A20" activePane="bottomLeft" state="frozen"/>
      <selection pane="bottomLeft" activeCell="F21" sqref="F21"/>
    </sheetView>
  </sheetViews>
  <sheetFormatPr defaultRowHeight="13.2" outlineLevelRow="3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73</v>
      </c>
    </row>
    <row r="2" spans="1:60" ht="25.05" customHeight="1" x14ac:dyDescent="0.25">
      <c r="A2" s="50" t="s">
        <v>8</v>
      </c>
      <c r="B2" s="49" t="s">
        <v>48</v>
      </c>
      <c r="C2" s="250" t="s">
        <v>49</v>
      </c>
      <c r="D2" s="251"/>
      <c r="E2" s="251"/>
      <c r="F2" s="251"/>
      <c r="G2" s="252"/>
      <c r="AG2" t="s">
        <v>74</v>
      </c>
    </row>
    <row r="3" spans="1:60" ht="25.05" customHeight="1" x14ac:dyDescent="0.25">
      <c r="A3" s="50" t="s">
        <v>9</v>
      </c>
      <c r="B3" s="49" t="s">
        <v>43</v>
      </c>
      <c r="C3" s="250" t="s">
        <v>45</v>
      </c>
      <c r="D3" s="251"/>
      <c r="E3" s="251"/>
      <c r="F3" s="251"/>
      <c r="G3" s="252"/>
      <c r="AC3" s="121" t="s">
        <v>74</v>
      </c>
      <c r="AG3" t="s">
        <v>75</v>
      </c>
    </row>
    <row r="4" spans="1:60" ht="25.05" customHeight="1" x14ac:dyDescent="0.25">
      <c r="A4" s="140" t="s">
        <v>10</v>
      </c>
      <c r="B4" s="141" t="s">
        <v>43</v>
      </c>
      <c r="C4" s="253" t="s">
        <v>44</v>
      </c>
      <c r="D4" s="254"/>
      <c r="E4" s="254"/>
      <c r="F4" s="254"/>
      <c r="G4" s="255"/>
      <c r="AG4" t="s">
        <v>76</v>
      </c>
    </row>
    <row r="5" spans="1:60" x14ac:dyDescent="0.25">
      <c r="D5" s="10"/>
    </row>
    <row r="6" spans="1:60" ht="39.6" x14ac:dyDescent="0.25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31</v>
      </c>
      <c r="H6" s="146" t="s">
        <v>32</v>
      </c>
      <c r="I6" s="146" t="s">
        <v>83</v>
      </c>
      <c r="J6" s="146" t="s">
        <v>33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  <c r="Y6" s="146" t="s">
        <v>98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4" t="s">
        <v>99</v>
      </c>
      <c r="B8" s="165" t="s">
        <v>55</v>
      </c>
      <c r="C8" s="184" t="s">
        <v>56</v>
      </c>
      <c r="D8" s="166"/>
      <c r="E8" s="167"/>
      <c r="F8" s="168"/>
      <c r="G8" s="169">
        <f>SUMIF(AG9:AG21,"&lt;&gt;NOR",G9:G21)</f>
        <v>0</v>
      </c>
      <c r="H8" s="163"/>
      <c r="I8" s="163">
        <f>SUM(I9:I21)</f>
        <v>0</v>
      </c>
      <c r="J8" s="163"/>
      <c r="K8" s="163">
        <f>SUM(K9:K21)</f>
        <v>0</v>
      </c>
      <c r="L8" s="163"/>
      <c r="M8" s="163">
        <f>SUM(M9:M21)</f>
        <v>0</v>
      </c>
      <c r="N8" s="162"/>
      <c r="O8" s="162">
        <f>SUM(O9:O21)</f>
        <v>0.02</v>
      </c>
      <c r="P8" s="162"/>
      <c r="Q8" s="162">
        <f>SUM(Q9:Q21)</f>
        <v>0</v>
      </c>
      <c r="R8" s="163"/>
      <c r="S8" s="163"/>
      <c r="T8" s="163"/>
      <c r="U8" s="163"/>
      <c r="V8" s="163">
        <f>SUM(V9:V21)</f>
        <v>25.66</v>
      </c>
      <c r="W8" s="163"/>
      <c r="X8" s="163"/>
      <c r="Y8" s="163"/>
      <c r="AG8" t="s">
        <v>100</v>
      </c>
    </row>
    <row r="9" spans="1:60" outlineLevel="1" x14ac:dyDescent="0.25">
      <c r="A9" s="171">
        <v>1</v>
      </c>
      <c r="B9" s="172" t="s">
        <v>101</v>
      </c>
      <c r="C9" s="185" t="s">
        <v>102</v>
      </c>
      <c r="D9" s="173" t="s">
        <v>103</v>
      </c>
      <c r="E9" s="174">
        <v>9.8000000000000007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104</v>
      </c>
      <c r="T9" s="158" t="s">
        <v>104</v>
      </c>
      <c r="U9" s="158">
        <v>9.7000000000000003E-2</v>
      </c>
      <c r="V9" s="158">
        <f>ROUND(E9*U9,2)</f>
        <v>0.95</v>
      </c>
      <c r="W9" s="158"/>
      <c r="X9" s="158" t="s">
        <v>105</v>
      </c>
      <c r="Y9" s="158" t="s">
        <v>106</v>
      </c>
      <c r="Z9" s="147"/>
      <c r="AA9" s="147"/>
      <c r="AB9" s="147"/>
      <c r="AC9" s="147"/>
      <c r="AD9" s="147"/>
      <c r="AE9" s="147"/>
      <c r="AF9" s="147"/>
      <c r="AG9" s="147" t="s">
        <v>107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5">
      <c r="A10" s="154"/>
      <c r="B10" s="155"/>
      <c r="C10" s="186" t="s">
        <v>108</v>
      </c>
      <c r="D10" s="160"/>
      <c r="E10" s="161">
        <v>9.8000000000000007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109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1">
        <v>2</v>
      </c>
      <c r="B11" s="172" t="s">
        <v>110</v>
      </c>
      <c r="C11" s="185" t="s">
        <v>111</v>
      </c>
      <c r="D11" s="173" t="s">
        <v>103</v>
      </c>
      <c r="E11" s="174">
        <v>9.8000000000000007</v>
      </c>
      <c r="F11" s="175"/>
      <c r="G11" s="176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8"/>
      <c r="S11" s="158" t="s">
        <v>104</v>
      </c>
      <c r="T11" s="158" t="s">
        <v>104</v>
      </c>
      <c r="U11" s="158">
        <v>0.20399999999999999</v>
      </c>
      <c r="V11" s="158">
        <f>ROUND(E11*U11,2)</f>
        <v>2</v>
      </c>
      <c r="W11" s="158"/>
      <c r="X11" s="158" t="s">
        <v>105</v>
      </c>
      <c r="Y11" s="158" t="s">
        <v>106</v>
      </c>
      <c r="Z11" s="147"/>
      <c r="AA11" s="147"/>
      <c r="AB11" s="147"/>
      <c r="AC11" s="147"/>
      <c r="AD11" s="147"/>
      <c r="AE11" s="147"/>
      <c r="AF11" s="147"/>
      <c r="AG11" s="147" t="s">
        <v>107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5">
      <c r="A12" s="154"/>
      <c r="B12" s="155"/>
      <c r="C12" s="186" t="s">
        <v>108</v>
      </c>
      <c r="D12" s="160"/>
      <c r="E12" s="161">
        <v>9.8000000000000007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109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5">
      <c r="A13" s="171">
        <v>3</v>
      </c>
      <c r="B13" s="172" t="s">
        <v>112</v>
      </c>
      <c r="C13" s="185" t="s">
        <v>113</v>
      </c>
      <c r="D13" s="173" t="s">
        <v>114</v>
      </c>
      <c r="E13" s="174">
        <v>0.13</v>
      </c>
      <c r="F13" s="175"/>
      <c r="G13" s="176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8"/>
      <c r="S13" s="158" t="s">
        <v>104</v>
      </c>
      <c r="T13" s="158" t="s">
        <v>104</v>
      </c>
      <c r="U13" s="158">
        <v>37.799999999999997</v>
      </c>
      <c r="V13" s="158">
        <f>ROUND(E13*U13,2)</f>
        <v>4.91</v>
      </c>
      <c r="W13" s="158"/>
      <c r="X13" s="158" t="s">
        <v>105</v>
      </c>
      <c r="Y13" s="158" t="s">
        <v>106</v>
      </c>
      <c r="Z13" s="147"/>
      <c r="AA13" s="147"/>
      <c r="AB13" s="147"/>
      <c r="AC13" s="147"/>
      <c r="AD13" s="147"/>
      <c r="AE13" s="147"/>
      <c r="AF13" s="147"/>
      <c r="AG13" s="147" t="s">
        <v>107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5">
      <c r="A14" s="154"/>
      <c r="B14" s="155"/>
      <c r="C14" s="186" t="s">
        <v>115</v>
      </c>
      <c r="D14" s="160"/>
      <c r="E14" s="161">
        <v>0.13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109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0.399999999999999" outlineLevel="1" x14ac:dyDescent="0.25">
      <c r="A15" s="171">
        <v>4</v>
      </c>
      <c r="B15" s="172" t="s">
        <v>116</v>
      </c>
      <c r="C15" s="185" t="s">
        <v>117</v>
      </c>
      <c r="D15" s="173" t="s">
        <v>103</v>
      </c>
      <c r="E15" s="174">
        <v>9.4</v>
      </c>
      <c r="F15" s="175"/>
      <c r="G15" s="176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8"/>
      <c r="S15" s="158" t="s">
        <v>104</v>
      </c>
      <c r="T15" s="158" t="s">
        <v>104</v>
      </c>
      <c r="U15" s="158">
        <v>0.77600000000000002</v>
      </c>
      <c r="V15" s="158">
        <f>ROUND(E15*U15,2)</f>
        <v>7.29</v>
      </c>
      <c r="W15" s="158"/>
      <c r="X15" s="158" t="s">
        <v>105</v>
      </c>
      <c r="Y15" s="158" t="s">
        <v>106</v>
      </c>
      <c r="Z15" s="147"/>
      <c r="AA15" s="147"/>
      <c r="AB15" s="147"/>
      <c r="AC15" s="147"/>
      <c r="AD15" s="147"/>
      <c r="AE15" s="147"/>
      <c r="AF15" s="147"/>
      <c r="AG15" s="147" t="s">
        <v>107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5">
      <c r="A16" s="154"/>
      <c r="B16" s="155"/>
      <c r="C16" s="186" t="s">
        <v>118</v>
      </c>
      <c r="D16" s="160"/>
      <c r="E16" s="161">
        <v>9.4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109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5">
      <c r="A17" s="171">
        <v>5</v>
      </c>
      <c r="B17" s="172" t="s">
        <v>119</v>
      </c>
      <c r="C17" s="185" t="s">
        <v>120</v>
      </c>
      <c r="D17" s="173" t="s">
        <v>121</v>
      </c>
      <c r="E17" s="174">
        <v>94</v>
      </c>
      <c r="F17" s="175"/>
      <c r="G17" s="176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7">
        <v>2.0000000000000002E-5</v>
      </c>
      <c r="O17" s="157">
        <f>ROUND(E17*N17,2)</f>
        <v>0</v>
      </c>
      <c r="P17" s="157">
        <v>0</v>
      </c>
      <c r="Q17" s="157">
        <f>ROUND(E17*P17,2)</f>
        <v>0</v>
      </c>
      <c r="R17" s="158"/>
      <c r="S17" s="158" t="s">
        <v>104</v>
      </c>
      <c r="T17" s="158" t="s">
        <v>104</v>
      </c>
      <c r="U17" s="158">
        <v>0.05</v>
      </c>
      <c r="V17" s="158">
        <f>ROUND(E17*U17,2)</f>
        <v>4.7</v>
      </c>
      <c r="W17" s="158"/>
      <c r="X17" s="158" t="s">
        <v>105</v>
      </c>
      <c r="Y17" s="158" t="s">
        <v>106</v>
      </c>
      <c r="Z17" s="147"/>
      <c r="AA17" s="147"/>
      <c r="AB17" s="147"/>
      <c r="AC17" s="147"/>
      <c r="AD17" s="147"/>
      <c r="AE17" s="147"/>
      <c r="AF17" s="147"/>
      <c r="AG17" s="147" t="s">
        <v>107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5">
      <c r="A18" s="154"/>
      <c r="B18" s="155"/>
      <c r="C18" s="186" t="s">
        <v>122</v>
      </c>
      <c r="D18" s="160"/>
      <c r="E18" s="161">
        <v>94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109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5">
      <c r="A19" s="171">
        <v>6</v>
      </c>
      <c r="B19" s="172" t="s">
        <v>123</v>
      </c>
      <c r="C19" s="185" t="s">
        <v>124</v>
      </c>
      <c r="D19" s="173" t="s">
        <v>114</v>
      </c>
      <c r="E19" s="174">
        <v>0.13</v>
      </c>
      <c r="F19" s="175"/>
      <c r="G19" s="176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8"/>
      <c r="S19" s="158" t="s">
        <v>125</v>
      </c>
      <c r="T19" s="158" t="s">
        <v>126</v>
      </c>
      <c r="U19" s="158">
        <v>44.73</v>
      </c>
      <c r="V19" s="158">
        <f>ROUND(E19*U19,2)</f>
        <v>5.81</v>
      </c>
      <c r="W19" s="158"/>
      <c r="X19" s="158" t="s">
        <v>105</v>
      </c>
      <c r="Y19" s="158" t="s">
        <v>106</v>
      </c>
      <c r="Z19" s="147"/>
      <c r="AA19" s="147"/>
      <c r="AB19" s="147"/>
      <c r="AC19" s="147"/>
      <c r="AD19" s="147"/>
      <c r="AE19" s="147"/>
      <c r="AF19" s="147"/>
      <c r="AG19" s="147" t="s">
        <v>107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5">
      <c r="A20" s="154"/>
      <c r="B20" s="155"/>
      <c r="C20" s="186" t="s">
        <v>115</v>
      </c>
      <c r="D20" s="160"/>
      <c r="E20" s="161">
        <v>0.13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109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5">
      <c r="A21" s="177">
        <v>7</v>
      </c>
      <c r="B21" s="178" t="s">
        <v>127</v>
      </c>
      <c r="C21" s="187" t="s">
        <v>128</v>
      </c>
      <c r="D21" s="179" t="s">
        <v>129</v>
      </c>
      <c r="E21" s="180">
        <v>20</v>
      </c>
      <c r="F21" s="181"/>
      <c r="G21" s="182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7">
        <v>1E-3</v>
      </c>
      <c r="O21" s="157">
        <f>ROUND(E21*N21,2)</f>
        <v>0.02</v>
      </c>
      <c r="P21" s="157">
        <v>0</v>
      </c>
      <c r="Q21" s="157">
        <f>ROUND(E21*P21,2)</f>
        <v>0</v>
      </c>
      <c r="R21" s="158" t="s">
        <v>130</v>
      </c>
      <c r="S21" s="158" t="s">
        <v>104</v>
      </c>
      <c r="T21" s="158" t="s">
        <v>104</v>
      </c>
      <c r="U21" s="158">
        <v>0</v>
      </c>
      <c r="V21" s="158">
        <f>ROUND(E21*U21,2)</f>
        <v>0</v>
      </c>
      <c r="W21" s="158"/>
      <c r="X21" s="158" t="s">
        <v>131</v>
      </c>
      <c r="Y21" s="158" t="s">
        <v>106</v>
      </c>
      <c r="Z21" s="147"/>
      <c r="AA21" s="147"/>
      <c r="AB21" s="147"/>
      <c r="AC21" s="147"/>
      <c r="AD21" s="147"/>
      <c r="AE21" s="147"/>
      <c r="AF21" s="147"/>
      <c r="AG21" s="147" t="s">
        <v>132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x14ac:dyDescent="0.25">
      <c r="A22" s="164" t="s">
        <v>99</v>
      </c>
      <c r="B22" s="165" t="s">
        <v>57</v>
      </c>
      <c r="C22" s="184" t="s">
        <v>58</v>
      </c>
      <c r="D22" s="166"/>
      <c r="E22" s="167"/>
      <c r="F22" s="168"/>
      <c r="G22" s="169">
        <f>SUMIF(AG23:AG24,"&lt;&gt;NOR",G23:G24)</f>
        <v>0</v>
      </c>
      <c r="H22" s="163"/>
      <c r="I22" s="163">
        <f>SUM(I23:I24)</f>
        <v>0</v>
      </c>
      <c r="J22" s="163"/>
      <c r="K22" s="163">
        <f>SUM(K23:K24)</f>
        <v>0</v>
      </c>
      <c r="L22" s="163"/>
      <c r="M22" s="163">
        <f>SUM(M23:M24)</f>
        <v>0</v>
      </c>
      <c r="N22" s="162"/>
      <c r="O22" s="162">
        <f>SUM(O23:O24)</f>
        <v>0.05</v>
      </c>
      <c r="P22" s="162"/>
      <c r="Q22" s="162">
        <f>SUM(Q23:Q24)</f>
        <v>0</v>
      </c>
      <c r="R22" s="163"/>
      <c r="S22" s="163"/>
      <c r="T22" s="163"/>
      <c r="U22" s="163"/>
      <c r="V22" s="163">
        <f>SUM(V23:V24)</f>
        <v>55.11</v>
      </c>
      <c r="W22" s="163"/>
      <c r="X22" s="163"/>
      <c r="Y22" s="163"/>
      <c r="AG22" t="s">
        <v>100</v>
      </c>
    </row>
    <row r="23" spans="1:60" ht="20.399999999999999" outlineLevel="1" x14ac:dyDescent="0.25">
      <c r="A23" s="177">
        <v>8</v>
      </c>
      <c r="B23" s="178" t="s">
        <v>133</v>
      </c>
      <c r="C23" s="187" t="s">
        <v>134</v>
      </c>
      <c r="D23" s="179" t="s">
        <v>135</v>
      </c>
      <c r="E23" s="180">
        <v>45.6</v>
      </c>
      <c r="F23" s="181"/>
      <c r="G23" s="182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7">
        <v>6.4999999999999997E-4</v>
      </c>
      <c r="O23" s="157">
        <f>ROUND(E23*N23,2)</f>
        <v>0.03</v>
      </c>
      <c r="P23" s="157">
        <v>0</v>
      </c>
      <c r="Q23" s="157">
        <f>ROUND(E23*P23,2)</f>
        <v>0</v>
      </c>
      <c r="R23" s="158"/>
      <c r="S23" s="158" t="s">
        <v>104</v>
      </c>
      <c r="T23" s="158" t="s">
        <v>126</v>
      </c>
      <c r="U23" s="158">
        <v>0.77</v>
      </c>
      <c r="V23" s="158">
        <f>ROUND(E23*U23,2)</f>
        <v>35.11</v>
      </c>
      <c r="W23" s="158"/>
      <c r="X23" s="158" t="s">
        <v>105</v>
      </c>
      <c r="Y23" s="158" t="s">
        <v>106</v>
      </c>
      <c r="Z23" s="147"/>
      <c r="AA23" s="147"/>
      <c r="AB23" s="147"/>
      <c r="AC23" s="147"/>
      <c r="AD23" s="147"/>
      <c r="AE23" s="147"/>
      <c r="AF23" s="147"/>
      <c r="AG23" s="147" t="s">
        <v>107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0.399999999999999" outlineLevel="1" x14ac:dyDescent="0.25">
      <c r="A24" s="177">
        <v>9</v>
      </c>
      <c r="B24" s="178" t="s">
        <v>136</v>
      </c>
      <c r="C24" s="187" t="s">
        <v>137</v>
      </c>
      <c r="D24" s="179" t="s">
        <v>135</v>
      </c>
      <c r="E24" s="180">
        <v>20</v>
      </c>
      <c r="F24" s="181"/>
      <c r="G24" s="182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7">
        <v>8.3000000000000001E-4</v>
      </c>
      <c r="O24" s="157">
        <f>ROUND(E24*N24,2)</f>
        <v>0.02</v>
      </c>
      <c r="P24" s="157">
        <v>0</v>
      </c>
      <c r="Q24" s="157">
        <f>ROUND(E24*P24,2)</f>
        <v>0</v>
      </c>
      <c r="R24" s="158"/>
      <c r="S24" s="158" t="s">
        <v>104</v>
      </c>
      <c r="T24" s="158" t="s">
        <v>126</v>
      </c>
      <c r="U24" s="158">
        <v>1</v>
      </c>
      <c r="V24" s="158">
        <f>ROUND(E24*U24,2)</f>
        <v>20</v>
      </c>
      <c r="W24" s="158"/>
      <c r="X24" s="158" t="s">
        <v>105</v>
      </c>
      <c r="Y24" s="158" t="s">
        <v>106</v>
      </c>
      <c r="Z24" s="147"/>
      <c r="AA24" s="147"/>
      <c r="AB24" s="147"/>
      <c r="AC24" s="147"/>
      <c r="AD24" s="147"/>
      <c r="AE24" s="147"/>
      <c r="AF24" s="147"/>
      <c r="AG24" s="147" t="s">
        <v>107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x14ac:dyDescent="0.25">
      <c r="A25" s="164" t="s">
        <v>99</v>
      </c>
      <c r="B25" s="165" t="s">
        <v>59</v>
      </c>
      <c r="C25" s="184" t="s">
        <v>60</v>
      </c>
      <c r="D25" s="166"/>
      <c r="E25" s="167"/>
      <c r="F25" s="168"/>
      <c r="G25" s="169">
        <f>SUMIF(AG26:AG57,"&lt;&gt;NOR",G26:G57)</f>
        <v>0</v>
      </c>
      <c r="H25" s="163"/>
      <c r="I25" s="163">
        <f>SUM(I26:I57)</f>
        <v>0</v>
      </c>
      <c r="J25" s="163"/>
      <c r="K25" s="163">
        <f>SUM(K26:K57)</f>
        <v>0</v>
      </c>
      <c r="L25" s="163"/>
      <c r="M25" s="163">
        <f>SUM(M26:M57)</f>
        <v>0</v>
      </c>
      <c r="N25" s="162"/>
      <c r="O25" s="162">
        <f>SUM(O26:O57)</f>
        <v>11.95</v>
      </c>
      <c r="P25" s="162"/>
      <c r="Q25" s="162">
        <f>SUM(Q26:Q57)</f>
        <v>0</v>
      </c>
      <c r="R25" s="163"/>
      <c r="S25" s="163"/>
      <c r="T25" s="163"/>
      <c r="U25" s="163"/>
      <c r="V25" s="163">
        <f>SUM(V26:V57)</f>
        <v>97.85</v>
      </c>
      <c r="W25" s="163"/>
      <c r="X25" s="163"/>
      <c r="Y25" s="163"/>
      <c r="AG25" t="s">
        <v>100</v>
      </c>
    </row>
    <row r="26" spans="1:60" ht="20.399999999999999" outlineLevel="1" x14ac:dyDescent="0.25">
      <c r="A26" s="171">
        <v>10</v>
      </c>
      <c r="B26" s="172" t="s">
        <v>138</v>
      </c>
      <c r="C26" s="185" t="s">
        <v>139</v>
      </c>
      <c r="D26" s="173" t="s">
        <v>103</v>
      </c>
      <c r="E26" s="174">
        <v>1.1000000000000001</v>
      </c>
      <c r="F26" s="175"/>
      <c r="G26" s="176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1.6820299999999999</v>
      </c>
      <c r="O26" s="157">
        <f>ROUND(E26*N26,2)</f>
        <v>1.85</v>
      </c>
      <c r="P26" s="157">
        <v>0</v>
      </c>
      <c r="Q26" s="157">
        <f>ROUND(E26*P26,2)</f>
        <v>0</v>
      </c>
      <c r="R26" s="158"/>
      <c r="S26" s="158" t="s">
        <v>104</v>
      </c>
      <c r="T26" s="158" t="s">
        <v>104</v>
      </c>
      <c r="U26" s="158">
        <v>3.9380000000000002</v>
      </c>
      <c r="V26" s="158">
        <f>ROUND(E26*U26,2)</f>
        <v>4.33</v>
      </c>
      <c r="W26" s="158"/>
      <c r="X26" s="158" t="s">
        <v>105</v>
      </c>
      <c r="Y26" s="158" t="s">
        <v>106</v>
      </c>
      <c r="Z26" s="147"/>
      <c r="AA26" s="147"/>
      <c r="AB26" s="147"/>
      <c r="AC26" s="147"/>
      <c r="AD26" s="147"/>
      <c r="AE26" s="147"/>
      <c r="AF26" s="147"/>
      <c r="AG26" s="147" t="s">
        <v>107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5">
      <c r="A27" s="154"/>
      <c r="B27" s="155"/>
      <c r="C27" s="186" t="s">
        <v>140</v>
      </c>
      <c r="D27" s="160"/>
      <c r="E27" s="161">
        <v>1.1000000000000001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109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77">
        <v>11</v>
      </c>
      <c r="B28" s="178" t="s">
        <v>141</v>
      </c>
      <c r="C28" s="187" t="s">
        <v>142</v>
      </c>
      <c r="D28" s="179" t="s">
        <v>143</v>
      </c>
      <c r="E28" s="180">
        <v>4</v>
      </c>
      <c r="F28" s="181"/>
      <c r="G28" s="182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6.3E-3</v>
      </c>
      <c r="O28" s="157">
        <f>ROUND(E28*N28,2)</f>
        <v>0.03</v>
      </c>
      <c r="P28" s="157">
        <v>0</v>
      </c>
      <c r="Q28" s="157">
        <f>ROUND(E28*P28,2)</f>
        <v>0</v>
      </c>
      <c r="R28" s="158"/>
      <c r="S28" s="158" t="s">
        <v>104</v>
      </c>
      <c r="T28" s="158" t="s">
        <v>104</v>
      </c>
      <c r="U28" s="158">
        <v>0.11</v>
      </c>
      <c r="V28" s="158">
        <f>ROUND(E28*U28,2)</f>
        <v>0.44</v>
      </c>
      <c r="W28" s="158"/>
      <c r="X28" s="158" t="s">
        <v>105</v>
      </c>
      <c r="Y28" s="158" t="s">
        <v>106</v>
      </c>
      <c r="Z28" s="147"/>
      <c r="AA28" s="147"/>
      <c r="AB28" s="147"/>
      <c r="AC28" s="147"/>
      <c r="AD28" s="147"/>
      <c r="AE28" s="147"/>
      <c r="AF28" s="147"/>
      <c r="AG28" s="147" t="s">
        <v>107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77">
        <v>12</v>
      </c>
      <c r="B29" s="178" t="s">
        <v>144</v>
      </c>
      <c r="C29" s="187" t="s">
        <v>145</v>
      </c>
      <c r="D29" s="179" t="s">
        <v>143</v>
      </c>
      <c r="E29" s="180">
        <v>4</v>
      </c>
      <c r="F29" s="181"/>
      <c r="G29" s="182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7">
        <v>1.0500000000000001E-2</v>
      </c>
      <c r="O29" s="157">
        <f>ROUND(E29*N29,2)</f>
        <v>0.04</v>
      </c>
      <c r="P29" s="157">
        <v>0</v>
      </c>
      <c r="Q29" s="157">
        <f>ROUND(E29*P29,2)</f>
        <v>0</v>
      </c>
      <c r="R29" s="158"/>
      <c r="S29" s="158" t="s">
        <v>104</v>
      </c>
      <c r="T29" s="158" t="s">
        <v>104</v>
      </c>
      <c r="U29" s="158">
        <v>0.21</v>
      </c>
      <c r="V29" s="158">
        <f>ROUND(E29*U29,2)</f>
        <v>0.84</v>
      </c>
      <c r="W29" s="158"/>
      <c r="X29" s="158" t="s">
        <v>105</v>
      </c>
      <c r="Y29" s="158" t="s">
        <v>106</v>
      </c>
      <c r="Z29" s="147"/>
      <c r="AA29" s="147"/>
      <c r="AB29" s="147"/>
      <c r="AC29" s="147"/>
      <c r="AD29" s="147"/>
      <c r="AE29" s="147"/>
      <c r="AF29" s="147"/>
      <c r="AG29" s="147" t="s">
        <v>107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71">
        <v>13</v>
      </c>
      <c r="B30" s="172" t="s">
        <v>146</v>
      </c>
      <c r="C30" s="185" t="s">
        <v>147</v>
      </c>
      <c r="D30" s="173" t="s">
        <v>148</v>
      </c>
      <c r="E30" s="174">
        <v>1.544</v>
      </c>
      <c r="F30" s="175"/>
      <c r="G30" s="176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7">
        <v>1.7090000000000001E-2</v>
      </c>
      <c r="O30" s="157">
        <f>ROUND(E30*N30,2)</f>
        <v>0.03</v>
      </c>
      <c r="P30" s="157">
        <v>0</v>
      </c>
      <c r="Q30" s="157">
        <f>ROUND(E30*P30,2)</f>
        <v>0</v>
      </c>
      <c r="R30" s="158"/>
      <c r="S30" s="158" t="s">
        <v>104</v>
      </c>
      <c r="T30" s="158" t="s">
        <v>104</v>
      </c>
      <c r="U30" s="158">
        <v>16.582999999999998</v>
      </c>
      <c r="V30" s="158">
        <f>ROUND(E30*U30,2)</f>
        <v>25.6</v>
      </c>
      <c r="W30" s="158"/>
      <c r="X30" s="158" t="s">
        <v>105</v>
      </c>
      <c r="Y30" s="158" t="s">
        <v>106</v>
      </c>
      <c r="Z30" s="147"/>
      <c r="AA30" s="147"/>
      <c r="AB30" s="147"/>
      <c r="AC30" s="147"/>
      <c r="AD30" s="147"/>
      <c r="AE30" s="147"/>
      <c r="AF30" s="147"/>
      <c r="AG30" s="147" t="s">
        <v>107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5">
      <c r="A31" s="154"/>
      <c r="B31" s="155"/>
      <c r="C31" s="186" t="s">
        <v>149</v>
      </c>
      <c r="D31" s="160"/>
      <c r="E31" s="161">
        <v>0.121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109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5">
      <c r="A32" s="154"/>
      <c r="B32" s="155"/>
      <c r="C32" s="186" t="s">
        <v>150</v>
      </c>
      <c r="D32" s="160"/>
      <c r="E32" s="161">
        <v>1.423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109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71">
        <v>14</v>
      </c>
      <c r="B33" s="172" t="s">
        <v>151</v>
      </c>
      <c r="C33" s="185" t="s">
        <v>152</v>
      </c>
      <c r="D33" s="173" t="s">
        <v>121</v>
      </c>
      <c r="E33" s="174">
        <v>9.8800000000000008</v>
      </c>
      <c r="F33" s="175"/>
      <c r="G33" s="176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7.5340000000000004E-2</v>
      </c>
      <c r="O33" s="157">
        <f>ROUND(E33*N33,2)</f>
        <v>0.74</v>
      </c>
      <c r="P33" s="157">
        <v>0</v>
      </c>
      <c r="Q33" s="157">
        <f>ROUND(E33*P33,2)</f>
        <v>0</v>
      </c>
      <c r="R33" s="158"/>
      <c r="S33" s="158" t="s">
        <v>104</v>
      </c>
      <c r="T33" s="158" t="s">
        <v>104</v>
      </c>
      <c r="U33" s="158">
        <v>0.52915000000000001</v>
      </c>
      <c r="V33" s="158">
        <f>ROUND(E33*U33,2)</f>
        <v>5.23</v>
      </c>
      <c r="W33" s="158"/>
      <c r="X33" s="158" t="s">
        <v>105</v>
      </c>
      <c r="Y33" s="158" t="s">
        <v>106</v>
      </c>
      <c r="Z33" s="147"/>
      <c r="AA33" s="147"/>
      <c r="AB33" s="147"/>
      <c r="AC33" s="147"/>
      <c r="AD33" s="147"/>
      <c r="AE33" s="147"/>
      <c r="AF33" s="147"/>
      <c r="AG33" s="147" t="s">
        <v>107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5">
      <c r="A34" s="154"/>
      <c r="B34" s="155"/>
      <c r="C34" s="186" t="s">
        <v>153</v>
      </c>
      <c r="D34" s="160"/>
      <c r="E34" s="161">
        <v>9.8800000000000008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109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71">
        <v>15</v>
      </c>
      <c r="B35" s="172" t="s">
        <v>154</v>
      </c>
      <c r="C35" s="185" t="s">
        <v>155</v>
      </c>
      <c r="D35" s="173" t="s">
        <v>121</v>
      </c>
      <c r="E35" s="174">
        <v>14.56</v>
      </c>
      <c r="F35" s="175"/>
      <c r="G35" s="176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0.11312999999999999</v>
      </c>
      <c r="O35" s="157">
        <f>ROUND(E35*N35,2)</f>
        <v>1.65</v>
      </c>
      <c r="P35" s="157">
        <v>0</v>
      </c>
      <c r="Q35" s="157">
        <f>ROUND(E35*P35,2)</f>
        <v>0</v>
      </c>
      <c r="R35" s="158"/>
      <c r="S35" s="158" t="s">
        <v>104</v>
      </c>
      <c r="T35" s="158" t="s">
        <v>104</v>
      </c>
      <c r="U35" s="158">
        <v>0.55488999999999999</v>
      </c>
      <c r="V35" s="158">
        <f>ROUND(E35*U35,2)</f>
        <v>8.08</v>
      </c>
      <c r="W35" s="158"/>
      <c r="X35" s="158" t="s">
        <v>105</v>
      </c>
      <c r="Y35" s="158" t="s">
        <v>106</v>
      </c>
      <c r="Z35" s="147"/>
      <c r="AA35" s="147"/>
      <c r="AB35" s="147"/>
      <c r="AC35" s="147"/>
      <c r="AD35" s="147"/>
      <c r="AE35" s="147"/>
      <c r="AF35" s="147"/>
      <c r="AG35" s="147" t="s">
        <v>107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5">
      <c r="A36" s="154"/>
      <c r="B36" s="155"/>
      <c r="C36" s="186" t="s">
        <v>156</v>
      </c>
      <c r="D36" s="160"/>
      <c r="E36" s="161">
        <v>14.56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109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5">
      <c r="A37" s="171">
        <v>16</v>
      </c>
      <c r="B37" s="172" t="s">
        <v>157</v>
      </c>
      <c r="C37" s="185" t="s">
        <v>158</v>
      </c>
      <c r="D37" s="173" t="s">
        <v>135</v>
      </c>
      <c r="E37" s="174">
        <v>13</v>
      </c>
      <c r="F37" s="175"/>
      <c r="G37" s="176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7">
        <v>8.0000000000000007E-5</v>
      </c>
      <c r="O37" s="157">
        <f>ROUND(E37*N37,2)</f>
        <v>0</v>
      </c>
      <c r="P37" s="157">
        <v>0</v>
      </c>
      <c r="Q37" s="157">
        <f>ROUND(E37*P37,2)</f>
        <v>0</v>
      </c>
      <c r="R37" s="158"/>
      <c r="S37" s="158" t="s">
        <v>104</v>
      </c>
      <c r="T37" s="158" t="s">
        <v>104</v>
      </c>
      <c r="U37" s="158">
        <v>0.18</v>
      </c>
      <c r="V37" s="158">
        <f>ROUND(E37*U37,2)</f>
        <v>2.34</v>
      </c>
      <c r="W37" s="158"/>
      <c r="X37" s="158" t="s">
        <v>105</v>
      </c>
      <c r="Y37" s="158" t="s">
        <v>106</v>
      </c>
      <c r="Z37" s="147"/>
      <c r="AA37" s="147"/>
      <c r="AB37" s="147"/>
      <c r="AC37" s="147"/>
      <c r="AD37" s="147"/>
      <c r="AE37" s="147"/>
      <c r="AF37" s="147"/>
      <c r="AG37" s="147" t="s">
        <v>107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5">
      <c r="A38" s="154"/>
      <c r="B38" s="155"/>
      <c r="C38" s="186" t="s">
        <v>159</v>
      </c>
      <c r="D38" s="160"/>
      <c r="E38" s="161">
        <v>13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109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0.399999999999999" outlineLevel="1" x14ac:dyDescent="0.25">
      <c r="A39" s="171">
        <v>17</v>
      </c>
      <c r="B39" s="172" t="s">
        <v>160</v>
      </c>
      <c r="C39" s="185" t="s">
        <v>161</v>
      </c>
      <c r="D39" s="173" t="s">
        <v>135</v>
      </c>
      <c r="E39" s="174">
        <v>5.2</v>
      </c>
      <c r="F39" s="175"/>
      <c r="G39" s="176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7">
        <v>1.0200000000000001E-3</v>
      </c>
      <c r="O39" s="157">
        <f>ROUND(E39*N39,2)</f>
        <v>0.01</v>
      </c>
      <c r="P39" s="157">
        <v>0</v>
      </c>
      <c r="Q39" s="157">
        <f>ROUND(E39*P39,2)</f>
        <v>0</v>
      </c>
      <c r="R39" s="158"/>
      <c r="S39" s="158" t="s">
        <v>104</v>
      </c>
      <c r="T39" s="158" t="s">
        <v>104</v>
      </c>
      <c r="U39" s="158">
        <v>0.223</v>
      </c>
      <c r="V39" s="158">
        <f>ROUND(E39*U39,2)</f>
        <v>1.1599999999999999</v>
      </c>
      <c r="W39" s="158"/>
      <c r="X39" s="158" t="s">
        <v>105</v>
      </c>
      <c r="Y39" s="158" t="s">
        <v>106</v>
      </c>
      <c r="Z39" s="147"/>
      <c r="AA39" s="147"/>
      <c r="AB39" s="147"/>
      <c r="AC39" s="147"/>
      <c r="AD39" s="147"/>
      <c r="AE39" s="147"/>
      <c r="AF39" s="147"/>
      <c r="AG39" s="147" t="s">
        <v>107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5">
      <c r="A40" s="154"/>
      <c r="B40" s="155"/>
      <c r="C40" s="186" t="s">
        <v>162</v>
      </c>
      <c r="D40" s="160"/>
      <c r="E40" s="161">
        <v>5.2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109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0.399999999999999" outlineLevel="1" x14ac:dyDescent="0.25">
      <c r="A41" s="171">
        <v>18</v>
      </c>
      <c r="B41" s="172" t="s">
        <v>163</v>
      </c>
      <c r="C41" s="185" t="s">
        <v>164</v>
      </c>
      <c r="D41" s="173" t="s">
        <v>121</v>
      </c>
      <c r="E41" s="174">
        <v>3.08</v>
      </c>
      <c r="F41" s="175"/>
      <c r="G41" s="176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0.15179999999999999</v>
      </c>
      <c r="O41" s="157">
        <f>ROUND(E41*N41,2)</f>
        <v>0.47</v>
      </c>
      <c r="P41" s="157">
        <v>0</v>
      </c>
      <c r="Q41" s="157">
        <f>ROUND(E41*P41,2)</f>
        <v>0</v>
      </c>
      <c r="R41" s="158"/>
      <c r="S41" s="158" t="s">
        <v>104</v>
      </c>
      <c r="T41" s="158" t="s">
        <v>104</v>
      </c>
      <c r="U41" s="158">
        <v>0.93459999999999999</v>
      </c>
      <c r="V41" s="158">
        <f>ROUND(E41*U41,2)</f>
        <v>2.88</v>
      </c>
      <c r="W41" s="158"/>
      <c r="X41" s="158" t="s">
        <v>105</v>
      </c>
      <c r="Y41" s="158" t="s">
        <v>106</v>
      </c>
      <c r="Z41" s="147"/>
      <c r="AA41" s="147"/>
      <c r="AB41" s="147"/>
      <c r="AC41" s="147"/>
      <c r="AD41" s="147"/>
      <c r="AE41" s="147"/>
      <c r="AF41" s="147"/>
      <c r="AG41" s="147" t="s">
        <v>107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5">
      <c r="A42" s="154"/>
      <c r="B42" s="155"/>
      <c r="C42" s="186" t="s">
        <v>165</v>
      </c>
      <c r="D42" s="160"/>
      <c r="E42" s="161">
        <v>3.08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109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71">
        <v>19</v>
      </c>
      <c r="B43" s="172" t="s">
        <v>166</v>
      </c>
      <c r="C43" s="185" t="s">
        <v>167</v>
      </c>
      <c r="D43" s="173" t="s">
        <v>121</v>
      </c>
      <c r="E43" s="174">
        <v>4.3600000000000003</v>
      </c>
      <c r="F43" s="175"/>
      <c r="G43" s="176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7">
        <v>0.18104000000000001</v>
      </c>
      <c r="O43" s="157">
        <f>ROUND(E43*N43,2)</f>
        <v>0.79</v>
      </c>
      <c r="P43" s="157">
        <v>0</v>
      </c>
      <c r="Q43" s="157">
        <f>ROUND(E43*P43,2)</f>
        <v>0</v>
      </c>
      <c r="R43" s="158"/>
      <c r="S43" s="158" t="s">
        <v>104</v>
      </c>
      <c r="T43" s="158" t="s">
        <v>104</v>
      </c>
      <c r="U43" s="158">
        <v>1.21</v>
      </c>
      <c r="V43" s="158">
        <f>ROUND(E43*U43,2)</f>
        <v>5.28</v>
      </c>
      <c r="W43" s="158"/>
      <c r="X43" s="158" t="s">
        <v>105</v>
      </c>
      <c r="Y43" s="158" t="s">
        <v>106</v>
      </c>
      <c r="Z43" s="147"/>
      <c r="AA43" s="147"/>
      <c r="AB43" s="147"/>
      <c r="AC43" s="147"/>
      <c r="AD43" s="147"/>
      <c r="AE43" s="147"/>
      <c r="AF43" s="147"/>
      <c r="AG43" s="147" t="s">
        <v>107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5">
      <c r="A44" s="154"/>
      <c r="B44" s="155"/>
      <c r="C44" s="186" t="s">
        <v>168</v>
      </c>
      <c r="D44" s="160"/>
      <c r="E44" s="161">
        <v>1.2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109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5">
      <c r="A45" s="154"/>
      <c r="B45" s="155"/>
      <c r="C45" s="186" t="s">
        <v>169</v>
      </c>
      <c r="D45" s="160"/>
      <c r="E45" s="161">
        <v>3.16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109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0.399999999999999" outlineLevel="1" x14ac:dyDescent="0.25">
      <c r="A46" s="171">
        <v>20</v>
      </c>
      <c r="B46" s="172" t="s">
        <v>170</v>
      </c>
      <c r="C46" s="185" t="s">
        <v>171</v>
      </c>
      <c r="D46" s="173" t="s">
        <v>172</v>
      </c>
      <c r="E46" s="174">
        <v>14.6</v>
      </c>
      <c r="F46" s="175"/>
      <c r="G46" s="176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0.25713999999999998</v>
      </c>
      <c r="O46" s="157">
        <f>ROUND(E46*N46,2)</f>
        <v>3.75</v>
      </c>
      <c r="P46" s="157">
        <v>0</v>
      </c>
      <c r="Q46" s="157">
        <f>ROUND(E46*P46,2)</f>
        <v>0</v>
      </c>
      <c r="R46" s="158"/>
      <c r="S46" s="158" t="s">
        <v>104</v>
      </c>
      <c r="T46" s="158" t="s">
        <v>104</v>
      </c>
      <c r="U46" s="158">
        <v>1.621</v>
      </c>
      <c r="V46" s="158">
        <f>ROUND(E46*U46,2)</f>
        <v>23.67</v>
      </c>
      <c r="W46" s="158"/>
      <c r="X46" s="158" t="s">
        <v>105</v>
      </c>
      <c r="Y46" s="158" t="s">
        <v>106</v>
      </c>
      <c r="Z46" s="147"/>
      <c r="AA46" s="147"/>
      <c r="AB46" s="147"/>
      <c r="AC46" s="147"/>
      <c r="AD46" s="147"/>
      <c r="AE46" s="147"/>
      <c r="AF46" s="147"/>
      <c r="AG46" s="147" t="s">
        <v>107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5">
      <c r="A47" s="154"/>
      <c r="B47" s="155"/>
      <c r="C47" s="186" t="s">
        <v>173</v>
      </c>
      <c r="D47" s="160"/>
      <c r="E47" s="161">
        <v>14.6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109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0.399999999999999" outlineLevel="1" x14ac:dyDescent="0.25">
      <c r="A48" s="171">
        <v>21</v>
      </c>
      <c r="B48" s="172" t="s">
        <v>174</v>
      </c>
      <c r="C48" s="185" t="s">
        <v>175</v>
      </c>
      <c r="D48" s="173" t="s">
        <v>121</v>
      </c>
      <c r="E48" s="174">
        <v>0.88270000000000004</v>
      </c>
      <c r="F48" s="175"/>
      <c r="G48" s="176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7">
        <v>0.43697999999999998</v>
      </c>
      <c r="O48" s="157">
        <f>ROUND(E48*N48,2)</f>
        <v>0.39</v>
      </c>
      <c r="P48" s="157">
        <v>0</v>
      </c>
      <c r="Q48" s="157">
        <f>ROUND(E48*P48,2)</f>
        <v>0</v>
      </c>
      <c r="R48" s="158"/>
      <c r="S48" s="158" t="s">
        <v>104</v>
      </c>
      <c r="T48" s="158" t="s">
        <v>104</v>
      </c>
      <c r="U48" s="158">
        <v>2.2610000000000001</v>
      </c>
      <c r="V48" s="158">
        <f>ROUND(E48*U48,2)</f>
        <v>2</v>
      </c>
      <c r="W48" s="158"/>
      <c r="X48" s="158" t="s">
        <v>105</v>
      </c>
      <c r="Y48" s="158" t="s">
        <v>106</v>
      </c>
      <c r="Z48" s="147"/>
      <c r="AA48" s="147"/>
      <c r="AB48" s="147"/>
      <c r="AC48" s="147"/>
      <c r="AD48" s="147"/>
      <c r="AE48" s="147"/>
      <c r="AF48" s="147"/>
      <c r="AG48" s="147" t="s">
        <v>107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5">
      <c r="A49" s="154"/>
      <c r="B49" s="155"/>
      <c r="C49" s="186" t="s">
        <v>176</v>
      </c>
      <c r="D49" s="160"/>
      <c r="E49" s="161">
        <v>0.53949999999999998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109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5">
      <c r="A50" s="154"/>
      <c r="B50" s="155"/>
      <c r="C50" s="186" t="s">
        <v>177</v>
      </c>
      <c r="D50" s="160"/>
      <c r="E50" s="161">
        <v>0.34320000000000001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109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0.399999999999999" outlineLevel="1" x14ac:dyDescent="0.25">
      <c r="A51" s="171">
        <v>22</v>
      </c>
      <c r="B51" s="172" t="s">
        <v>178</v>
      </c>
      <c r="C51" s="185" t="s">
        <v>179</v>
      </c>
      <c r="D51" s="173" t="s">
        <v>143</v>
      </c>
      <c r="E51" s="174">
        <v>40</v>
      </c>
      <c r="F51" s="175"/>
      <c r="G51" s="176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7">
        <v>1.6379999999999999E-2</v>
      </c>
      <c r="O51" s="157">
        <f>ROUND(E51*N51,2)</f>
        <v>0.66</v>
      </c>
      <c r="P51" s="157">
        <v>0</v>
      </c>
      <c r="Q51" s="157">
        <f>ROUND(E51*P51,2)</f>
        <v>0</v>
      </c>
      <c r="R51" s="158"/>
      <c r="S51" s="158" t="s">
        <v>104</v>
      </c>
      <c r="T51" s="158" t="s">
        <v>104</v>
      </c>
      <c r="U51" s="158">
        <v>0.4</v>
      </c>
      <c r="V51" s="158">
        <f>ROUND(E51*U51,2)</f>
        <v>16</v>
      </c>
      <c r="W51" s="158"/>
      <c r="X51" s="158" t="s">
        <v>105</v>
      </c>
      <c r="Y51" s="158" t="s">
        <v>106</v>
      </c>
      <c r="Z51" s="147"/>
      <c r="AA51" s="147"/>
      <c r="AB51" s="147"/>
      <c r="AC51" s="147"/>
      <c r="AD51" s="147"/>
      <c r="AE51" s="147"/>
      <c r="AF51" s="147"/>
      <c r="AG51" s="147" t="s">
        <v>107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5">
      <c r="A52" s="154"/>
      <c r="B52" s="155"/>
      <c r="C52" s="186" t="s">
        <v>180</v>
      </c>
      <c r="D52" s="160"/>
      <c r="E52" s="161">
        <v>10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109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5">
      <c r="A53" s="154"/>
      <c r="B53" s="155"/>
      <c r="C53" s="186" t="s">
        <v>181</v>
      </c>
      <c r="D53" s="160"/>
      <c r="E53" s="161">
        <v>30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109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5">
      <c r="A54" s="171">
        <v>23</v>
      </c>
      <c r="B54" s="172" t="s">
        <v>182</v>
      </c>
      <c r="C54" s="185" t="s">
        <v>183</v>
      </c>
      <c r="D54" s="173" t="s">
        <v>148</v>
      </c>
      <c r="E54" s="174">
        <v>0.121</v>
      </c>
      <c r="F54" s="175"/>
      <c r="G54" s="176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7">
        <v>1</v>
      </c>
      <c r="O54" s="157">
        <f>ROUND(E54*N54,2)</f>
        <v>0.12</v>
      </c>
      <c r="P54" s="157">
        <v>0</v>
      </c>
      <c r="Q54" s="157">
        <f>ROUND(E54*P54,2)</f>
        <v>0</v>
      </c>
      <c r="R54" s="158" t="s">
        <v>130</v>
      </c>
      <c r="S54" s="158" t="s">
        <v>184</v>
      </c>
      <c r="T54" s="158" t="s">
        <v>126</v>
      </c>
      <c r="U54" s="158">
        <v>0</v>
      </c>
      <c r="V54" s="158">
        <f>ROUND(E54*U54,2)</f>
        <v>0</v>
      </c>
      <c r="W54" s="158"/>
      <c r="X54" s="158" t="s">
        <v>131</v>
      </c>
      <c r="Y54" s="158" t="s">
        <v>106</v>
      </c>
      <c r="Z54" s="147"/>
      <c r="AA54" s="147"/>
      <c r="AB54" s="147"/>
      <c r="AC54" s="147"/>
      <c r="AD54" s="147"/>
      <c r="AE54" s="147"/>
      <c r="AF54" s="147"/>
      <c r="AG54" s="147" t="s">
        <v>132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5">
      <c r="A55" s="154"/>
      <c r="B55" s="155"/>
      <c r="C55" s="186" t="s">
        <v>149</v>
      </c>
      <c r="D55" s="160"/>
      <c r="E55" s="161">
        <v>0.121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109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71">
        <v>24</v>
      </c>
      <c r="B56" s="172" t="s">
        <v>185</v>
      </c>
      <c r="C56" s="185" t="s">
        <v>186</v>
      </c>
      <c r="D56" s="173" t="s">
        <v>148</v>
      </c>
      <c r="E56" s="174">
        <v>1.423</v>
      </c>
      <c r="F56" s="175"/>
      <c r="G56" s="176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7">
        <v>1</v>
      </c>
      <c r="O56" s="157">
        <f>ROUND(E56*N56,2)</f>
        <v>1.42</v>
      </c>
      <c r="P56" s="157">
        <v>0</v>
      </c>
      <c r="Q56" s="157">
        <f>ROUND(E56*P56,2)</f>
        <v>0</v>
      </c>
      <c r="R56" s="158" t="s">
        <v>130</v>
      </c>
      <c r="S56" s="158" t="s">
        <v>104</v>
      </c>
      <c r="T56" s="158" t="s">
        <v>126</v>
      </c>
      <c r="U56" s="158">
        <v>0</v>
      </c>
      <c r="V56" s="158">
        <f>ROUND(E56*U56,2)</f>
        <v>0</v>
      </c>
      <c r="W56" s="158"/>
      <c r="X56" s="158" t="s">
        <v>131</v>
      </c>
      <c r="Y56" s="158" t="s">
        <v>106</v>
      </c>
      <c r="Z56" s="147"/>
      <c r="AA56" s="147"/>
      <c r="AB56" s="147"/>
      <c r="AC56" s="147"/>
      <c r="AD56" s="147"/>
      <c r="AE56" s="147"/>
      <c r="AF56" s="147"/>
      <c r="AG56" s="147" t="s">
        <v>132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5">
      <c r="A57" s="154"/>
      <c r="B57" s="155"/>
      <c r="C57" s="186" t="s">
        <v>150</v>
      </c>
      <c r="D57" s="160"/>
      <c r="E57" s="161">
        <v>1.423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109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x14ac:dyDescent="0.25">
      <c r="A58" s="164" t="s">
        <v>99</v>
      </c>
      <c r="B58" s="165" t="s">
        <v>61</v>
      </c>
      <c r="C58" s="184" t="s">
        <v>62</v>
      </c>
      <c r="D58" s="166"/>
      <c r="E58" s="167"/>
      <c r="F58" s="168"/>
      <c r="G58" s="169">
        <f>SUMIF(AG59:AG66,"&lt;&gt;NOR",G59:G66)</f>
        <v>0</v>
      </c>
      <c r="H58" s="163"/>
      <c r="I58" s="163">
        <f>SUM(I59:I66)</f>
        <v>0</v>
      </c>
      <c r="J58" s="163"/>
      <c r="K58" s="163">
        <f>SUM(K59:K66)</f>
        <v>0</v>
      </c>
      <c r="L58" s="163"/>
      <c r="M58" s="163">
        <f>SUM(M59:M66)</f>
        <v>0</v>
      </c>
      <c r="N58" s="162"/>
      <c r="O58" s="162">
        <f>SUM(O59:O66)</f>
        <v>1.46</v>
      </c>
      <c r="P58" s="162"/>
      <c r="Q58" s="162">
        <f>SUM(Q59:Q66)</f>
        <v>0</v>
      </c>
      <c r="R58" s="163"/>
      <c r="S58" s="163"/>
      <c r="T58" s="163"/>
      <c r="U58" s="163"/>
      <c r="V58" s="163">
        <f>SUM(V59:V66)</f>
        <v>93.78</v>
      </c>
      <c r="W58" s="163"/>
      <c r="X58" s="163"/>
      <c r="Y58" s="163"/>
      <c r="AG58" t="s">
        <v>100</v>
      </c>
    </row>
    <row r="59" spans="1:60" outlineLevel="1" x14ac:dyDescent="0.25">
      <c r="A59" s="171">
        <v>25</v>
      </c>
      <c r="B59" s="172" t="s">
        <v>187</v>
      </c>
      <c r="C59" s="185" t="s">
        <v>188</v>
      </c>
      <c r="D59" s="173" t="s">
        <v>121</v>
      </c>
      <c r="E59" s="174">
        <v>98.714100000000002</v>
      </c>
      <c r="F59" s="175"/>
      <c r="G59" s="176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7">
        <v>1.4840000000000001E-2</v>
      </c>
      <c r="O59" s="157">
        <f>ROUND(E59*N59,2)</f>
        <v>1.46</v>
      </c>
      <c r="P59" s="157">
        <v>0</v>
      </c>
      <c r="Q59" s="157">
        <f>ROUND(E59*P59,2)</f>
        <v>0</v>
      </c>
      <c r="R59" s="158"/>
      <c r="S59" s="158" t="s">
        <v>104</v>
      </c>
      <c r="T59" s="158" t="s">
        <v>126</v>
      </c>
      <c r="U59" s="158">
        <v>0.95</v>
      </c>
      <c r="V59" s="158">
        <f>ROUND(E59*U59,2)</f>
        <v>93.78</v>
      </c>
      <c r="W59" s="158"/>
      <c r="X59" s="158" t="s">
        <v>105</v>
      </c>
      <c r="Y59" s="158" t="s">
        <v>106</v>
      </c>
      <c r="Z59" s="147"/>
      <c r="AA59" s="147"/>
      <c r="AB59" s="147"/>
      <c r="AC59" s="147"/>
      <c r="AD59" s="147"/>
      <c r="AE59" s="147"/>
      <c r="AF59" s="147"/>
      <c r="AG59" s="147" t="s">
        <v>107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5">
      <c r="A60" s="154"/>
      <c r="B60" s="155"/>
      <c r="C60" s="186" t="s">
        <v>189</v>
      </c>
      <c r="D60" s="160"/>
      <c r="E60" s="161">
        <v>8.8643999999999998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109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5">
      <c r="A61" s="154"/>
      <c r="B61" s="155"/>
      <c r="C61" s="186" t="s">
        <v>190</v>
      </c>
      <c r="D61" s="160"/>
      <c r="E61" s="161">
        <v>19.367999999999999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109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5">
      <c r="A62" s="154"/>
      <c r="B62" s="155"/>
      <c r="C62" s="186" t="s">
        <v>191</v>
      </c>
      <c r="D62" s="160"/>
      <c r="E62" s="161">
        <v>23.715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109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5">
      <c r="A63" s="154"/>
      <c r="B63" s="155"/>
      <c r="C63" s="186" t="s">
        <v>192</v>
      </c>
      <c r="D63" s="160"/>
      <c r="E63" s="161">
        <v>31.435500000000001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109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5">
      <c r="A64" s="154"/>
      <c r="B64" s="155"/>
      <c r="C64" s="186" t="s">
        <v>193</v>
      </c>
      <c r="D64" s="160"/>
      <c r="E64" s="161">
        <v>1.76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109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5">
      <c r="A65" s="154"/>
      <c r="B65" s="155"/>
      <c r="C65" s="186" t="s">
        <v>194</v>
      </c>
      <c r="D65" s="160"/>
      <c r="E65" s="161">
        <v>5.12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109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5">
      <c r="A66" s="154"/>
      <c r="B66" s="155"/>
      <c r="C66" s="186" t="s">
        <v>195</v>
      </c>
      <c r="D66" s="160"/>
      <c r="E66" s="161">
        <v>8.4512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109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x14ac:dyDescent="0.25">
      <c r="A67" s="164" t="s">
        <v>99</v>
      </c>
      <c r="B67" s="165" t="s">
        <v>63</v>
      </c>
      <c r="C67" s="184" t="s">
        <v>64</v>
      </c>
      <c r="D67" s="166"/>
      <c r="E67" s="167"/>
      <c r="F67" s="168"/>
      <c r="G67" s="169">
        <f>SUMIF(AG68:AG75,"&lt;&gt;NOR",G68:G75)</f>
        <v>0</v>
      </c>
      <c r="H67" s="163"/>
      <c r="I67" s="163">
        <f>SUM(I68:I75)</f>
        <v>0</v>
      </c>
      <c r="J67" s="163"/>
      <c r="K67" s="163">
        <f>SUM(K68:K75)</f>
        <v>0</v>
      </c>
      <c r="L67" s="163"/>
      <c r="M67" s="163">
        <f>SUM(M68:M75)</f>
        <v>0</v>
      </c>
      <c r="N67" s="162"/>
      <c r="O67" s="162">
        <f>SUM(O68:O75)</f>
        <v>38.64</v>
      </c>
      <c r="P67" s="162"/>
      <c r="Q67" s="162">
        <f>SUM(Q68:Q75)</f>
        <v>0</v>
      </c>
      <c r="R67" s="163"/>
      <c r="S67" s="163"/>
      <c r="T67" s="163"/>
      <c r="U67" s="163"/>
      <c r="V67" s="163">
        <f>SUM(V68:V75)</f>
        <v>29.19</v>
      </c>
      <c r="W67" s="163"/>
      <c r="X67" s="163"/>
      <c r="Y67" s="163"/>
      <c r="AG67" t="s">
        <v>100</v>
      </c>
    </row>
    <row r="68" spans="1:60" outlineLevel="1" x14ac:dyDescent="0.25">
      <c r="A68" s="171">
        <v>26</v>
      </c>
      <c r="B68" s="172" t="s">
        <v>196</v>
      </c>
      <c r="C68" s="185" t="s">
        <v>197</v>
      </c>
      <c r="D68" s="173" t="s">
        <v>121</v>
      </c>
      <c r="E68" s="174">
        <v>36</v>
      </c>
      <c r="F68" s="175"/>
      <c r="G68" s="176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21</v>
      </c>
      <c r="M68" s="158">
        <f>G68*(1+L68/100)</f>
        <v>0</v>
      </c>
      <c r="N68" s="157">
        <v>9.2799999999999994E-2</v>
      </c>
      <c r="O68" s="157">
        <f>ROUND(E68*N68,2)</f>
        <v>3.34</v>
      </c>
      <c r="P68" s="157">
        <v>0</v>
      </c>
      <c r="Q68" s="157">
        <f>ROUND(E68*P68,2)</f>
        <v>0</v>
      </c>
      <c r="R68" s="158"/>
      <c r="S68" s="158" t="s">
        <v>104</v>
      </c>
      <c r="T68" s="158" t="s">
        <v>126</v>
      </c>
      <c r="U68" s="158">
        <v>0.47799999999999998</v>
      </c>
      <c r="V68" s="158">
        <f>ROUND(E68*U68,2)</f>
        <v>17.21</v>
      </c>
      <c r="W68" s="158"/>
      <c r="X68" s="158" t="s">
        <v>105</v>
      </c>
      <c r="Y68" s="158" t="s">
        <v>106</v>
      </c>
      <c r="Z68" s="147"/>
      <c r="AA68" s="147"/>
      <c r="AB68" s="147"/>
      <c r="AC68" s="147"/>
      <c r="AD68" s="147"/>
      <c r="AE68" s="147"/>
      <c r="AF68" s="147"/>
      <c r="AG68" s="147" t="s">
        <v>107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2" x14ac:dyDescent="0.25">
      <c r="A69" s="154"/>
      <c r="B69" s="155"/>
      <c r="C69" s="186" t="s">
        <v>198</v>
      </c>
      <c r="D69" s="160"/>
      <c r="E69" s="161">
        <v>36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109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30.6" outlineLevel="1" x14ac:dyDescent="0.25">
      <c r="A70" s="171">
        <v>27</v>
      </c>
      <c r="B70" s="172" t="s">
        <v>199</v>
      </c>
      <c r="C70" s="185" t="s">
        <v>200</v>
      </c>
      <c r="D70" s="173" t="s">
        <v>135</v>
      </c>
      <c r="E70" s="174">
        <v>24</v>
      </c>
      <c r="F70" s="175"/>
      <c r="G70" s="176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7">
        <v>0.26940999999999998</v>
      </c>
      <c r="O70" s="157">
        <f>ROUND(E70*N70,2)</f>
        <v>6.47</v>
      </c>
      <c r="P70" s="157">
        <v>0</v>
      </c>
      <c r="Q70" s="157">
        <f>ROUND(E70*P70,2)</f>
        <v>0</v>
      </c>
      <c r="R70" s="158"/>
      <c r="S70" s="158" t="s">
        <v>104</v>
      </c>
      <c r="T70" s="158" t="s">
        <v>104</v>
      </c>
      <c r="U70" s="158">
        <v>0.27200000000000002</v>
      </c>
      <c r="V70" s="158">
        <f>ROUND(E70*U70,2)</f>
        <v>6.53</v>
      </c>
      <c r="W70" s="158"/>
      <c r="X70" s="158" t="s">
        <v>105</v>
      </c>
      <c r="Y70" s="158" t="s">
        <v>106</v>
      </c>
      <c r="Z70" s="147"/>
      <c r="AA70" s="147"/>
      <c r="AB70" s="147"/>
      <c r="AC70" s="147"/>
      <c r="AD70" s="147"/>
      <c r="AE70" s="147"/>
      <c r="AF70" s="147"/>
      <c r="AG70" s="147" t="s">
        <v>107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5">
      <c r="A71" s="154"/>
      <c r="B71" s="155"/>
      <c r="C71" s="186" t="s">
        <v>201</v>
      </c>
      <c r="D71" s="160"/>
      <c r="E71" s="161">
        <v>24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109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5">
      <c r="A72" s="171">
        <v>28</v>
      </c>
      <c r="B72" s="172" t="s">
        <v>202</v>
      </c>
      <c r="C72" s="185" t="s">
        <v>203</v>
      </c>
      <c r="D72" s="173" t="s">
        <v>103</v>
      </c>
      <c r="E72" s="174">
        <v>13.23</v>
      </c>
      <c r="F72" s="175"/>
      <c r="G72" s="176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1.6859999999999999</v>
      </c>
      <c r="O72" s="157">
        <f>ROUND(E72*N72,2)</f>
        <v>22.31</v>
      </c>
      <c r="P72" s="157">
        <v>0</v>
      </c>
      <c r="Q72" s="157">
        <f>ROUND(E72*P72,2)</f>
        <v>0</v>
      </c>
      <c r="R72" s="158"/>
      <c r="S72" s="158" t="s">
        <v>104</v>
      </c>
      <c r="T72" s="158" t="s">
        <v>104</v>
      </c>
      <c r="U72" s="158">
        <v>0.41199999999999998</v>
      </c>
      <c r="V72" s="158">
        <f>ROUND(E72*U72,2)</f>
        <v>5.45</v>
      </c>
      <c r="W72" s="158"/>
      <c r="X72" s="158" t="s">
        <v>105</v>
      </c>
      <c r="Y72" s="158" t="s">
        <v>106</v>
      </c>
      <c r="Z72" s="147"/>
      <c r="AA72" s="147"/>
      <c r="AB72" s="147"/>
      <c r="AC72" s="147"/>
      <c r="AD72" s="147"/>
      <c r="AE72" s="147"/>
      <c r="AF72" s="147"/>
      <c r="AG72" s="147" t="s">
        <v>107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5">
      <c r="A73" s="154"/>
      <c r="B73" s="155"/>
      <c r="C73" s="186" t="s">
        <v>204</v>
      </c>
      <c r="D73" s="160"/>
      <c r="E73" s="161">
        <v>13.23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109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0.399999999999999" outlineLevel="1" x14ac:dyDescent="0.25">
      <c r="A74" s="171">
        <v>29</v>
      </c>
      <c r="B74" s="172" t="s">
        <v>205</v>
      </c>
      <c r="C74" s="185" t="s">
        <v>206</v>
      </c>
      <c r="D74" s="173" t="s">
        <v>121</v>
      </c>
      <c r="E74" s="174">
        <v>37.799999999999997</v>
      </c>
      <c r="F74" s="175"/>
      <c r="G74" s="176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57">
        <v>0.17244999999999999</v>
      </c>
      <c r="O74" s="157">
        <f>ROUND(E74*N74,2)</f>
        <v>6.52</v>
      </c>
      <c r="P74" s="157">
        <v>0</v>
      </c>
      <c r="Q74" s="157">
        <f>ROUND(E74*P74,2)</f>
        <v>0</v>
      </c>
      <c r="R74" s="158" t="s">
        <v>130</v>
      </c>
      <c r="S74" s="158" t="s">
        <v>104</v>
      </c>
      <c r="T74" s="158" t="s">
        <v>104</v>
      </c>
      <c r="U74" s="158">
        <v>0</v>
      </c>
      <c r="V74" s="158">
        <f>ROUND(E74*U74,2)</f>
        <v>0</v>
      </c>
      <c r="W74" s="158"/>
      <c r="X74" s="158" t="s">
        <v>131</v>
      </c>
      <c r="Y74" s="158" t="s">
        <v>106</v>
      </c>
      <c r="Z74" s="147"/>
      <c r="AA74" s="147"/>
      <c r="AB74" s="147"/>
      <c r="AC74" s="147"/>
      <c r="AD74" s="147"/>
      <c r="AE74" s="147"/>
      <c r="AF74" s="147"/>
      <c r="AG74" s="147" t="s">
        <v>132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5">
      <c r="A75" s="154"/>
      <c r="B75" s="155"/>
      <c r="C75" s="186" t="s">
        <v>207</v>
      </c>
      <c r="D75" s="160"/>
      <c r="E75" s="161">
        <v>37.799999999999997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109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x14ac:dyDescent="0.25">
      <c r="A76" s="164" t="s">
        <v>99</v>
      </c>
      <c r="B76" s="165" t="s">
        <v>65</v>
      </c>
      <c r="C76" s="184" t="s">
        <v>66</v>
      </c>
      <c r="D76" s="166"/>
      <c r="E76" s="167"/>
      <c r="F76" s="168"/>
      <c r="G76" s="169">
        <f>SUMIF(AG77:AG86,"&lt;&gt;NOR",G77:G86)</f>
        <v>0</v>
      </c>
      <c r="H76" s="163"/>
      <c r="I76" s="163">
        <f>SUM(I77:I86)</f>
        <v>0</v>
      </c>
      <c r="J76" s="163"/>
      <c r="K76" s="163">
        <f>SUM(K77:K86)</f>
        <v>0</v>
      </c>
      <c r="L76" s="163"/>
      <c r="M76" s="163">
        <f>SUM(M77:M86)</f>
        <v>0</v>
      </c>
      <c r="N76" s="162"/>
      <c r="O76" s="162">
        <f>SUM(O77:O86)</f>
        <v>0.43999999999999995</v>
      </c>
      <c r="P76" s="162"/>
      <c r="Q76" s="162">
        <f>SUM(Q77:Q86)</f>
        <v>0</v>
      </c>
      <c r="R76" s="163"/>
      <c r="S76" s="163"/>
      <c r="T76" s="163"/>
      <c r="U76" s="163"/>
      <c r="V76" s="163">
        <f>SUM(V77:V86)</f>
        <v>39.5</v>
      </c>
      <c r="W76" s="163"/>
      <c r="X76" s="163"/>
      <c r="Y76" s="163"/>
      <c r="AG76" t="s">
        <v>100</v>
      </c>
    </row>
    <row r="77" spans="1:60" ht="20.399999999999999" outlineLevel="1" x14ac:dyDescent="0.25">
      <c r="A77" s="171">
        <v>30</v>
      </c>
      <c r="B77" s="172" t="s">
        <v>208</v>
      </c>
      <c r="C77" s="185" t="s">
        <v>209</v>
      </c>
      <c r="D77" s="173" t="s">
        <v>143</v>
      </c>
      <c r="E77" s="174">
        <v>6</v>
      </c>
      <c r="F77" s="175"/>
      <c r="G77" s="176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21</v>
      </c>
      <c r="M77" s="158">
        <f>G77*(1+L77/100)</f>
        <v>0</v>
      </c>
      <c r="N77" s="157">
        <v>6.7710000000000006E-2</v>
      </c>
      <c r="O77" s="157">
        <f>ROUND(E77*N77,2)</f>
        <v>0.41</v>
      </c>
      <c r="P77" s="157">
        <v>0</v>
      </c>
      <c r="Q77" s="157">
        <f>ROUND(E77*P77,2)</f>
        <v>0</v>
      </c>
      <c r="R77" s="158"/>
      <c r="S77" s="158" t="s">
        <v>104</v>
      </c>
      <c r="T77" s="158" t="s">
        <v>104</v>
      </c>
      <c r="U77" s="158">
        <v>2.097</v>
      </c>
      <c r="V77" s="158">
        <f>ROUND(E77*U77,2)</f>
        <v>12.58</v>
      </c>
      <c r="W77" s="158"/>
      <c r="X77" s="158" t="s">
        <v>105</v>
      </c>
      <c r="Y77" s="158" t="s">
        <v>106</v>
      </c>
      <c r="Z77" s="147"/>
      <c r="AA77" s="147"/>
      <c r="AB77" s="147"/>
      <c r="AC77" s="147"/>
      <c r="AD77" s="147"/>
      <c r="AE77" s="147"/>
      <c r="AF77" s="147"/>
      <c r="AG77" s="147" t="s">
        <v>107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2" x14ac:dyDescent="0.25">
      <c r="A78" s="154"/>
      <c r="B78" s="155"/>
      <c r="C78" s="186" t="s">
        <v>210</v>
      </c>
      <c r="D78" s="160"/>
      <c r="E78" s="161">
        <v>6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109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0.399999999999999" outlineLevel="1" x14ac:dyDescent="0.25">
      <c r="A79" s="177">
        <v>31</v>
      </c>
      <c r="B79" s="178" t="s">
        <v>211</v>
      </c>
      <c r="C79" s="187" t="s">
        <v>212</v>
      </c>
      <c r="D79" s="179" t="s">
        <v>143</v>
      </c>
      <c r="E79" s="180">
        <v>1</v>
      </c>
      <c r="F79" s="181"/>
      <c r="G79" s="182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21</v>
      </c>
      <c r="M79" s="158">
        <f>G79*(1+L79/100)</f>
        <v>0</v>
      </c>
      <c r="N79" s="157">
        <v>3.1269999999999999E-2</v>
      </c>
      <c r="O79" s="157">
        <f>ROUND(E79*N79,2)</f>
        <v>0.03</v>
      </c>
      <c r="P79" s="157">
        <v>0</v>
      </c>
      <c r="Q79" s="157">
        <f>ROUND(E79*P79,2)</f>
        <v>0</v>
      </c>
      <c r="R79" s="158"/>
      <c r="S79" s="158" t="s">
        <v>104</v>
      </c>
      <c r="T79" s="158" t="s">
        <v>104</v>
      </c>
      <c r="U79" s="158">
        <v>1.86</v>
      </c>
      <c r="V79" s="158">
        <f>ROUND(E79*U79,2)</f>
        <v>1.86</v>
      </c>
      <c r="W79" s="158"/>
      <c r="X79" s="158" t="s">
        <v>105</v>
      </c>
      <c r="Y79" s="158" t="s">
        <v>106</v>
      </c>
      <c r="Z79" s="147"/>
      <c r="AA79" s="147"/>
      <c r="AB79" s="147"/>
      <c r="AC79" s="147"/>
      <c r="AD79" s="147"/>
      <c r="AE79" s="147"/>
      <c r="AF79" s="147"/>
      <c r="AG79" s="147" t="s">
        <v>107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20.399999999999999" outlineLevel="1" x14ac:dyDescent="0.25">
      <c r="A80" s="171">
        <v>32</v>
      </c>
      <c r="B80" s="172" t="s">
        <v>213</v>
      </c>
      <c r="C80" s="185" t="s">
        <v>214</v>
      </c>
      <c r="D80" s="173" t="s">
        <v>135</v>
      </c>
      <c r="E80" s="174">
        <v>22.78</v>
      </c>
      <c r="F80" s="175"/>
      <c r="G80" s="176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7">
        <v>2.0000000000000002E-5</v>
      </c>
      <c r="O80" s="157">
        <f>ROUND(E80*N80,2)</f>
        <v>0</v>
      </c>
      <c r="P80" s="157">
        <v>0</v>
      </c>
      <c r="Q80" s="157">
        <f>ROUND(E80*P80,2)</f>
        <v>0</v>
      </c>
      <c r="R80" s="158"/>
      <c r="S80" s="158" t="s">
        <v>104</v>
      </c>
      <c r="T80" s="158" t="s">
        <v>126</v>
      </c>
      <c r="U80" s="158">
        <v>1.1000000000000001</v>
      </c>
      <c r="V80" s="158">
        <f>ROUND(E80*U80,2)</f>
        <v>25.06</v>
      </c>
      <c r="W80" s="158"/>
      <c r="X80" s="158" t="s">
        <v>105</v>
      </c>
      <c r="Y80" s="158" t="s">
        <v>106</v>
      </c>
      <c r="Z80" s="147"/>
      <c r="AA80" s="147"/>
      <c r="AB80" s="147"/>
      <c r="AC80" s="147"/>
      <c r="AD80" s="147"/>
      <c r="AE80" s="147"/>
      <c r="AF80" s="147"/>
      <c r="AG80" s="147" t="s">
        <v>107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5">
      <c r="A81" s="154"/>
      <c r="B81" s="155"/>
      <c r="C81" s="186" t="s">
        <v>215</v>
      </c>
      <c r="D81" s="160"/>
      <c r="E81" s="161">
        <v>11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109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5">
      <c r="A82" s="154"/>
      <c r="B82" s="155"/>
      <c r="C82" s="186" t="s">
        <v>216</v>
      </c>
      <c r="D82" s="160"/>
      <c r="E82" s="161">
        <v>11.78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109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5">
      <c r="A83" s="171">
        <v>33</v>
      </c>
      <c r="B83" s="172" t="s">
        <v>217</v>
      </c>
      <c r="C83" s="185" t="s">
        <v>218</v>
      </c>
      <c r="D83" s="173" t="s">
        <v>219</v>
      </c>
      <c r="E83" s="174">
        <v>1</v>
      </c>
      <c r="F83" s="175"/>
      <c r="G83" s="176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57">
        <v>0</v>
      </c>
      <c r="O83" s="157">
        <f>ROUND(E83*N83,2)</f>
        <v>0</v>
      </c>
      <c r="P83" s="157">
        <v>0</v>
      </c>
      <c r="Q83" s="157">
        <f>ROUND(E83*P83,2)</f>
        <v>0</v>
      </c>
      <c r="R83" s="158"/>
      <c r="S83" s="158" t="s">
        <v>125</v>
      </c>
      <c r="T83" s="158" t="s">
        <v>126</v>
      </c>
      <c r="U83" s="158">
        <v>0</v>
      </c>
      <c r="V83" s="158">
        <f>ROUND(E83*U83,2)</f>
        <v>0</v>
      </c>
      <c r="W83" s="158"/>
      <c r="X83" s="158" t="s">
        <v>105</v>
      </c>
      <c r="Y83" s="158" t="s">
        <v>106</v>
      </c>
      <c r="Z83" s="147"/>
      <c r="AA83" s="147"/>
      <c r="AB83" s="147"/>
      <c r="AC83" s="147"/>
      <c r="AD83" s="147"/>
      <c r="AE83" s="147"/>
      <c r="AF83" s="147"/>
      <c r="AG83" s="147" t="s">
        <v>107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5">
      <c r="A84" s="154"/>
      <c r="B84" s="155"/>
      <c r="C84" s="186" t="s">
        <v>220</v>
      </c>
      <c r="D84" s="160"/>
      <c r="E84" s="161">
        <v>1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109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5">
      <c r="A85" s="171">
        <v>34</v>
      </c>
      <c r="B85" s="172" t="s">
        <v>221</v>
      </c>
      <c r="C85" s="185" t="s">
        <v>222</v>
      </c>
      <c r="D85" s="173" t="s">
        <v>219</v>
      </c>
      <c r="E85" s="174">
        <v>1</v>
      </c>
      <c r="F85" s="175"/>
      <c r="G85" s="176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7">
        <v>0</v>
      </c>
      <c r="O85" s="157">
        <f>ROUND(E85*N85,2)</f>
        <v>0</v>
      </c>
      <c r="P85" s="157">
        <v>0</v>
      </c>
      <c r="Q85" s="157">
        <f>ROUND(E85*P85,2)</f>
        <v>0</v>
      </c>
      <c r="R85" s="158"/>
      <c r="S85" s="158" t="s">
        <v>125</v>
      </c>
      <c r="T85" s="158" t="s">
        <v>126</v>
      </c>
      <c r="U85" s="158">
        <v>0</v>
      </c>
      <c r="V85" s="158">
        <f>ROUND(E85*U85,2)</f>
        <v>0</v>
      </c>
      <c r="W85" s="158"/>
      <c r="X85" s="158" t="s">
        <v>105</v>
      </c>
      <c r="Y85" s="158" t="s">
        <v>106</v>
      </c>
      <c r="Z85" s="147"/>
      <c r="AA85" s="147"/>
      <c r="AB85" s="147"/>
      <c r="AC85" s="147"/>
      <c r="AD85" s="147"/>
      <c r="AE85" s="147"/>
      <c r="AF85" s="147"/>
      <c r="AG85" s="147" t="s">
        <v>107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5">
      <c r="A86" s="154"/>
      <c r="B86" s="155"/>
      <c r="C86" s="186" t="s">
        <v>223</v>
      </c>
      <c r="D86" s="160"/>
      <c r="E86" s="161">
        <v>1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109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x14ac:dyDescent="0.25">
      <c r="A87" s="164" t="s">
        <v>99</v>
      </c>
      <c r="B87" s="165" t="s">
        <v>67</v>
      </c>
      <c r="C87" s="184" t="s">
        <v>68</v>
      </c>
      <c r="D87" s="166"/>
      <c r="E87" s="167"/>
      <c r="F87" s="168"/>
      <c r="G87" s="169">
        <f>SUMIF(AG88:AG107,"&lt;&gt;NOR",G88:G107)</f>
        <v>0</v>
      </c>
      <c r="H87" s="163"/>
      <c r="I87" s="163">
        <f>SUM(I88:I107)</f>
        <v>0</v>
      </c>
      <c r="J87" s="163"/>
      <c r="K87" s="163">
        <f>SUM(K88:K107)</f>
        <v>0</v>
      </c>
      <c r="L87" s="163"/>
      <c r="M87" s="163">
        <f>SUM(M88:M107)</f>
        <v>0</v>
      </c>
      <c r="N87" s="162"/>
      <c r="O87" s="162">
        <f>SUM(O88:O107)</f>
        <v>0.76</v>
      </c>
      <c r="P87" s="162"/>
      <c r="Q87" s="162">
        <f>SUM(Q88:Q107)</f>
        <v>0</v>
      </c>
      <c r="R87" s="163"/>
      <c r="S87" s="163"/>
      <c r="T87" s="163"/>
      <c r="U87" s="163"/>
      <c r="V87" s="163">
        <f>SUM(V88:V107)</f>
        <v>41.18</v>
      </c>
      <c r="W87" s="163"/>
      <c r="X87" s="163"/>
      <c r="Y87" s="163"/>
      <c r="AG87" t="s">
        <v>100</v>
      </c>
    </row>
    <row r="88" spans="1:60" outlineLevel="1" x14ac:dyDescent="0.25">
      <c r="A88" s="171">
        <v>35</v>
      </c>
      <c r="B88" s="172" t="s">
        <v>224</v>
      </c>
      <c r="C88" s="185" t="s">
        <v>225</v>
      </c>
      <c r="D88" s="173" t="s">
        <v>121</v>
      </c>
      <c r="E88" s="174">
        <v>24.64</v>
      </c>
      <c r="F88" s="175"/>
      <c r="G88" s="176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57">
        <v>0</v>
      </c>
      <c r="O88" s="157">
        <f>ROUND(E88*N88,2)</f>
        <v>0</v>
      </c>
      <c r="P88" s="157">
        <v>0</v>
      </c>
      <c r="Q88" s="157">
        <f>ROUND(E88*P88,2)</f>
        <v>0</v>
      </c>
      <c r="R88" s="158"/>
      <c r="S88" s="158" t="s">
        <v>104</v>
      </c>
      <c r="T88" s="158" t="s">
        <v>104</v>
      </c>
      <c r="U88" s="158">
        <v>0.33</v>
      </c>
      <c r="V88" s="158">
        <f>ROUND(E88*U88,2)</f>
        <v>8.1300000000000008</v>
      </c>
      <c r="W88" s="158"/>
      <c r="X88" s="158" t="s">
        <v>105</v>
      </c>
      <c r="Y88" s="158" t="s">
        <v>106</v>
      </c>
      <c r="Z88" s="147"/>
      <c r="AA88" s="147"/>
      <c r="AB88" s="147"/>
      <c r="AC88" s="147"/>
      <c r="AD88" s="147"/>
      <c r="AE88" s="147"/>
      <c r="AF88" s="147"/>
      <c r="AG88" s="147" t="s">
        <v>107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0.399999999999999" outlineLevel="2" x14ac:dyDescent="0.25">
      <c r="A89" s="154"/>
      <c r="B89" s="155"/>
      <c r="C89" s="186" t="s">
        <v>226</v>
      </c>
      <c r="D89" s="160"/>
      <c r="E89" s="161">
        <v>24.64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109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5">
      <c r="A90" s="171">
        <v>36</v>
      </c>
      <c r="B90" s="172" t="s">
        <v>227</v>
      </c>
      <c r="C90" s="185" t="s">
        <v>228</v>
      </c>
      <c r="D90" s="173" t="s">
        <v>121</v>
      </c>
      <c r="E90" s="174">
        <v>24.64</v>
      </c>
      <c r="F90" s="175"/>
      <c r="G90" s="176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21</v>
      </c>
      <c r="M90" s="158">
        <f>G90*(1+L90/100)</f>
        <v>0</v>
      </c>
      <c r="N90" s="157">
        <v>2.1000000000000001E-4</v>
      </c>
      <c r="O90" s="157">
        <f>ROUND(E90*N90,2)</f>
        <v>0.01</v>
      </c>
      <c r="P90" s="157">
        <v>0</v>
      </c>
      <c r="Q90" s="157">
        <f>ROUND(E90*P90,2)</f>
        <v>0</v>
      </c>
      <c r="R90" s="158"/>
      <c r="S90" s="158" t="s">
        <v>104</v>
      </c>
      <c r="T90" s="158" t="s">
        <v>104</v>
      </c>
      <c r="U90" s="158">
        <v>0.05</v>
      </c>
      <c r="V90" s="158">
        <f>ROUND(E90*U90,2)</f>
        <v>1.23</v>
      </c>
      <c r="W90" s="158"/>
      <c r="X90" s="158" t="s">
        <v>105</v>
      </c>
      <c r="Y90" s="158" t="s">
        <v>106</v>
      </c>
      <c r="Z90" s="147"/>
      <c r="AA90" s="147"/>
      <c r="AB90" s="147"/>
      <c r="AC90" s="147"/>
      <c r="AD90" s="147"/>
      <c r="AE90" s="147"/>
      <c r="AF90" s="147"/>
      <c r="AG90" s="147" t="s">
        <v>107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5">
      <c r="A91" s="154"/>
      <c r="B91" s="155"/>
      <c r="C91" s="186" t="s">
        <v>229</v>
      </c>
      <c r="D91" s="160"/>
      <c r="E91" s="161">
        <v>24.64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109</v>
      </c>
      <c r="AH91" s="147">
        <v>5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5">
      <c r="A92" s="171">
        <v>37</v>
      </c>
      <c r="B92" s="172" t="s">
        <v>230</v>
      </c>
      <c r="C92" s="185" t="s">
        <v>231</v>
      </c>
      <c r="D92" s="173" t="s">
        <v>135</v>
      </c>
      <c r="E92" s="174">
        <v>8</v>
      </c>
      <c r="F92" s="175"/>
      <c r="G92" s="176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21</v>
      </c>
      <c r="M92" s="158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8"/>
      <c r="S92" s="158" t="s">
        <v>104</v>
      </c>
      <c r="T92" s="158" t="s">
        <v>104</v>
      </c>
      <c r="U92" s="158">
        <v>0.154</v>
      </c>
      <c r="V92" s="158">
        <f>ROUND(E92*U92,2)</f>
        <v>1.23</v>
      </c>
      <c r="W92" s="158"/>
      <c r="X92" s="158" t="s">
        <v>105</v>
      </c>
      <c r="Y92" s="158" t="s">
        <v>106</v>
      </c>
      <c r="Z92" s="147"/>
      <c r="AA92" s="147"/>
      <c r="AB92" s="147"/>
      <c r="AC92" s="147"/>
      <c r="AD92" s="147"/>
      <c r="AE92" s="147"/>
      <c r="AF92" s="147"/>
      <c r="AG92" s="147" t="s">
        <v>107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2" x14ac:dyDescent="0.25">
      <c r="A93" s="154"/>
      <c r="B93" s="155"/>
      <c r="C93" s="186" t="s">
        <v>232</v>
      </c>
      <c r="D93" s="160"/>
      <c r="E93" s="161">
        <v>8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109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5">
      <c r="A94" s="177">
        <v>38</v>
      </c>
      <c r="B94" s="178" t="s">
        <v>233</v>
      </c>
      <c r="C94" s="187" t="s">
        <v>234</v>
      </c>
      <c r="D94" s="179" t="s">
        <v>143</v>
      </c>
      <c r="E94" s="180">
        <v>6</v>
      </c>
      <c r="F94" s="181"/>
      <c r="G94" s="182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8"/>
      <c r="S94" s="158" t="s">
        <v>104</v>
      </c>
      <c r="T94" s="158" t="s">
        <v>104</v>
      </c>
      <c r="U94" s="158">
        <v>0.1</v>
      </c>
      <c r="V94" s="158">
        <f>ROUND(E94*U94,2)</f>
        <v>0.6</v>
      </c>
      <c r="W94" s="158"/>
      <c r="X94" s="158" t="s">
        <v>105</v>
      </c>
      <c r="Y94" s="158" t="s">
        <v>106</v>
      </c>
      <c r="Z94" s="147"/>
      <c r="AA94" s="147"/>
      <c r="AB94" s="147"/>
      <c r="AC94" s="147"/>
      <c r="AD94" s="147"/>
      <c r="AE94" s="147"/>
      <c r="AF94" s="147"/>
      <c r="AG94" s="147" t="s">
        <v>107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5">
      <c r="A95" s="171">
        <v>39</v>
      </c>
      <c r="B95" s="172" t="s">
        <v>235</v>
      </c>
      <c r="C95" s="185" t="s">
        <v>236</v>
      </c>
      <c r="D95" s="173" t="s">
        <v>121</v>
      </c>
      <c r="E95" s="174">
        <v>24.64</v>
      </c>
      <c r="F95" s="175"/>
      <c r="G95" s="176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21</v>
      </c>
      <c r="M95" s="158">
        <f>G95*(1+L95/100)</f>
        <v>0</v>
      </c>
      <c r="N95" s="157">
        <v>3.3E-3</v>
      </c>
      <c r="O95" s="157">
        <f>ROUND(E95*N95,2)</f>
        <v>0.08</v>
      </c>
      <c r="P95" s="157">
        <v>0</v>
      </c>
      <c r="Q95" s="157">
        <f>ROUND(E95*P95,2)</f>
        <v>0</v>
      </c>
      <c r="R95" s="158"/>
      <c r="S95" s="158" t="s">
        <v>104</v>
      </c>
      <c r="T95" s="158" t="s">
        <v>104</v>
      </c>
      <c r="U95" s="158">
        <v>1.1259999999999999</v>
      </c>
      <c r="V95" s="158">
        <f>ROUND(E95*U95,2)</f>
        <v>27.74</v>
      </c>
      <c r="W95" s="158"/>
      <c r="X95" s="158" t="s">
        <v>105</v>
      </c>
      <c r="Y95" s="158" t="s">
        <v>106</v>
      </c>
      <c r="Z95" s="147"/>
      <c r="AA95" s="147"/>
      <c r="AB95" s="147"/>
      <c r="AC95" s="147"/>
      <c r="AD95" s="147"/>
      <c r="AE95" s="147"/>
      <c r="AF95" s="147"/>
      <c r="AG95" s="147" t="s">
        <v>107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25">
      <c r="A96" s="154"/>
      <c r="B96" s="155"/>
      <c r="C96" s="186" t="s">
        <v>229</v>
      </c>
      <c r="D96" s="160"/>
      <c r="E96" s="161">
        <v>24.64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109</v>
      </c>
      <c r="AH96" s="147">
        <v>5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0.399999999999999" outlineLevel="1" x14ac:dyDescent="0.25">
      <c r="A97" s="171">
        <v>40</v>
      </c>
      <c r="B97" s="172" t="s">
        <v>237</v>
      </c>
      <c r="C97" s="185" t="s">
        <v>238</v>
      </c>
      <c r="D97" s="173" t="s">
        <v>121</v>
      </c>
      <c r="E97" s="174">
        <v>24.64</v>
      </c>
      <c r="F97" s="175"/>
      <c r="G97" s="176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21</v>
      </c>
      <c r="M97" s="158">
        <f>G97*(1+L97/100)</f>
        <v>0</v>
      </c>
      <c r="N97" s="157">
        <v>5.9999999999999995E-4</v>
      </c>
      <c r="O97" s="157">
        <f>ROUND(E97*N97,2)</f>
        <v>0.01</v>
      </c>
      <c r="P97" s="157">
        <v>0</v>
      </c>
      <c r="Q97" s="157">
        <f>ROUND(E97*P97,2)</f>
        <v>0</v>
      </c>
      <c r="R97" s="158"/>
      <c r="S97" s="158" t="s">
        <v>104</v>
      </c>
      <c r="T97" s="158" t="s">
        <v>104</v>
      </c>
      <c r="U97" s="158">
        <v>0</v>
      </c>
      <c r="V97" s="158">
        <f>ROUND(E97*U97,2)</f>
        <v>0</v>
      </c>
      <c r="W97" s="158"/>
      <c r="X97" s="158" t="s">
        <v>105</v>
      </c>
      <c r="Y97" s="158" t="s">
        <v>106</v>
      </c>
      <c r="Z97" s="147"/>
      <c r="AA97" s="147"/>
      <c r="AB97" s="147"/>
      <c r="AC97" s="147"/>
      <c r="AD97" s="147"/>
      <c r="AE97" s="147"/>
      <c r="AF97" s="147"/>
      <c r="AG97" s="147" t="s">
        <v>107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5">
      <c r="A98" s="154"/>
      <c r="B98" s="155"/>
      <c r="C98" s="186" t="s">
        <v>239</v>
      </c>
      <c r="D98" s="160"/>
      <c r="E98" s="161">
        <v>24.64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109</v>
      </c>
      <c r="AH98" s="147">
        <v>5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0.399999999999999" outlineLevel="1" x14ac:dyDescent="0.25">
      <c r="A99" s="171">
        <v>41</v>
      </c>
      <c r="B99" s="172" t="s">
        <v>240</v>
      </c>
      <c r="C99" s="185" t="s">
        <v>241</v>
      </c>
      <c r="D99" s="173" t="s">
        <v>135</v>
      </c>
      <c r="E99" s="174">
        <v>15.4</v>
      </c>
      <c r="F99" s="175"/>
      <c r="G99" s="176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7">
        <v>0</v>
      </c>
      <c r="O99" s="157">
        <f>ROUND(E99*N99,2)</f>
        <v>0</v>
      </c>
      <c r="P99" s="157">
        <v>0</v>
      </c>
      <c r="Q99" s="157">
        <f>ROUND(E99*P99,2)</f>
        <v>0</v>
      </c>
      <c r="R99" s="158"/>
      <c r="S99" s="158" t="s">
        <v>104</v>
      </c>
      <c r="T99" s="158" t="s">
        <v>126</v>
      </c>
      <c r="U99" s="158">
        <v>0.12</v>
      </c>
      <c r="V99" s="158">
        <f>ROUND(E99*U99,2)</f>
        <v>1.85</v>
      </c>
      <c r="W99" s="158"/>
      <c r="X99" s="158" t="s">
        <v>105</v>
      </c>
      <c r="Y99" s="158" t="s">
        <v>106</v>
      </c>
      <c r="Z99" s="147"/>
      <c r="AA99" s="147"/>
      <c r="AB99" s="147"/>
      <c r="AC99" s="147"/>
      <c r="AD99" s="147"/>
      <c r="AE99" s="147"/>
      <c r="AF99" s="147"/>
      <c r="AG99" s="147" t="s">
        <v>107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5">
      <c r="A100" s="154"/>
      <c r="B100" s="155"/>
      <c r="C100" s="186" t="s">
        <v>242</v>
      </c>
      <c r="D100" s="160"/>
      <c r="E100" s="161">
        <v>15.4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109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5">
      <c r="A101" s="177">
        <v>42</v>
      </c>
      <c r="B101" s="178" t="s">
        <v>243</v>
      </c>
      <c r="C101" s="187" t="s">
        <v>244</v>
      </c>
      <c r="D101" s="179" t="s">
        <v>219</v>
      </c>
      <c r="E101" s="180">
        <v>1</v>
      </c>
      <c r="F101" s="181"/>
      <c r="G101" s="182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7">
        <v>7.6000000000000004E-4</v>
      </c>
      <c r="O101" s="157">
        <f>ROUND(E101*N101,2)</f>
        <v>0</v>
      </c>
      <c r="P101" s="157">
        <v>0</v>
      </c>
      <c r="Q101" s="157">
        <f>ROUND(E101*P101,2)</f>
        <v>0</v>
      </c>
      <c r="R101" s="158"/>
      <c r="S101" s="158" t="s">
        <v>104</v>
      </c>
      <c r="T101" s="158" t="s">
        <v>104</v>
      </c>
      <c r="U101" s="158">
        <v>0.4</v>
      </c>
      <c r="V101" s="158">
        <f>ROUND(E101*U101,2)</f>
        <v>0.4</v>
      </c>
      <c r="W101" s="158"/>
      <c r="X101" s="158" t="s">
        <v>105</v>
      </c>
      <c r="Y101" s="158" t="s">
        <v>106</v>
      </c>
      <c r="Z101" s="147"/>
      <c r="AA101" s="147"/>
      <c r="AB101" s="147"/>
      <c r="AC101" s="147"/>
      <c r="AD101" s="147"/>
      <c r="AE101" s="147"/>
      <c r="AF101" s="147"/>
      <c r="AG101" s="147" t="s">
        <v>107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5">
      <c r="A102" s="171">
        <v>43</v>
      </c>
      <c r="B102" s="172" t="s">
        <v>245</v>
      </c>
      <c r="C102" s="185" t="s">
        <v>246</v>
      </c>
      <c r="D102" s="173" t="s">
        <v>143</v>
      </c>
      <c r="E102" s="174">
        <v>2</v>
      </c>
      <c r="F102" s="175"/>
      <c r="G102" s="176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57">
        <v>5.0000000000000001E-3</v>
      </c>
      <c r="O102" s="157">
        <f>ROUND(E102*N102,2)</f>
        <v>0.01</v>
      </c>
      <c r="P102" s="157">
        <v>0</v>
      </c>
      <c r="Q102" s="157">
        <f>ROUND(E102*P102,2)</f>
        <v>0</v>
      </c>
      <c r="R102" s="158" t="s">
        <v>130</v>
      </c>
      <c r="S102" s="158" t="s">
        <v>104</v>
      </c>
      <c r="T102" s="158" t="s">
        <v>104</v>
      </c>
      <c r="U102" s="158">
        <v>0</v>
      </c>
      <c r="V102" s="158">
        <f>ROUND(E102*U102,2)</f>
        <v>0</v>
      </c>
      <c r="W102" s="158"/>
      <c r="X102" s="158" t="s">
        <v>131</v>
      </c>
      <c r="Y102" s="158" t="s">
        <v>106</v>
      </c>
      <c r="Z102" s="147"/>
      <c r="AA102" s="147"/>
      <c r="AB102" s="147"/>
      <c r="AC102" s="147"/>
      <c r="AD102" s="147"/>
      <c r="AE102" s="147"/>
      <c r="AF102" s="147"/>
      <c r="AG102" s="147" t="s">
        <v>132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2" x14ac:dyDescent="0.25">
      <c r="A103" s="154"/>
      <c r="B103" s="155"/>
      <c r="C103" s="186" t="s">
        <v>57</v>
      </c>
      <c r="D103" s="160"/>
      <c r="E103" s="161">
        <v>2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109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5">
      <c r="A104" s="177">
        <v>44</v>
      </c>
      <c r="B104" s="178" t="s">
        <v>247</v>
      </c>
      <c r="C104" s="187" t="s">
        <v>248</v>
      </c>
      <c r="D104" s="179" t="s">
        <v>129</v>
      </c>
      <c r="E104" s="180">
        <v>125</v>
      </c>
      <c r="F104" s="181"/>
      <c r="G104" s="182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7">
        <v>1E-3</v>
      </c>
      <c r="O104" s="157">
        <f>ROUND(E104*N104,2)</f>
        <v>0.13</v>
      </c>
      <c r="P104" s="157">
        <v>0</v>
      </c>
      <c r="Q104" s="157">
        <f>ROUND(E104*P104,2)</f>
        <v>0</v>
      </c>
      <c r="R104" s="158" t="s">
        <v>130</v>
      </c>
      <c r="S104" s="158" t="s">
        <v>104</v>
      </c>
      <c r="T104" s="158" t="s">
        <v>104</v>
      </c>
      <c r="U104" s="158">
        <v>0</v>
      </c>
      <c r="V104" s="158">
        <f>ROUND(E104*U104,2)</f>
        <v>0</v>
      </c>
      <c r="W104" s="158"/>
      <c r="X104" s="158" t="s">
        <v>131</v>
      </c>
      <c r="Y104" s="158" t="s">
        <v>106</v>
      </c>
      <c r="Z104" s="147"/>
      <c r="AA104" s="147"/>
      <c r="AB104" s="147"/>
      <c r="AC104" s="147"/>
      <c r="AD104" s="147"/>
      <c r="AE104" s="147"/>
      <c r="AF104" s="147"/>
      <c r="AG104" s="147" t="s">
        <v>132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5">
      <c r="A105" s="171">
        <v>45</v>
      </c>
      <c r="B105" s="172" t="s">
        <v>249</v>
      </c>
      <c r="C105" s="185" t="s">
        <v>250</v>
      </c>
      <c r="D105" s="173" t="s">
        <v>121</v>
      </c>
      <c r="E105" s="174">
        <v>28.335999999999999</v>
      </c>
      <c r="F105" s="175"/>
      <c r="G105" s="176">
        <f>ROUND(E105*F105,2)</f>
        <v>0</v>
      </c>
      <c r="H105" s="159"/>
      <c r="I105" s="158">
        <f>ROUND(E105*H105,2)</f>
        <v>0</v>
      </c>
      <c r="J105" s="159"/>
      <c r="K105" s="158">
        <f>ROUND(E105*J105,2)</f>
        <v>0</v>
      </c>
      <c r="L105" s="158">
        <v>21</v>
      </c>
      <c r="M105" s="158">
        <f>G105*(1+L105/100)</f>
        <v>0</v>
      </c>
      <c r="N105" s="157">
        <v>1.8499999999999999E-2</v>
      </c>
      <c r="O105" s="157">
        <f>ROUND(E105*N105,2)</f>
        <v>0.52</v>
      </c>
      <c r="P105" s="157">
        <v>0</v>
      </c>
      <c r="Q105" s="157">
        <f>ROUND(E105*P105,2)</f>
        <v>0</v>
      </c>
      <c r="R105" s="158" t="s">
        <v>130</v>
      </c>
      <c r="S105" s="158" t="s">
        <v>104</v>
      </c>
      <c r="T105" s="158" t="s">
        <v>104</v>
      </c>
      <c r="U105" s="158">
        <v>0</v>
      </c>
      <c r="V105" s="158">
        <f>ROUND(E105*U105,2)</f>
        <v>0</v>
      </c>
      <c r="W105" s="158"/>
      <c r="X105" s="158" t="s">
        <v>131</v>
      </c>
      <c r="Y105" s="158" t="s">
        <v>106</v>
      </c>
      <c r="Z105" s="147"/>
      <c r="AA105" s="147"/>
      <c r="AB105" s="147"/>
      <c r="AC105" s="147"/>
      <c r="AD105" s="147"/>
      <c r="AE105" s="147"/>
      <c r="AF105" s="147"/>
      <c r="AG105" s="147" t="s">
        <v>132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30.6" outlineLevel="2" x14ac:dyDescent="0.25">
      <c r="A106" s="154"/>
      <c r="B106" s="155"/>
      <c r="C106" s="186" t="s">
        <v>251</v>
      </c>
      <c r="D106" s="160"/>
      <c r="E106" s="161">
        <v>28.335999999999999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109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5">
      <c r="A107" s="154">
        <v>46</v>
      </c>
      <c r="B107" s="155" t="s">
        <v>252</v>
      </c>
      <c r="C107" s="188" t="s">
        <v>253</v>
      </c>
      <c r="D107" s="156" t="s">
        <v>0</v>
      </c>
      <c r="E107" s="183"/>
      <c r="F107" s="159"/>
      <c r="G107" s="158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21</v>
      </c>
      <c r="M107" s="158">
        <f>G107*(1+L107/100)</f>
        <v>0</v>
      </c>
      <c r="N107" s="157">
        <v>0</v>
      </c>
      <c r="O107" s="157">
        <f>ROUND(E107*N107,2)</f>
        <v>0</v>
      </c>
      <c r="P107" s="157">
        <v>0</v>
      </c>
      <c r="Q107" s="157">
        <f>ROUND(E107*P107,2)</f>
        <v>0</v>
      </c>
      <c r="R107" s="158"/>
      <c r="S107" s="158" t="s">
        <v>104</v>
      </c>
      <c r="T107" s="158" t="s">
        <v>126</v>
      </c>
      <c r="U107" s="158">
        <v>0</v>
      </c>
      <c r="V107" s="158">
        <f>ROUND(E107*U107,2)</f>
        <v>0</v>
      </c>
      <c r="W107" s="158"/>
      <c r="X107" s="158" t="s">
        <v>254</v>
      </c>
      <c r="Y107" s="158" t="s">
        <v>106</v>
      </c>
      <c r="Z107" s="147"/>
      <c r="AA107" s="147"/>
      <c r="AB107" s="147"/>
      <c r="AC107" s="147"/>
      <c r="AD107" s="147"/>
      <c r="AE107" s="147"/>
      <c r="AF107" s="147"/>
      <c r="AG107" s="147" t="s">
        <v>255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x14ac:dyDescent="0.25">
      <c r="A108" s="164" t="s">
        <v>99</v>
      </c>
      <c r="B108" s="165" t="s">
        <v>69</v>
      </c>
      <c r="C108" s="184" t="s">
        <v>70</v>
      </c>
      <c r="D108" s="166"/>
      <c r="E108" s="167"/>
      <c r="F108" s="168"/>
      <c r="G108" s="169">
        <f>SUMIF(AG109:AG110,"&lt;&gt;NOR",G109:G110)</f>
        <v>0</v>
      </c>
      <c r="H108" s="163"/>
      <c r="I108" s="163">
        <f>SUM(I109:I110)</f>
        <v>0</v>
      </c>
      <c r="J108" s="163"/>
      <c r="K108" s="163">
        <f>SUM(K109:K110)</f>
        <v>0</v>
      </c>
      <c r="L108" s="163"/>
      <c r="M108" s="163">
        <f>SUM(M109:M110)</f>
        <v>0</v>
      </c>
      <c r="N108" s="162"/>
      <c r="O108" s="162">
        <f>SUM(O109:O110)</f>
        <v>0.08</v>
      </c>
      <c r="P108" s="162"/>
      <c r="Q108" s="162">
        <f>SUM(Q109:Q110)</f>
        <v>0</v>
      </c>
      <c r="R108" s="163"/>
      <c r="S108" s="163"/>
      <c r="T108" s="163"/>
      <c r="U108" s="163"/>
      <c r="V108" s="163">
        <f>SUM(V109:V110)</f>
        <v>6.16</v>
      </c>
      <c r="W108" s="163"/>
      <c r="X108" s="163"/>
      <c r="Y108" s="163"/>
      <c r="AG108" t="s">
        <v>100</v>
      </c>
    </row>
    <row r="109" spans="1:60" ht="20.399999999999999" outlineLevel="1" x14ac:dyDescent="0.25">
      <c r="A109" s="171">
        <v>47</v>
      </c>
      <c r="B109" s="172" t="s">
        <v>256</v>
      </c>
      <c r="C109" s="185" t="s">
        <v>257</v>
      </c>
      <c r="D109" s="173" t="s">
        <v>121</v>
      </c>
      <c r="E109" s="174">
        <v>20.544</v>
      </c>
      <c r="F109" s="175"/>
      <c r="G109" s="176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7">
        <v>3.82E-3</v>
      </c>
      <c r="O109" s="157">
        <f>ROUND(E109*N109,2)</f>
        <v>0.08</v>
      </c>
      <c r="P109" s="157">
        <v>0</v>
      </c>
      <c r="Q109" s="157">
        <f>ROUND(E109*P109,2)</f>
        <v>0</v>
      </c>
      <c r="R109" s="158"/>
      <c r="S109" s="158" t="s">
        <v>104</v>
      </c>
      <c r="T109" s="158" t="s">
        <v>104</v>
      </c>
      <c r="U109" s="158">
        <v>0.3</v>
      </c>
      <c r="V109" s="158">
        <f>ROUND(E109*U109,2)</f>
        <v>6.16</v>
      </c>
      <c r="W109" s="158"/>
      <c r="X109" s="158" t="s">
        <v>105</v>
      </c>
      <c r="Y109" s="158" t="s">
        <v>106</v>
      </c>
      <c r="Z109" s="147"/>
      <c r="AA109" s="147"/>
      <c r="AB109" s="147"/>
      <c r="AC109" s="147"/>
      <c r="AD109" s="147"/>
      <c r="AE109" s="147"/>
      <c r="AF109" s="147"/>
      <c r="AG109" s="147" t="s">
        <v>107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2" x14ac:dyDescent="0.25">
      <c r="A110" s="154"/>
      <c r="B110" s="155"/>
      <c r="C110" s="186" t="s">
        <v>258</v>
      </c>
      <c r="D110" s="160"/>
      <c r="E110" s="161">
        <v>20.544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109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x14ac:dyDescent="0.25">
      <c r="A111" s="3"/>
      <c r="B111" s="4"/>
      <c r="C111" s="189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v>12</v>
      </c>
      <c r="AF111">
        <v>21</v>
      </c>
      <c r="AG111" t="s">
        <v>85</v>
      </c>
    </row>
    <row r="112" spans="1:60" x14ac:dyDescent="0.25">
      <c r="A112" s="150"/>
      <c r="B112" s="151" t="s">
        <v>31</v>
      </c>
      <c r="C112" s="190"/>
      <c r="D112" s="152"/>
      <c r="E112" s="153"/>
      <c r="F112" s="153"/>
      <c r="G112" s="170">
        <f>G8+G22+G25+G58+G67+G76+G87+G108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f>SUMIF(L7:L110,AE111,G7:G110)</f>
        <v>0</v>
      </c>
      <c r="AF112">
        <f>SUMIF(L7:L110,AF111,G7:G110)</f>
        <v>0</v>
      </c>
      <c r="AG112" t="s">
        <v>259</v>
      </c>
    </row>
    <row r="113" spans="1:33" x14ac:dyDescent="0.25">
      <c r="A113" s="3"/>
      <c r="B113" s="4"/>
      <c r="C113" s="189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25">
      <c r="A114" s="3"/>
      <c r="B114" s="4"/>
      <c r="C114" s="189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5">
      <c r="A115" s="256" t="s">
        <v>260</v>
      </c>
      <c r="B115" s="256"/>
      <c r="C115" s="257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 x14ac:dyDescent="0.25">
      <c r="A116" s="258"/>
      <c r="B116" s="259"/>
      <c r="C116" s="260"/>
      <c r="D116" s="259"/>
      <c r="E116" s="259"/>
      <c r="F116" s="259"/>
      <c r="G116" s="261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G116" t="s">
        <v>261</v>
      </c>
    </row>
    <row r="117" spans="1:33" x14ac:dyDescent="0.25">
      <c r="A117" s="262"/>
      <c r="B117" s="263"/>
      <c r="C117" s="264"/>
      <c r="D117" s="263"/>
      <c r="E117" s="263"/>
      <c r="F117" s="263"/>
      <c r="G117" s="265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33" x14ac:dyDescent="0.25">
      <c r="A118" s="262"/>
      <c r="B118" s="263"/>
      <c r="C118" s="264"/>
      <c r="D118" s="263"/>
      <c r="E118" s="263"/>
      <c r="F118" s="263"/>
      <c r="G118" s="265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33" x14ac:dyDescent="0.25">
      <c r="A119" s="262"/>
      <c r="B119" s="263"/>
      <c r="C119" s="264"/>
      <c r="D119" s="263"/>
      <c r="E119" s="263"/>
      <c r="F119" s="263"/>
      <c r="G119" s="265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33" x14ac:dyDescent="0.25">
      <c r="A120" s="266"/>
      <c r="B120" s="267"/>
      <c r="C120" s="268"/>
      <c r="D120" s="267"/>
      <c r="E120" s="267"/>
      <c r="F120" s="267"/>
      <c r="G120" s="269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33" x14ac:dyDescent="0.25">
      <c r="A121" s="3"/>
      <c r="B121" s="4"/>
      <c r="C121" s="189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33" x14ac:dyDescent="0.25">
      <c r="C122" s="191"/>
      <c r="D122" s="10"/>
      <c r="AG122" t="s">
        <v>262</v>
      </c>
    </row>
    <row r="123" spans="1:33" x14ac:dyDescent="0.25">
      <c r="D123" s="10"/>
    </row>
    <row r="124" spans="1:33" x14ac:dyDescent="0.25">
      <c r="D124" s="10"/>
    </row>
    <row r="125" spans="1:33" x14ac:dyDescent="0.25">
      <c r="D125" s="10"/>
    </row>
    <row r="126" spans="1:33" x14ac:dyDescent="0.25">
      <c r="D126" s="10"/>
    </row>
    <row r="127" spans="1:33" x14ac:dyDescent="0.25">
      <c r="D127" s="10"/>
    </row>
    <row r="128" spans="1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AiLI4IGJNAHM7t9zCj/5Ly32MWnoLrVDgmsBGUIQ00+3t5jNKkPkuNK08Z1jUb3KUGGIAb/4suuhWD4NTePOLQ==" saltValue="FqrGSySoR9PldFxCJcTEhw==" spinCount="100000" sheet="1" formatRows="0"/>
  <mergeCells count="6">
    <mergeCell ref="A116:G120"/>
    <mergeCell ref="A1:G1"/>
    <mergeCell ref="C2:G2"/>
    <mergeCell ref="C3:G3"/>
    <mergeCell ref="C4:G4"/>
    <mergeCell ref="A115:C1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2025-06-23T08:38:52Z</dcterms:modified>
</cp:coreProperties>
</file>