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485" yWindow="435" windowWidth="13095" windowHeight="10305" tabRatio="849" activeTab="0"/>
  </bookViews>
  <sheets>
    <sheet name="5 MŠ Riegrova" sheetId="27" r:id="rId1"/>
  </sheets>
  <definedNames/>
  <calcPr calcId="145621"/>
</workbook>
</file>

<file path=xl/sharedStrings.xml><?xml version="1.0" encoding="utf-8"?>
<sst xmlns="http://schemas.openxmlformats.org/spreadsheetml/2006/main" count="61" uniqueCount="29">
  <si>
    <t>leden</t>
  </si>
  <si>
    <t>únor</t>
  </si>
  <si>
    <t>březen</t>
  </si>
  <si>
    <t>duben</t>
  </si>
  <si>
    <t>květen</t>
  </si>
  <si>
    <t>červen</t>
  </si>
  <si>
    <t>čevenec</t>
  </si>
  <si>
    <t>srpen</t>
  </si>
  <si>
    <t>září</t>
  </si>
  <si>
    <t>říjen</t>
  </si>
  <si>
    <t>listopad</t>
  </si>
  <si>
    <t>prosinec</t>
  </si>
  <si>
    <t>teplo (vytápění)</t>
  </si>
  <si>
    <t>teplo (TUV)</t>
  </si>
  <si>
    <t>elektřina</t>
  </si>
  <si>
    <t>voda</t>
  </si>
  <si>
    <t>GJ</t>
  </si>
  <si>
    <t>Kč</t>
  </si>
  <si>
    <t>kWh</t>
  </si>
  <si>
    <t>vodné Kč</t>
  </si>
  <si>
    <t>suma</t>
  </si>
  <si>
    <t>teplo (vytápění+TUV)</t>
  </si>
  <si>
    <t>Referenční spotřeby</t>
  </si>
  <si>
    <r>
      <t>m</t>
    </r>
    <r>
      <rPr>
        <vertAlign val="superscript"/>
        <sz val="10"/>
        <rFont val="Arial"/>
        <family val="2"/>
      </rPr>
      <t>3</t>
    </r>
  </si>
  <si>
    <t xml:space="preserve"> Kč</t>
  </si>
  <si>
    <t>bez DPH</t>
  </si>
  <si>
    <t>rok 2011</t>
  </si>
  <si>
    <t>Hodnoty provozních nákladů v Kč jsou uvedeny včetně DPH</t>
  </si>
  <si>
    <t>5. Mateřská škola Riegrova, Riegrova 1, 746 01 Opava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</si>
</sst>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  <scheme val="minor"/>
    </font>
    <font>
      <b/>
      <sz val="10"/>
      <name val="Arial CE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9" tint="0.7999799847602844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21" borderId="6" applyNumberFormat="0" applyAlignment="0" applyProtection="0"/>
    <xf numFmtId="0" fontId="3" fillId="3" borderId="0" applyNumberFormat="0" applyBorder="0" applyAlignment="0" applyProtection="0"/>
    <xf numFmtId="0" fontId="13" fillId="7" borderId="1" applyNumberFormat="0" applyAlignment="0" applyProtection="0"/>
    <xf numFmtId="0" fontId="12" fillId="21" borderId="6" applyNumberFormat="0" applyAlignment="0" applyProtection="0"/>
    <xf numFmtId="0" fontId="14" fillId="0" borderId="7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8" applyNumberFormat="0" applyFont="0" applyAlignment="0" applyProtection="0"/>
    <xf numFmtId="0" fontId="17" fillId="20" borderId="9" applyNumberFormat="0" applyAlignment="0" applyProtection="0"/>
    <xf numFmtId="0" fontId="6" fillId="23" borderId="8" applyNumberFormat="0" applyFont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13" fillId="7" borderId="1" applyNumberFormat="0" applyAlignment="0" applyProtection="0"/>
    <xf numFmtId="0" fontId="4" fillId="20" borderId="1" applyNumberFormat="0" applyAlignment="0" applyProtection="0"/>
    <xf numFmtId="0" fontId="17" fillId="20" borderId="9" applyNumberFormat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0" borderId="0">
      <alignment/>
      <protection/>
    </xf>
  </cellStyleXfs>
  <cellXfs count="48">
    <xf numFmtId="0" fontId="0" fillId="0" borderId="0" xfId="0"/>
    <xf numFmtId="0" fontId="19" fillId="0" borderId="0" xfId="0" applyFont="1" applyAlignment="1">
      <alignment vertical="center"/>
    </xf>
    <xf numFmtId="3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3" fontId="19" fillId="0" borderId="0" xfId="0" applyNumberFormat="1" applyFont="1" applyFill="1" applyBorder="1" applyAlignment="1">
      <alignment horizontal="right" vertical="center"/>
    </xf>
    <xf numFmtId="0" fontId="6" fillId="0" borderId="0" xfId="102">
      <alignment/>
      <protection/>
    </xf>
    <xf numFmtId="3" fontId="6" fillId="0" borderId="0" xfId="102" applyNumberFormat="1">
      <alignment/>
      <protection/>
    </xf>
    <xf numFmtId="0" fontId="0" fillId="0" borderId="0" xfId="102" applyFont="1" applyBorder="1">
      <alignment/>
      <protection/>
    </xf>
    <xf numFmtId="3" fontId="0" fillId="0" borderId="10" xfId="102" applyNumberFormat="1" applyFont="1" applyBorder="1" applyAlignment="1">
      <alignment horizontal="right"/>
      <protection/>
    </xf>
    <xf numFmtId="0" fontId="0" fillId="0" borderId="10" xfId="102" applyFont="1" applyBorder="1" applyAlignment="1">
      <alignment horizontal="right"/>
      <protection/>
    </xf>
    <xf numFmtId="0" fontId="21" fillId="0" borderId="10" xfId="102" applyFont="1" applyFill="1" applyBorder="1" applyAlignment="1">
      <alignment horizontal="right"/>
      <protection/>
    </xf>
    <xf numFmtId="3" fontId="21" fillId="0" borderId="10" xfId="102" applyNumberFormat="1" applyFont="1" applyFill="1" applyBorder="1" applyAlignment="1">
      <alignment horizontal="right"/>
      <protection/>
    </xf>
    <xf numFmtId="0" fontId="6" fillId="24" borderId="10" xfId="102" applyFill="1" applyBorder="1" applyAlignment="1">
      <alignment horizontal="center"/>
      <protection/>
    </xf>
    <xf numFmtId="0" fontId="6" fillId="25" borderId="10" xfId="102" applyFill="1" applyBorder="1" applyAlignment="1">
      <alignment horizontal="center"/>
      <protection/>
    </xf>
    <xf numFmtId="0" fontId="6" fillId="26" borderId="10" xfId="102" applyFill="1" applyBorder="1" applyAlignment="1">
      <alignment horizontal="center"/>
      <protection/>
    </xf>
    <xf numFmtId="3" fontId="6" fillId="0" borderId="10" xfId="102" applyNumberFormat="1" applyFont="1" applyBorder="1" applyAlignment="1">
      <alignment horizontal="right"/>
      <protection/>
    </xf>
    <xf numFmtId="3" fontId="6" fillId="0" borderId="10" xfId="102" applyNumberFormat="1" applyFont="1" applyBorder="1">
      <alignment/>
      <protection/>
    </xf>
    <xf numFmtId="0" fontId="23" fillId="20" borderId="0" xfId="0" applyFont="1" applyFill="1" applyAlignment="1">
      <alignment vertical="center"/>
    </xf>
    <xf numFmtId="0" fontId="24" fillId="20" borderId="0" xfId="0" applyFont="1" applyFill="1" applyAlignment="1">
      <alignment vertical="center"/>
    </xf>
    <xf numFmtId="0" fontId="25" fillId="20" borderId="0" xfId="0" applyFont="1" applyFill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2" fontId="6" fillId="0" borderId="0" xfId="0" applyNumberFormat="1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4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0" fontId="26" fillId="27" borderId="0" xfId="0" applyFont="1" applyFill="1" applyAlignment="1">
      <alignment vertical="center"/>
    </xf>
    <xf numFmtId="0" fontId="0" fillId="28" borderId="11" xfId="102" applyFont="1" applyFill="1" applyBorder="1" applyAlignment="1">
      <alignment horizontal="right"/>
      <protection/>
    </xf>
    <xf numFmtId="3" fontId="0" fillId="28" borderId="11" xfId="102" applyNumberFormat="1" applyFont="1" applyFill="1" applyBorder="1" applyAlignment="1">
      <alignment horizontal="right"/>
      <protection/>
    </xf>
    <xf numFmtId="3" fontId="0" fillId="0" borderId="10" xfId="0" applyNumberFormat="1" applyFont="1" applyBorder="1" applyAlignment="1">
      <alignment horizontal="right"/>
    </xf>
    <xf numFmtId="4" fontId="19" fillId="0" borderId="0" xfId="0" applyNumberFormat="1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21" fillId="29" borderId="10" xfId="102" applyFont="1" applyFill="1" applyBorder="1" applyAlignment="1">
      <alignment horizontal="center" vertical="center" wrapText="1"/>
      <protection/>
    </xf>
    <xf numFmtId="0" fontId="21" fillId="26" borderId="10" xfId="102" applyFont="1" applyFill="1" applyBorder="1" applyAlignment="1">
      <alignment horizontal="center"/>
      <protection/>
    </xf>
    <xf numFmtId="0" fontId="21" fillId="7" borderId="10" xfId="102" applyFont="1" applyFill="1" applyBorder="1" applyAlignment="1">
      <alignment horizontal="center"/>
      <protection/>
    </xf>
    <xf numFmtId="0" fontId="21" fillId="25" borderId="10" xfId="102" applyFont="1" applyFill="1" applyBorder="1" applyAlignment="1">
      <alignment horizontal="center"/>
      <protection/>
    </xf>
    <xf numFmtId="0" fontId="21" fillId="24" borderId="10" xfId="102" applyFont="1" applyFill="1" applyBorder="1" applyAlignment="1">
      <alignment horizontal="center"/>
      <protection/>
    </xf>
    <xf numFmtId="0" fontId="21" fillId="27" borderId="10" xfId="102" applyFont="1" applyFill="1" applyBorder="1" applyAlignment="1">
      <alignment horizontal="center" vertical="center"/>
      <protection/>
    </xf>
  </cellXfs>
  <cellStyles count="8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" xfId="62"/>
    <cellStyle name="Calculation" xfId="63"/>
    <cellStyle name="Celkem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Check Cell" xfId="71"/>
    <cellStyle name="Chybně" xfId="72"/>
    <cellStyle name="Input" xfId="73"/>
    <cellStyle name="Kontrolní buňka" xfId="74"/>
    <cellStyle name="Linked Cell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te" xfId="83"/>
    <cellStyle name="Output" xfId="84"/>
    <cellStyle name="Poznámka" xfId="85"/>
    <cellStyle name="Propojená buňka" xfId="86"/>
    <cellStyle name="Správně" xfId="87"/>
    <cellStyle name="Text upozornění" xfId="88"/>
    <cellStyle name="Title" xfId="89"/>
    <cellStyle name="Total" xfId="90"/>
    <cellStyle name="Vstup" xfId="91"/>
    <cellStyle name="Výpočet" xfId="92"/>
    <cellStyle name="Výstup" xfId="93"/>
    <cellStyle name="Vysvětlující text" xfId="94"/>
    <cellStyle name="Warning Text" xfId="95"/>
    <cellStyle name="Zvýraznění 1" xfId="96"/>
    <cellStyle name="Zvýraznění 2" xfId="97"/>
    <cellStyle name="Zvýraznění 3" xfId="98"/>
    <cellStyle name="Zvýraznění 4" xfId="99"/>
    <cellStyle name="Zvýraznění 5" xfId="100"/>
    <cellStyle name="Zvýraznění 6" xfId="101"/>
    <cellStyle name="normální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workbookViewId="0" topLeftCell="A1">
      <selection activeCell="C36" sqref="C36"/>
    </sheetView>
  </sheetViews>
  <sheetFormatPr defaultColWidth="9.140625" defaultRowHeight="12.75"/>
  <cols>
    <col min="1" max="1" width="12.7109375" style="1" customWidth="1"/>
    <col min="2" max="13" width="11.7109375" style="1" customWidth="1"/>
    <col min="14" max="16384" width="9.140625" style="1" customWidth="1"/>
  </cols>
  <sheetData>
    <row r="1" spans="1:13" s="21" customFormat="1" ht="15">
      <c r="A1" s="36" t="s">
        <v>28</v>
      </c>
      <c r="B1" s="17"/>
      <c r="C1" s="17"/>
      <c r="D1" s="18"/>
      <c r="E1" s="18"/>
      <c r="F1" s="18"/>
      <c r="G1" s="18"/>
      <c r="H1" s="18"/>
      <c r="I1" s="18"/>
      <c r="J1" s="18"/>
      <c r="K1" s="19" t="s">
        <v>27</v>
      </c>
      <c r="L1" s="20"/>
      <c r="M1" s="20"/>
    </row>
    <row r="2" spans="1:13" ht="12.75">
      <c r="A2" s="47" t="s">
        <v>26</v>
      </c>
      <c r="B2" s="44" t="s">
        <v>21</v>
      </c>
      <c r="C2" s="44"/>
      <c r="D2" s="44" t="s">
        <v>12</v>
      </c>
      <c r="E2" s="44"/>
      <c r="F2" s="44" t="s">
        <v>13</v>
      </c>
      <c r="G2" s="44"/>
      <c r="H2" s="45" t="s">
        <v>14</v>
      </c>
      <c r="I2" s="45"/>
      <c r="J2" s="43" t="s">
        <v>15</v>
      </c>
      <c r="K2" s="43"/>
      <c r="L2" s="2"/>
      <c r="M2" s="2"/>
    </row>
    <row r="3" spans="1:13" s="3" customFormat="1" ht="14.25">
      <c r="A3" s="47"/>
      <c r="B3" s="12" t="s">
        <v>16</v>
      </c>
      <c r="C3" s="12" t="s">
        <v>17</v>
      </c>
      <c r="D3" s="12" t="s">
        <v>16</v>
      </c>
      <c r="E3" s="12" t="s">
        <v>17</v>
      </c>
      <c r="F3" s="12" t="s">
        <v>16</v>
      </c>
      <c r="G3" s="12" t="s">
        <v>17</v>
      </c>
      <c r="H3" s="13" t="s">
        <v>18</v>
      </c>
      <c r="I3" s="13" t="s">
        <v>17</v>
      </c>
      <c r="J3" s="14" t="s">
        <v>23</v>
      </c>
      <c r="K3" s="14" t="s">
        <v>24</v>
      </c>
      <c r="M3" s="4"/>
    </row>
    <row r="4" spans="1:11" ht="12.75">
      <c r="A4" s="9" t="s">
        <v>0</v>
      </c>
      <c r="B4" s="8">
        <f>D4+F4</f>
        <v>87.866078</v>
      </c>
      <c r="C4" s="8">
        <f>E4+G4</f>
        <v>31013.8764279666</v>
      </c>
      <c r="D4" s="39">
        <v>77</v>
      </c>
      <c r="E4" s="8">
        <f>D4*352.92</f>
        <v>27174.84</v>
      </c>
      <c r="F4" s="8">
        <v>10.866078000000002</v>
      </c>
      <c r="G4" s="8">
        <v>3839.036427966601</v>
      </c>
      <c r="H4" s="8">
        <f>6670/12</f>
        <v>555.8333333333334</v>
      </c>
      <c r="I4" s="8">
        <f>(5.271814093)*H4</f>
        <v>2930.2500000258333</v>
      </c>
      <c r="J4" s="8">
        <v>21.5</v>
      </c>
      <c r="K4" s="8">
        <v>1304.3333333333333</v>
      </c>
    </row>
    <row r="5" spans="1:11" ht="12.75">
      <c r="A5" s="9" t="s">
        <v>1</v>
      </c>
      <c r="B5" s="8">
        <f aca="true" t="shared" si="0" ref="B5:C15">D5+F5</f>
        <v>86.866078</v>
      </c>
      <c r="C5" s="8">
        <f t="shared" si="0"/>
        <v>30660.9564279666</v>
      </c>
      <c r="D5" s="39">
        <v>76</v>
      </c>
      <c r="E5" s="8">
        <f aca="true" t="shared" si="1" ref="E5:E15">D5*352.92</f>
        <v>26821.920000000002</v>
      </c>
      <c r="F5" s="8">
        <v>10.866078000000002</v>
      </c>
      <c r="G5" s="8">
        <v>3839.036427966601</v>
      </c>
      <c r="H5" s="8">
        <f aca="true" t="shared" si="2" ref="H5:H15">6670/12</f>
        <v>555.8333333333334</v>
      </c>
      <c r="I5" s="8">
        <f aca="true" t="shared" si="3" ref="I5:I15">(5.271814093)*H5</f>
        <v>2930.2500000258333</v>
      </c>
      <c r="J5" s="8">
        <v>21.5</v>
      </c>
      <c r="K5" s="8">
        <v>1304.3333333333333</v>
      </c>
    </row>
    <row r="6" spans="1:11" ht="12.75">
      <c r="A6" s="9" t="s">
        <v>2</v>
      </c>
      <c r="B6" s="8">
        <f t="shared" si="0"/>
        <v>71.866078</v>
      </c>
      <c r="C6" s="8">
        <f t="shared" si="0"/>
        <v>25367.156427966605</v>
      </c>
      <c r="D6" s="39">
        <v>61</v>
      </c>
      <c r="E6" s="8">
        <f t="shared" si="1"/>
        <v>21528.120000000003</v>
      </c>
      <c r="F6" s="8">
        <v>10.866078000000002</v>
      </c>
      <c r="G6" s="8">
        <v>3839.036427966601</v>
      </c>
      <c r="H6" s="8">
        <f t="shared" si="2"/>
        <v>555.8333333333334</v>
      </c>
      <c r="I6" s="8">
        <f t="shared" si="3"/>
        <v>2930.2500000258333</v>
      </c>
      <c r="J6" s="8">
        <v>21.5</v>
      </c>
      <c r="K6" s="8">
        <v>1304.3333333333333</v>
      </c>
    </row>
    <row r="7" spans="1:11" ht="12.75">
      <c r="A7" s="9" t="s">
        <v>3</v>
      </c>
      <c r="B7" s="8">
        <f t="shared" si="0"/>
        <v>45.866078</v>
      </c>
      <c r="C7" s="8">
        <f t="shared" si="0"/>
        <v>16191.236427966602</v>
      </c>
      <c r="D7" s="39">
        <v>35</v>
      </c>
      <c r="E7" s="8">
        <f t="shared" si="1"/>
        <v>12352.2</v>
      </c>
      <c r="F7" s="8">
        <v>10.866078000000002</v>
      </c>
      <c r="G7" s="8">
        <v>3839.036427966601</v>
      </c>
      <c r="H7" s="8">
        <f t="shared" si="2"/>
        <v>555.8333333333334</v>
      </c>
      <c r="I7" s="8">
        <f t="shared" si="3"/>
        <v>2930.2500000258333</v>
      </c>
      <c r="J7" s="8">
        <v>21.5</v>
      </c>
      <c r="K7" s="8">
        <v>1304.3333333333333</v>
      </c>
    </row>
    <row r="8" spans="1:11" ht="12.75">
      <c r="A8" s="9" t="s">
        <v>4</v>
      </c>
      <c r="B8" s="8">
        <f t="shared" si="0"/>
        <v>22.866078</v>
      </c>
      <c r="C8" s="8">
        <f t="shared" si="0"/>
        <v>8074.076427966601</v>
      </c>
      <c r="D8" s="39">
        <v>12</v>
      </c>
      <c r="E8" s="8">
        <f t="shared" si="1"/>
        <v>4235.04</v>
      </c>
      <c r="F8" s="8">
        <v>10.866078000000002</v>
      </c>
      <c r="G8" s="8">
        <v>3839.036427966601</v>
      </c>
      <c r="H8" s="8">
        <f t="shared" si="2"/>
        <v>555.8333333333334</v>
      </c>
      <c r="I8" s="8">
        <f t="shared" si="3"/>
        <v>2930.2500000258333</v>
      </c>
      <c r="J8" s="8">
        <v>21.5</v>
      </c>
      <c r="K8" s="8">
        <v>1304.3333333333333</v>
      </c>
    </row>
    <row r="9" spans="1:11" ht="12.75">
      <c r="A9" s="9" t="s">
        <v>5</v>
      </c>
      <c r="B9" s="8">
        <f t="shared" si="0"/>
        <v>10.866078000000002</v>
      </c>
      <c r="C9" s="8">
        <f t="shared" si="0"/>
        <v>3839.036427966601</v>
      </c>
      <c r="D9" s="39">
        <v>0</v>
      </c>
      <c r="E9" s="8">
        <f t="shared" si="1"/>
        <v>0</v>
      </c>
      <c r="F9" s="8">
        <v>10.866078000000002</v>
      </c>
      <c r="G9" s="8">
        <v>3839.036427966601</v>
      </c>
      <c r="H9" s="8">
        <f t="shared" si="2"/>
        <v>555.8333333333334</v>
      </c>
      <c r="I9" s="8">
        <f t="shared" si="3"/>
        <v>2930.2500000258333</v>
      </c>
      <c r="J9" s="8">
        <v>21.5</v>
      </c>
      <c r="K9" s="8">
        <v>1304.3333333333333</v>
      </c>
    </row>
    <row r="10" spans="1:11" ht="12.75">
      <c r="A10" s="9" t="s">
        <v>6</v>
      </c>
      <c r="B10" s="8">
        <f t="shared" si="0"/>
        <v>10.866078000000002</v>
      </c>
      <c r="C10" s="8">
        <f t="shared" si="0"/>
        <v>3839.036427966601</v>
      </c>
      <c r="D10" s="39">
        <v>0</v>
      </c>
      <c r="E10" s="8">
        <f t="shared" si="1"/>
        <v>0</v>
      </c>
      <c r="F10" s="8">
        <v>10.866078000000002</v>
      </c>
      <c r="G10" s="8">
        <v>3839.036427966601</v>
      </c>
      <c r="H10" s="8">
        <f t="shared" si="2"/>
        <v>555.8333333333334</v>
      </c>
      <c r="I10" s="8">
        <f t="shared" si="3"/>
        <v>2930.2500000258333</v>
      </c>
      <c r="J10" s="8">
        <v>21.5</v>
      </c>
      <c r="K10" s="8">
        <v>1304.3333333333333</v>
      </c>
    </row>
    <row r="11" spans="1:11" ht="12.75">
      <c r="A11" s="9" t="s">
        <v>7</v>
      </c>
      <c r="B11" s="8">
        <f t="shared" si="0"/>
        <v>10.866078000000002</v>
      </c>
      <c r="C11" s="8">
        <f t="shared" si="0"/>
        <v>3839.036427966601</v>
      </c>
      <c r="D11" s="39">
        <v>0</v>
      </c>
      <c r="E11" s="8">
        <f t="shared" si="1"/>
        <v>0</v>
      </c>
      <c r="F11" s="8">
        <v>10.866078000000002</v>
      </c>
      <c r="G11" s="8">
        <v>3839.036427966601</v>
      </c>
      <c r="H11" s="8">
        <f t="shared" si="2"/>
        <v>555.8333333333334</v>
      </c>
      <c r="I11" s="8">
        <f t="shared" si="3"/>
        <v>2930.2500000258333</v>
      </c>
      <c r="J11" s="8">
        <v>21.5</v>
      </c>
      <c r="K11" s="8">
        <v>1304.3333333333333</v>
      </c>
    </row>
    <row r="12" spans="1:11" ht="12.75">
      <c r="A12" s="9" t="s">
        <v>8</v>
      </c>
      <c r="B12" s="8">
        <f t="shared" si="0"/>
        <v>11.866078000000002</v>
      </c>
      <c r="C12" s="8">
        <f t="shared" si="0"/>
        <v>4191.956427966601</v>
      </c>
      <c r="D12" s="39">
        <v>1</v>
      </c>
      <c r="E12" s="8">
        <f t="shared" si="1"/>
        <v>352.92</v>
      </c>
      <c r="F12" s="8">
        <v>10.866078000000002</v>
      </c>
      <c r="G12" s="8">
        <v>3839.036427966601</v>
      </c>
      <c r="H12" s="8">
        <f t="shared" si="2"/>
        <v>555.8333333333334</v>
      </c>
      <c r="I12" s="8">
        <f t="shared" si="3"/>
        <v>2930.2500000258333</v>
      </c>
      <c r="J12" s="8">
        <v>21.5</v>
      </c>
      <c r="K12" s="8">
        <v>1304.3333333333333</v>
      </c>
    </row>
    <row r="13" spans="1:11" ht="12.75">
      <c r="A13" s="9" t="s">
        <v>9</v>
      </c>
      <c r="B13" s="8">
        <f t="shared" si="0"/>
        <v>54.866078</v>
      </c>
      <c r="C13" s="8">
        <f t="shared" si="0"/>
        <v>19367.516427966602</v>
      </c>
      <c r="D13" s="39">
        <v>44</v>
      </c>
      <c r="E13" s="8">
        <f t="shared" si="1"/>
        <v>15528.480000000001</v>
      </c>
      <c r="F13" s="8">
        <v>10.866078000000002</v>
      </c>
      <c r="G13" s="8">
        <v>3839.036427966601</v>
      </c>
      <c r="H13" s="8">
        <f t="shared" si="2"/>
        <v>555.8333333333334</v>
      </c>
      <c r="I13" s="8">
        <f t="shared" si="3"/>
        <v>2930.2500000258333</v>
      </c>
      <c r="J13" s="8">
        <v>21.5</v>
      </c>
      <c r="K13" s="8">
        <v>1304.3333333333333</v>
      </c>
    </row>
    <row r="14" spans="1:11" ht="12.75">
      <c r="A14" s="9" t="s">
        <v>10</v>
      </c>
      <c r="B14" s="8">
        <f t="shared" si="0"/>
        <v>76.866078</v>
      </c>
      <c r="C14" s="8">
        <f t="shared" si="0"/>
        <v>27131.756427966604</v>
      </c>
      <c r="D14" s="39">
        <v>66</v>
      </c>
      <c r="E14" s="8">
        <f t="shared" si="1"/>
        <v>23292.72</v>
      </c>
      <c r="F14" s="8">
        <v>10.866078000000002</v>
      </c>
      <c r="G14" s="8">
        <v>3839.036427966601</v>
      </c>
      <c r="H14" s="8">
        <f t="shared" si="2"/>
        <v>555.8333333333334</v>
      </c>
      <c r="I14" s="8">
        <f t="shared" si="3"/>
        <v>2930.2500000258333</v>
      </c>
      <c r="J14" s="8">
        <v>21.5</v>
      </c>
      <c r="K14" s="8">
        <v>1304.3333333333333</v>
      </c>
    </row>
    <row r="15" spans="1:11" ht="12.75">
      <c r="A15" s="9" t="s">
        <v>11</v>
      </c>
      <c r="B15" s="8">
        <f t="shared" si="0"/>
        <v>76.866078</v>
      </c>
      <c r="C15" s="8">
        <f t="shared" si="0"/>
        <v>27131.756427966604</v>
      </c>
      <c r="D15" s="39">
        <v>66</v>
      </c>
      <c r="E15" s="8">
        <f t="shared" si="1"/>
        <v>23292.72</v>
      </c>
      <c r="F15" s="8">
        <v>10.866078000000002</v>
      </c>
      <c r="G15" s="8">
        <v>3839.036427966601</v>
      </c>
      <c r="H15" s="8">
        <f t="shared" si="2"/>
        <v>555.8333333333334</v>
      </c>
      <c r="I15" s="8">
        <f t="shared" si="3"/>
        <v>2930.2500000258333</v>
      </c>
      <c r="J15" s="8">
        <v>21.5</v>
      </c>
      <c r="K15" s="8">
        <v>1304.3333333333333</v>
      </c>
    </row>
    <row r="16" spans="1:11" ht="12.75">
      <c r="A16" s="10" t="s">
        <v>20</v>
      </c>
      <c r="B16" s="11">
        <f>SUM(B4:B15)</f>
        <v>568.3929360000001</v>
      </c>
      <c r="C16" s="11">
        <f aca="true" t="shared" si="4" ref="C16:K16">SUM(C4:C15)</f>
        <v>200647.39713559923</v>
      </c>
      <c r="D16" s="11">
        <f t="shared" si="4"/>
        <v>438</v>
      </c>
      <c r="E16" s="11">
        <f t="shared" si="4"/>
        <v>154578.96</v>
      </c>
      <c r="F16" s="11">
        <f t="shared" si="4"/>
        <v>130.39293600000002</v>
      </c>
      <c r="G16" s="11">
        <f t="shared" si="4"/>
        <v>46068.437135599226</v>
      </c>
      <c r="H16" s="11">
        <f t="shared" si="4"/>
        <v>6669.999999999999</v>
      </c>
      <c r="I16" s="11">
        <f t="shared" si="4"/>
        <v>35163.00000031</v>
      </c>
      <c r="J16" s="11">
        <f t="shared" si="4"/>
        <v>258</v>
      </c>
      <c r="K16" s="11">
        <f t="shared" si="4"/>
        <v>15652.000000000002</v>
      </c>
    </row>
    <row r="17" spans="5:11" s="40" customFormat="1" ht="12.75">
      <c r="E17" s="41">
        <f>E16/D16</f>
        <v>352.91999999999996</v>
      </c>
      <c r="I17" s="40">
        <f>I16/H16</f>
        <v>5.271814093000001</v>
      </c>
      <c r="K17" s="40">
        <f>K16/J16</f>
        <v>60.66666666666667</v>
      </c>
    </row>
    <row r="19" spans="1:11" ht="12" customHeight="1">
      <c r="A19" s="42" t="s">
        <v>22</v>
      </c>
      <c r="B19" s="46" t="s">
        <v>21</v>
      </c>
      <c r="C19" s="46"/>
      <c r="D19" s="44" t="s">
        <v>12</v>
      </c>
      <c r="E19" s="44"/>
      <c r="F19" s="44" t="s">
        <v>13</v>
      </c>
      <c r="G19" s="44"/>
      <c r="H19" s="45" t="s">
        <v>14</v>
      </c>
      <c r="I19" s="45"/>
      <c r="J19" s="43" t="s">
        <v>15</v>
      </c>
      <c r="K19" s="43"/>
    </row>
    <row r="20" spans="1:11" ht="14.25">
      <c r="A20" s="42"/>
      <c r="B20" s="12" t="s">
        <v>16</v>
      </c>
      <c r="C20" s="12" t="s">
        <v>17</v>
      </c>
      <c r="D20" s="12" t="s">
        <v>16</v>
      </c>
      <c r="E20" s="12" t="s">
        <v>17</v>
      </c>
      <c r="F20" s="12" t="s">
        <v>16</v>
      </c>
      <c r="G20" s="12" t="s">
        <v>17</v>
      </c>
      <c r="H20" s="13" t="s">
        <v>18</v>
      </c>
      <c r="I20" s="13" t="s">
        <v>17</v>
      </c>
      <c r="J20" s="14" t="s">
        <v>23</v>
      </c>
      <c r="K20" s="14" t="s">
        <v>19</v>
      </c>
    </row>
    <row r="21" spans="1:11" ht="12.75">
      <c r="A21" s="9" t="s">
        <v>0</v>
      </c>
      <c r="B21" s="8">
        <v>93.45</v>
      </c>
      <c r="C21" s="8">
        <f>E21+G21</f>
        <v>33131.396427966596</v>
      </c>
      <c r="D21" s="16">
        <v>83</v>
      </c>
      <c r="E21" s="15">
        <f>D21*$E$17</f>
        <v>29292.359999999997</v>
      </c>
      <c r="F21" s="16">
        <f>F4</f>
        <v>10.866078000000002</v>
      </c>
      <c r="G21" s="16">
        <f aca="true" t="shared" si="5" ref="G21:K21">G4</f>
        <v>3839.036427966601</v>
      </c>
      <c r="H21" s="16">
        <f t="shared" si="5"/>
        <v>555.8333333333334</v>
      </c>
      <c r="I21" s="16">
        <f t="shared" si="5"/>
        <v>2930.2500000258333</v>
      </c>
      <c r="J21" s="16">
        <f t="shared" si="5"/>
        <v>21.5</v>
      </c>
      <c r="K21" s="16">
        <f t="shared" si="5"/>
        <v>1304.3333333333333</v>
      </c>
    </row>
    <row r="22" spans="1:11" ht="12.75">
      <c r="A22" s="9" t="s">
        <v>1</v>
      </c>
      <c r="B22" s="8">
        <f aca="true" t="shared" si="6" ref="B22:C32">D22+F22</f>
        <v>80.866078</v>
      </c>
      <c r="C22" s="8">
        <f t="shared" si="6"/>
        <v>28543.436427966597</v>
      </c>
      <c r="D22" s="16">
        <v>70</v>
      </c>
      <c r="E22" s="15">
        <f aca="true" t="shared" si="7" ref="E22:E32">D22*$E$17</f>
        <v>24704.399999999998</v>
      </c>
      <c r="F22" s="16">
        <f aca="true" t="shared" si="8" ref="F22:K32">F5</f>
        <v>10.866078000000002</v>
      </c>
      <c r="G22" s="16">
        <f t="shared" si="8"/>
        <v>3839.036427966601</v>
      </c>
      <c r="H22" s="16">
        <f t="shared" si="8"/>
        <v>555.8333333333334</v>
      </c>
      <c r="I22" s="16">
        <f t="shared" si="8"/>
        <v>2930.2500000258333</v>
      </c>
      <c r="J22" s="16">
        <f t="shared" si="8"/>
        <v>21.5</v>
      </c>
      <c r="K22" s="16">
        <f t="shared" si="8"/>
        <v>1304.3333333333333</v>
      </c>
    </row>
    <row r="23" spans="1:11" ht="12.75">
      <c r="A23" s="9" t="s">
        <v>2</v>
      </c>
      <c r="B23" s="8">
        <f t="shared" si="6"/>
        <v>72.866078</v>
      </c>
      <c r="C23" s="8">
        <f t="shared" si="6"/>
        <v>25720.076427966596</v>
      </c>
      <c r="D23" s="16">
        <v>62</v>
      </c>
      <c r="E23" s="15">
        <f t="shared" si="7"/>
        <v>21881.039999999997</v>
      </c>
      <c r="F23" s="16">
        <f t="shared" si="8"/>
        <v>10.866078000000002</v>
      </c>
      <c r="G23" s="16">
        <f t="shared" si="8"/>
        <v>3839.036427966601</v>
      </c>
      <c r="H23" s="16">
        <f t="shared" si="8"/>
        <v>555.8333333333334</v>
      </c>
      <c r="I23" s="16">
        <f t="shared" si="8"/>
        <v>2930.2500000258333</v>
      </c>
      <c r="J23" s="16">
        <f t="shared" si="8"/>
        <v>21.5</v>
      </c>
      <c r="K23" s="16">
        <f t="shared" si="8"/>
        <v>1304.3333333333333</v>
      </c>
    </row>
    <row r="24" spans="1:11" ht="12.75">
      <c r="A24" s="9" t="s">
        <v>3</v>
      </c>
      <c r="B24" s="8">
        <f t="shared" si="6"/>
        <v>52.866078</v>
      </c>
      <c r="C24" s="8">
        <f t="shared" si="6"/>
        <v>18661.6764279666</v>
      </c>
      <c r="D24" s="16">
        <v>42</v>
      </c>
      <c r="E24" s="15">
        <f t="shared" si="7"/>
        <v>14822.639999999998</v>
      </c>
      <c r="F24" s="16">
        <f t="shared" si="8"/>
        <v>10.866078000000002</v>
      </c>
      <c r="G24" s="16">
        <f t="shared" si="8"/>
        <v>3839.036427966601</v>
      </c>
      <c r="H24" s="16">
        <f t="shared" si="8"/>
        <v>555.8333333333334</v>
      </c>
      <c r="I24" s="16">
        <f t="shared" si="8"/>
        <v>2930.2500000258333</v>
      </c>
      <c r="J24" s="16">
        <f t="shared" si="8"/>
        <v>21.5</v>
      </c>
      <c r="K24" s="16">
        <f t="shared" si="8"/>
        <v>1304.3333333333333</v>
      </c>
    </row>
    <row r="25" spans="1:11" ht="12.75">
      <c r="A25" s="9" t="s">
        <v>4</v>
      </c>
      <c r="B25" s="8">
        <f t="shared" si="6"/>
        <v>20.866078</v>
      </c>
      <c r="C25" s="8">
        <f t="shared" si="6"/>
        <v>7368.236427966601</v>
      </c>
      <c r="D25" s="16">
        <v>10</v>
      </c>
      <c r="E25" s="15">
        <f t="shared" si="7"/>
        <v>3529.2</v>
      </c>
      <c r="F25" s="16">
        <f t="shared" si="8"/>
        <v>10.866078000000002</v>
      </c>
      <c r="G25" s="16">
        <f t="shared" si="8"/>
        <v>3839.036427966601</v>
      </c>
      <c r="H25" s="16">
        <f t="shared" si="8"/>
        <v>555.8333333333334</v>
      </c>
      <c r="I25" s="16">
        <f t="shared" si="8"/>
        <v>2930.2500000258333</v>
      </c>
      <c r="J25" s="16">
        <f t="shared" si="8"/>
        <v>21.5</v>
      </c>
      <c r="K25" s="16">
        <f t="shared" si="8"/>
        <v>1304.3333333333333</v>
      </c>
    </row>
    <row r="26" spans="1:11" ht="12.75">
      <c r="A26" s="9" t="s">
        <v>5</v>
      </c>
      <c r="B26" s="8">
        <f t="shared" si="6"/>
        <v>10.866078000000002</v>
      </c>
      <c r="C26" s="8">
        <f t="shared" si="6"/>
        <v>3839.036427966601</v>
      </c>
      <c r="D26" s="16">
        <v>0</v>
      </c>
      <c r="E26" s="15">
        <f t="shared" si="7"/>
        <v>0</v>
      </c>
      <c r="F26" s="16">
        <f t="shared" si="8"/>
        <v>10.866078000000002</v>
      </c>
      <c r="G26" s="16">
        <f t="shared" si="8"/>
        <v>3839.036427966601</v>
      </c>
      <c r="H26" s="16">
        <f t="shared" si="8"/>
        <v>555.8333333333334</v>
      </c>
      <c r="I26" s="16">
        <f t="shared" si="8"/>
        <v>2930.2500000258333</v>
      </c>
      <c r="J26" s="16">
        <f t="shared" si="8"/>
        <v>21.5</v>
      </c>
      <c r="K26" s="16">
        <f t="shared" si="8"/>
        <v>1304.3333333333333</v>
      </c>
    </row>
    <row r="27" spans="1:11" ht="12.75">
      <c r="A27" s="9" t="s">
        <v>6</v>
      </c>
      <c r="B27" s="8">
        <f t="shared" si="6"/>
        <v>10.866078000000002</v>
      </c>
      <c r="C27" s="8">
        <f t="shared" si="6"/>
        <v>3839.036427966601</v>
      </c>
      <c r="D27" s="16">
        <v>0</v>
      </c>
      <c r="E27" s="15">
        <f t="shared" si="7"/>
        <v>0</v>
      </c>
      <c r="F27" s="16">
        <f t="shared" si="8"/>
        <v>10.866078000000002</v>
      </c>
      <c r="G27" s="16">
        <f t="shared" si="8"/>
        <v>3839.036427966601</v>
      </c>
      <c r="H27" s="16">
        <f t="shared" si="8"/>
        <v>555.8333333333334</v>
      </c>
      <c r="I27" s="16">
        <f t="shared" si="8"/>
        <v>2930.2500000258333</v>
      </c>
      <c r="J27" s="16">
        <f t="shared" si="8"/>
        <v>21.5</v>
      </c>
      <c r="K27" s="16">
        <f t="shared" si="8"/>
        <v>1304.3333333333333</v>
      </c>
    </row>
    <row r="28" spans="1:11" ht="12.75">
      <c r="A28" s="9" t="s">
        <v>7</v>
      </c>
      <c r="B28" s="8">
        <f t="shared" si="6"/>
        <v>10.866078000000002</v>
      </c>
      <c r="C28" s="8">
        <f t="shared" si="6"/>
        <v>3839.036427966601</v>
      </c>
      <c r="D28" s="16">
        <v>0</v>
      </c>
      <c r="E28" s="15">
        <f t="shared" si="7"/>
        <v>0</v>
      </c>
      <c r="F28" s="16">
        <f t="shared" si="8"/>
        <v>10.866078000000002</v>
      </c>
      <c r="G28" s="16">
        <f t="shared" si="8"/>
        <v>3839.036427966601</v>
      </c>
      <c r="H28" s="16">
        <f t="shared" si="8"/>
        <v>555.8333333333334</v>
      </c>
      <c r="I28" s="16">
        <f t="shared" si="8"/>
        <v>2930.2500000258333</v>
      </c>
      <c r="J28" s="16">
        <f t="shared" si="8"/>
        <v>21.5</v>
      </c>
      <c r="K28" s="16">
        <f t="shared" si="8"/>
        <v>1304.3333333333333</v>
      </c>
    </row>
    <row r="29" spans="1:11" ht="12.75">
      <c r="A29" s="9" t="s">
        <v>8</v>
      </c>
      <c r="B29" s="8">
        <f t="shared" si="6"/>
        <v>14.866078000000002</v>
      </c>
      <c r="C29" s="8">
        <f t="shared" si="6"/>
        <v>5250.716427966601</v>
      </c>
      <c r="D29" s="16">
        <v>4</v>
      </c>
      <c r="E29" s="15">
        <f t="shared" si="7"/>
        <v>1411.6799999999998</v>
      </c>
      <c r="F29" s="16">
        <f t="shared" si="8"/>
        <v>10.866078000000002</v>
      </c>
      <c r="G29" s="16">
        <f t="shared" si="8"/>
        <v>3839.036427966601</v>
      </c>
      <c r="H29" s="16">
        <f t="shared" si="8"/>
        <v>555.8333333333334</v>
      </c>
      <c r="I29" s="16">
        <f t="shared" si="8"/>
        <v>2930.2500000258333</v>
      </c>
      <c r="J29" s="16">
        <f t="shared" si="8"/>
        <v>21.5</v>
      </c>
      <c r="K29" s="16">
        <f t="shared" si="8"/>
        <v>1304.3333333333333</v>
      </c>
    </row>
    <row r="30" spans="1:11" ht="12.75">
      <c r="A30" s="9" t="s">
        <v>9</v>
      </c>
      <c r="B30" s="8">
        <f t="shared" si="6"/>
        <v>50.866078</v>
      </c>
      <c r="C30" s="8">
        <f t="shared" si="6"/>
        <v>17955.8364279666</v>
      </c>
      <c r="D30" s="16">
        <v>40</v>
      </c>
      <c r="E30" s="15">
        <f t="shared" si="7"/>
        <v>14116.8</v>
      </c>
      <c r="F30" s="16">
        <f t="shared" si="8"/>
        <v>10.866078000000002</v>
      </c>
      <c r="G30" s="16">
        <f t="shared" si="8"/>
        <v>3839.036427966601</v>
      </c>
      <c r="H30" s="16">
        <f t="shared" si="8"/>
        <v>555.8333333333334</v>
      </c>
      <c r="I30" s="16">
        <f t="shared" si="8"/>
        <v>2930.2500000258333</v>
      </c>
      <c r="J30" s="16">
        <f t="shared" si="8"/>
        <v>21.5</v>
      </c>
      <c r="K30" s="16">
        <f t="shared" si="8"/>
        <v>1304.3333333333333</v>
      </c>
    </row>
    <row r="31" spans="1:11" ht="12.75">
      <c r="A31" s="9" t="s">
        <v>10</v>
      </c>
      <c r="B31" s="8">
        <f t="shared" si="6"/>
        <v>68.866078</v>
      </c>
      <c r="C31" s="8">
        <f t="shared" si="6"/>
        <v>24308.396427966596</v>
      </c>
      <c r="D31" s="16">
        <v>58</v>
      </c>
      <c r="E31" s="15">
        <f t="shared" si="7"/>
        <v>20469.359999999997</v>
      </c>
      <c r="F31" s="16">
        <f t="shared" si="8"/>
        <v>10.866078000000002</v>
      </c>
      <c r="G31" s="16">
        <f t="shared" si="8"/>
        <v>3839.036427966601</v>
      </c>
      <c r="H31" s="16">
        <f t="shared" si="8"/>
        <v>555.8333333333334</v>
      </c>
      <c r="I31" s="16">
        <f t="shared" si="8"/>
        <v>2930.2500000258333</v>
      </c>
      <c r="J31" s="16">
        <f t="shared" si="8"/>
        <v>21.5</v>
      </c>
      <c r="K31" s="16">
        <f t="shared" si="8"/>
        <v>1304.3333333333333</v>
      </c>
    </row>
    <row r="32" spans="1:11" ht="12.75">
      <c r="A32" s="9" t="s">
        <v>11</v>
      </c>
      <c r="B32" s="8">
        <f t="shared" si="6"/>
        <v>85.196078</v>
      </c>
      <c r="C32" s="8">
        <f t="shared" si="6"/>
        <v>30071.5800279666</v>
      </c>
      <c r="D32" s="16">
        <v>74.33</v>
      </c>
      <c r="E32" s="15">
        <f t="shared" si="7"/>
        <v>26232.543599999997</v>
      </c>
      <c r="F32" s="16">
        <f t="shared" si="8"/>
        <v>10.866078000000002</v>
      </c>
      <c r="G32" s="16">
        <f t="shared" si="8"/>
        <v>3839.036427966601</v>
      </c>
      <c r="H32" s="16">
        <f t="shared" si="8"/>
        <v>555.8333333333334</v>
      </c>
      <c r="I32" s="16">
        <f t="shared" si="8"/>
        <v>2930.2500000258333</v>
      </c>
      <c r="J32" s="16">
        <f t="shared" si="8"/>
        <v>21.5</v>
      </c>
      <c r="K32" s="16">
        <f t="shared" si="8"/>
        <v>1304.3333333333333</v>
      </c>
    </row>
    <row r="33" spans="1:11" ht="12.75">
      <c r="A33" s="10" t="s">
        <v>20</v>
      </c>
      <c r="B33" s="11">
        <f>SUM(B21:B32)</f>
        <v>573.3068580000001</v>
      </c>
      <c r="C33" s="11">
        <f aca="true" t="shared" si="9" ref="C33:K33">SUM(C21:C32)</f>
        <v>202528.46073559916</v>
      </c>
      <c r="D33" s="11">
        <f t="shared" si="9"/>
        <v>443.33</v>
      </c>
      <c r="E33" s="11">
        <f t="shared" si="9"/>
        <v>156460.0236</v>
      </c>
      <c r="F33" s="11">
        <f t="shared" si="9"/>
        <v>130.39293600000002</v>
      </c>
      <c r="G33" s="11">
        <f t="shared" si="9"/>
        <v>46068.437135599226</v>
      </c>
      <c r="H33" s="11">
        <f t="shared" si="9"/>
        <v>6669.999999999999</v>
      </c>
      <c r="I33" s="11">
        <f t="shared" si="9"/>
        <v>35163.00000031</v>
      </c>
      <c r="J33" s="11">
        <f t="shared" si="9"/>
        <v>258</v>
      </c>
      <c r="K33" s="11">
        <f t="shared" si="9"/>
        <v>15652.000000000002</v>
      </c>
    </row>
    <row r="34" spans="1:12" ht="13.5" thickBot="1">
      <c r="A34" s="5"/>
      <c r="B34" s="5"/>
      <c r="C34" s="5"/>
      <c r="D34" s="5"/>
      <c r="E34" s="5"/>
      <c r="F34" s="5"/>
      <c r="G34" s="5"/>
      <c r="H34" s="5"/>
      <c r="I34" s="6"/>
      <c r="J34" s="6"/>
      <c r="K34" s="6"/>
      <c r="L34" s="5"/>
    </row>
    <row r="35" spans="1:12" ht="13.5" thickBot="1">
      <c r="A35" s="37" t="s">
        <v>25</v>
      </c>
      <c r="B35" s="7"/>
      <c r="C35" s="38">
        <f>C33/1.2</f>
        <v>168773.717279666</v>
      </c>
      <c r="D35" s="7"/>
      <c r="E35" s="7"/>
      <c r="F35" s="7"/>
      <c r="G35" s="7"/>
      <c r="H35" s="7"/>
      <c r="I35" s="38">
        <f>I33/1.2</f>
        <v>29302.500000258333</v>
      </c>
      <c r="J35" s="7"/>
      <c r="K35" s="38">
        <f>K33/1.1</f>
        <v>14229.09090909091</v>
      </c>
      <c r="L35" s="7"/>
    </row>
    <row r="38" ht="12.75" customHeight="1"/>
    <row r="39" ht="14.25" customHeight="1"/>
    <row r="40" ht="12.75" customHeight="1"/>
    <row r="41" spans="1:12" ht="12.75">
      <c r="A41" s="25"/>
      <c r="B41" s="22"/>
      <c r="C41" s="23"/>
      <c r="D41" s="26"/>
      <c r="E41" s="22"/>
      <c r="F41" s="23"/>
      <c r="G41" s="26"/>
      <c r="H41" s="27"/>
      <c r="I41" s="27"/>
      <c r="J41" s="28"/>
      <c r="K41" s="28"/>
      <c r="L41" s="28"/>
    </row>
    <row r="42" spans="1:12" ht="12.75">
      <c r="A42" s="25"/>
      <c r="B42" s="22"/>
      <c r="C42" s="23"/>
      <c r="D42" s="26"/>
      <c r="E42" s="22"/>
      <c r="F42" s="23"/>
      <c r="G42" s="26"/>
      <c r="H42" s="27"/>
      <c r="I42" s="27"/>
      <c r="J42" s="28"/>
      <c r="K42" s="28"/>
      <c r="L42" s="28"/>
    </row>
    <row r="43" spans="1:12" ht="12.75">
      <c r="A43" s="25"/>
      <c r="B43" s="22"/>
      <c r="C43" s="24"/>
      <c r="D43" s="26"/>
      <c r="E43" s="22"/>
      <c r="F43" s="24"/>
      <c r="G43" s="26"/>
      <c r="H43" s="27"/>
      <c r="I43" s="27"/>
      <c r="J43" s="28"/>
      <c r="K43" s="28"/>
      <c r="L43" s="28"/>
    </row>
    <row r="44" spans="1:12" ht="12.75">
      <c r="A44" s="25"/>
      <c r="B44" s="22"/>
      <c r="C44" s="24"/>
      <c r="D44" s="26"/>
      <c r="E44" s="22"/>
      <c r="F44" s="24"/>
      <c r="G44" s="26"/>
      <c r="H44" s="27"/>
      <c r="I44" s="27"/>
      <c r="J44" s="28"/>
      <c r="K44" s="28"/>
      <c r="L44" s="28"/>
    </row>
    <row r="45" spans="1:12" ht="12.75">
      <c r="A45" s="25"/>
      <c r="B45" s="22"/>
      <c r="C45" s="24"/>
      <c r="D45" s="26"/>
      <c r="E45" s="22"/>
      <c r="F45" s="24"/>
      <c r="G45" s="26"/>
      <c r="H45" s="27"/>
      <c r="I45" s="27"/>
      <c r="J45" s="28"/>
      <c r="K45" s="28"/>
      <c r="L45" s="28"/>
    </row>
    <row r="46" spans="1:12" ht="12.75">
      <c r="A46" s="25"/>
      <c r="B46" s="22"/>
      <c r="C46" s="24"/>
      <c r="D46" s="26"/>
      <c r="E46" s="22"/>
      <c r="F46" s="24"/>
      <c r="G46" s="26"/>
      <c r="H46" s="27"/>
      <c r="I46" s="27"/>
      <c r="J46" s="28"/>
      <c r="K46" s="28"/>
      <c r="L46" s="28"/>
    </row>
    <row r="47" spans="1:12" ht="12.75">
      <c r="A47" s="25"/>
      <c r="B47" s="22"/>
      <c r="C47" s="24"/>
      <c r="D47" s="26"/>
      <c r="E47" s="22"/>
      <c r="F47" s="24"/>
      <c r="G47" s="26"/>
      <c r="H47" s="27"/>
      <c r="I47" s="27"/>
      <c r="J47" s="28"/>
      <c r="K47" s="28"/>
      <c r="L47" s="28"/>
    </row>
    <row r="48" spans="1:12" ht="12.75">
      <c r="A48" s="25"/>
      <c r="B48" s="22"/>
      <c r="C48" s="24"/>
      <c r="D48" s="26"/>
      <c r="E48" s="22"/>
      <c r="F48" s="24"/>
      <c r="G48" s="26"/>
      <c r="H48" s="27"/>
      <c r="I48" s="27"/>
      <c r="J48" s="28"/>
      <c r="K48" s="28"/>
      <c r="L48" s="28"/>
    </row>
    <row r="49" spans="1:12" ht="12.75">
      <c r="A49" s="25"/>
      <c r="B49" s="22"/>
      <c r="C49" s="24"/>
      <c r="D49" s="26"/>
      <c r="E49" s="22"/>
      <c r="F49" s="24"/>
      <c r="G49" s="26"/>
      <c r="H49" s="27"/>
      <c r="I49" s="27"/>
      <c r="J49" s="28"/>
      <c r="K49" s="28"/>
      <c r="L49" s="28"/>
    </row>
    <row r="50" spans="1:12" ht="12.75">
      <c r="A50" s="25"/>
      <c r="B50" s="22"/>
      <c r="C50" s="23"/>
      <c r="D50" s="26"/>
      <c r="E50" s="22"/>
      <c r="F50" s="24"/>
      <c r="G50" s="26"/>
      <c r="H50" s="27"/>
      <c r="I50" s="27"/>
      <c r="J50" s="28"/>
      <c r="K50" s="28"/>
      <c r="L50" s="28"/>
    </row>
    <row r="51" spans="1:12" ht="12.75">
      <c r="A51" s="25"/>
      <c r="B51" s="22"/>
      <c r="C51" s="23"/>
      <c r="D51" s="26"/>
      <c r="E51" s="22"/>
      <c r="F51" s="23"/>
      <c r="G51" s="26"/>
      <c r="H51" s="27"/>
      <c r="I51" s="27"/>
      <c r="J51" s="28"/>
      <c r="K51" s="28"/>
      <c r="L51" s="28"/>
    </row>
    <row r="52" spans="1:12" ht="12.75">
      <c r="A52" s="29"/>
      <c r="B52" s="30"/>
      <c r="C52" s="31"/>
      <c r="D52" s="32"/>
      <c r="E52" s="30"/>
      <c r="F52" s="31"/>
      <c r="G52" s="32"/>
      <c r="H52" s="33"/>
      <c r="I52" s="33"/>
      <c r="J52" s="34"/>
      <c r="K52" s="35"/>
      <c r="L52" s="35"/>
    </row>
  </sheetData>
  <mergeCells count="12">
    <mergeCell ref="J19:K19"/>
    <mergeCell ref="A2:A3"/>
    <mergeCell ref="B2:C2"/>
    <mergeCell ref="D2:E2"/>
    <mergeCell ref="F2:G2"/>
    <mergeCell ref="H2:I2"/>
    <mergeCell ref="J2:K2"/>
    <mergeCell ref="A19:A20"/>
    <mergeCell ref="B19:C19"/>
    <mergeCell ref="D19:E19"/>
    <mergeCell ref="F19:G19"/>
    <mergeCell ref="H19:I1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michal.stasa</dc:creator>
  <cp:keywords/>
  <dc:description/>
  <cp:lastModifiedBy>Vladimír Baginský</cp:lastModifiedBy>
  <cp:lastPrinted>2012-05-03T07:37:01Z</cp:lastPrinted>
  <dcterms:created xsi:type="dcterms:W3CDTF">2009-02-27T07:52:57Z</dcterms:created>
  <dcterms:modified xsi:type="dcterms:W3CDTF">2013-05-31T10:52:10Z</dcterms:modified>
  <cp:category/>
  <cp:version/>
  <cp:contentType/>
  <cp:contentStatus/>
</cp:coreProperties>
</file>